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75" yWindow="1560" windowWidth="15420" windowHeight="6330"/>
  </bookViews>
  <sheets>
    <sheet name="RELAÇÃO COMPLETA 2015_16" sheetId="29" r:id="rId1"/>
  </sheets>
  <definedNames>
    <definedName name="_xlnm._FilterDatabase" localSheetId="0" hidden="1">'RELAÇÃO COMPLETA 2015_16'!$A$2:$AE$157</definedName>
  </definedNames>
  <calcPr calcId="125725" iterateDelta="1E-4"/>
</workbook>
</file>

<file path=xl/calcChain.xml><?xml version="1.0" encoding="utf-8"?>
<calcChain xmlns="http://schemas.openxmlformats.org/spreadsheetml/2006/main">
  <c r="D171" i="29"/>
  <c r="H149" l="1"/>
  <c r="L149" s="1"/>
  <c r="K149"/>
  <c r="H10" l="1"/>
  <c r="L10" s="1"/>
  <c r="K10"/>
  <c r="H12" l="1"/>
  <c r="L12" s="1"/>
  <c r="K12"/>
  <c r="H60"/>
  <c r="L60" s="1"/>
  <c r="K60"/>
  <c r="K32" l="1"/>
  <c r="H32"/>
  <c r="L32" s="1"/>
  <c r="H140"/>
  <c r="L140" s="1"/>
  <c r="K140"/>
  <c r="H126"/>
  <c r="L126" s="1"/>
  <c r="K126"/>
  <c r="K41" l="1"/>
  <c r="H41"/>
  <c r="L41" s="1"/>
  <c r="H116" l="1"/>
  <c r="L116" s="1"/>
  <c r="K116"/>
  <c r="H103" l="1"/>
  <c r="L103" s="1"/>
  <c r="K103"/>
  <c r="K96" l="1"/>
  <c r="H96"/>
  <c r="K33" l="1"/>
  <c r="H33"/>
  <c r="K75" l="1"/>
  <c r="H75"/>
  <c r="H44" l="1"/>
  <c r="K44"/>
  <c r="H90" l="1"/>
  <c r="K90"/>
  <c r="H146"/>
  <c r="L146" s="1"/>
  <c r="K146"/>
  <c r="H111" l="1"/>
  <c r="L111" s="1"/>
  <c r="K111"/>
  <c r="H39" l="1"/>
  <c r="K39"/>
  <c r="K85" l="1"/>
  <c r="H85"/>
  <c r="L85" s="1"/>
  <c r="H15"/>
  <c r="L15" s="1"/>
  <c r="K15"/>
  <c r="K67" l="1"/>
  <c r="H67"/>
  <c r="L67" s="1"/>
  <c r="H150"/>
  <c r="K150"/>
  <c r="K57"/>
  <c r="H57"/>
  <c r="H56"/>
  <c r="K56"/>
  <c r="H109" l="1"/>
  <c r="L109" s="1"/>
  <c r="K109"/>
  <c r="H135" l="1"/>
  <c r="K135"/>
  <c r="K100" l="1"/>
  <c r="H100"/>
  <c r="L100" s="1"/>
  <c r="H79"/>
  <c r="L79" s="1"/>
  <c r="K79"/>
  <c r="K8" l="1"/>
  <c r="H8"/>
  <c r="L8" s="1"/>
  <c r="K119" l="1"/>
  <c r="H119"/>
  <c r="L119" s="1"/>
  <c r="K36" l="1"/>
  <c r="H36"/>
  <c r="L36" s="1"/>
  <c r="K58"/>
  <c r="H58"/>
  <c r="K68"/>
  <c r="H68"/>
  <c r="L68" s="1"/>
  <c r="H26" l="1"/>
  <c r="L26" s="1"/>
  <c r="K26"/>
  <c r="H7" l="1"/>
  <c r="L7" s="1"/>
  <c r="K7"/>
  <c r="X158" l="1"/>
  <c r="O158"/>
  <c r="K153" l="1"/>
  <c r="H153"/>
  <c r="L153" s="1"/>
  <c r="H143"/>
  <c r="K143"/>
  <c r="H93"/>
  <c r="K93"/>
  <c r="K34" l="1"/>
  <c r="H34"/>
  <c r="H152" l="1"/>
  <c r="L152" s="1"/>
  <c r="K152"/>
  <c r="K74"/>
  <c r="H74"/>
  <c r="L74" s="1"/>
  <c r="H108" l="1"/>
  <c r="K108"/>
  <c r="H130"/>
  <c r="L130" s="1"/>
  <c r="K130"/>
  <c r="K121"/>
  <c r="H121"/>
  <c r="L121" s="1"/>
  <c r="K124"/>
  <c r="H124"/>
  <c r="L124" s="1"/>
  <c r="K115"/>
  <c r="H115"/>
  <c r="K37"/>
  <c r="H37"/>
  <c r="L37" s="1"/>
  <c r="H23"/>
  <c r="K23"/>
  <c r="H21"/>
  <c r="K21"/>
  <c r="K28" l="1"/>
  <c r="H28"/>
  <c r="L28" s="1"/>
  <c r="H27"/>
  <c r="K27"/>
  <c r="H30"/>
  <c r="L30" s="1"/>
  <c r="K30"/>
  <c r="K64" l="1"/>
  <c r="H64"/>
  <c r="L64" s="1"/>
  <c r="H86" l="1"/>
  <c r="L86" s="1"/>
  <c r="K86"/>
  <c r="K114" l="1"/>
  <c r="H114"/>
  <c r="K142" l="1"/>
  <c r="H142"/>
  <c r="L142" s="1"/>
  <c r="H147" l="1"/>
  <c r="L147" s="1"/>
  <c r="K147"/>
  <c r="H81"/>
  <c r="L81" s="1"/>
  <c r="K81"/>
  <c r="K83" l="1"/>
  <c r="H83"/>
  <c r="K122" l="1"/>
  <c r="H122"/>
  <c r="L122" s="1"/>
  <c r="H148" l="1"/>
  <c r="L148" s="1"/>
  <c r="K148"/>
  <c r="H128"/>
  <c r="L128" s="1"/>
  <c r="K128"/>
  <c r="K123" l="1"/>
  <c r="H123"/>
  <c r="L123" s="1"/>
  <c r="K76"/>
  <c r="H76"/>
  <c r="L76" s="1"/>
  <c r="H48"/>
  <c r="L48" s="1"/>
  <c r="K48"/>
  <c r="K45"/>
  <c r="H45"/>
  <c r="L45" s="1"/>
  <c r="K53"/>
  <c r="H53"/>
  <c r="L53" s="1"/>
  <c r="K118"/>
  <c r="H118"/>
  <c r="L118" s="1"/>
  <c r="H9"/>
  <c r="L9" s="1"/>
  <c r="K9"/>
  <c r="H19" l="1"/>
  <c r="L19" s="1"/>
  <c r="K19"/>
  <c r="K120"/>
  <c r="H120"/>
  <c r="L120" s="1"/>
  <c r="H73"/>
  <c r="L73" s="1"/>
  <c r="K73"/>
  <c r="H105" l="1"/>
  <c r="L105" s="1"/>
  <c r="K105"/>
  <c r="K54" l="1"/>
  <c r="H54"/>
  <c r="K82" l="1"/>
  <c r="H82"/>
  <c r="L82" s="1"/>
  <c r="K6" l="1"/>
  <c r="H6"/>
  <c r="L6" s="1"/>
  <c r="H17" l="1"/>
  <c r="L17" s="1"/>
  <c r="K17"/>
  <c r="H20"/>
  <c r="L20" s="1"/>
  <c r="K20"/>
  <c r="H151"/>
  <c r="L151" s="1"/>
  <c r="K151"/>
  <c r="K35" l="1"/>
  <c r="H35"/>
  <c r="L35" s="1"/>
  <c r="H145"/>
  <c r="K145"/>
  <c r="K4" l="1"/>
  <c r="H4"/>
  <c r="K84" l="1"/>
  <c r="H84"/>
  <c r="L84" s="1"/>
  <c r="K5" l="1"/>
  <c r="K3"/>
  <c r="K11"/>
  <c r="K13"/>
  <c r="K14"/>
  <c r="K16"/>
  <c r="K18"/>
  <c r="K22"/>
  <c r="K24"/>
  <c r="K25"/>
  <c r="K29"/>
  <c r="K31"/>
  <c r="K38"/>
  <c r="K40"/>
  <c r="K42"/>
  <c r="K43"/>
  <c r="K46"/>
  <c r="K47"/>
  <c r="K49"/>
  <c r="K50"/>
  <c r="K51"/>
  <c r="K52"/>
  <c r="K55"/>
  <c r="K59"/>
  <c r="K61"/>
  <c r="K62"/>
  <c r="K63"/>
  <c r="K65"/>
  <c r="K66"/>
  <c r="K69"/>
  <c r="K70"/>
  <c r="K71"/>
  <c r="K72"/>
  <c r="K77"/>
  <c r="K78"/>
  <c r="K80"/>
  <c r="K87"/>
  <c r="K88"/>
  <c r="K89"/>
  <c r="K91"/>
  <c r="K92"/>
  <c r="K94"/>
  <c r="K95"/>
  <c r="K97"/>
  <c r="K98"/>
  <c r="K99"/>
  <c r="K101"/>
  <c r="K102"/>
  <c r="K104"/>
  <c r="K106"/>
  <c r="K107"/>
  <c r="K110"/>
  <c r="K112"/>
  <c r="K113"/>
  <c r="K117"/>
  <c r="K125"/>
  <c r="K127"/>
  <c r="K129"/>
  <c r="K131"/>
  <c r="K132"/>
  <c r="K133"/>
  <c r="K134"/>
  <c r="K136"/>
  <c r="K137"/>
  <c r="K138"/>
  <c r="K139"/>
  <c r="K141"/>
  <c r="K144"/>
  <c r="K154"/>
  <c r="K155"/>
  <c r="K156"/>
  <c r="H43" l="1"/>
  <c r="L43" s="1"/>
  <c r="H31" l="1"/>
  <c r="H40" l="1"/>
  <c r="H125"/>
  <c r="H77" l="1"/>
  <c r="H112" l="1"/>
  <c r="H13"/>
  <c r="H101" l="1"/>
  <c r="L101" s="1"/>
  <c r="H133" l="1"/>
  <c r="L133" s="1"/>
  <c r="H117"/>
  <c r="L117" s="1"/>
  <c r="H110" l="1"/>
  <c r="L110" s="1"/>
  <c r="H63"/>
  <c r="L63" s="1"/>
  <c r="H97"/>
  <c r="H51"/>
  <c r="L51" s="1"/>
  <c r="H92"/>
  <c r="L92" s="1"/>
  <c r="H70" l="1"/>
  <c r="L70" s="1"/>
  <c r="H24" l="1"/>
  <c r="L24" s="1"/>
  <c r="H88"/>
  <c r="L88" s="1"/>
  <c r="H18" l="1"/>
  <c r="L18" s="1"/>
  <c r="H3"/>
  <c r="L3" s="1"/>
  <c r="H69" l="1"/>
  <c r="L69" s="1"/>
  <c r="H138"/>
  <c r="H52" l="1"/>
  <c r="H106"/>
  <c r="L106" s="1"/>
  <c r="H154"/>
  <c r="L154" s="1"/>
  <c r="H156"/>
  <c r="L156" s="1"/>
  <c r="H55"/>
  <c r="L55" s="1"/>
  <c r="H127"/>
  <c r="L127" s="1"/>
  <c r="H11" l="1"/>
  <c r="L11" s="1"/>
  <c r="H155"/>
  <c r="L155" s="1"/>
  <c r="H102"/>
  <c r="L102" s="1"/>
  <c r="H87"/>
  <c r="H22"/>
  <c r="L22" s="1"/>
  <c r="H98" l="1"/>
  <c r="L98" s="1"/>
  <c r="H95"/>
  <c r="L95" s="1"/>
  <c r="H139" l="1"/>
  <c r="L139" s="1"/>
  <c r="H141"/>
  <c r="L141" s="1"/>
  <c r="H47"/>
  <c r="L47" s="1"/>
  <c r="H14"/>
  <c r="L14" s="1"/>
  <c r="H71"/>
  <c r="L71" s="1"/>
  <c r="H50" l="1"/>
  <c r="L50" s="1"/>
  <c r="H49"/>
  <c r="L49" s="1"/>
  <c r="H46"/>
  <c r="L46" s="1"/>
  <c r="H94" l="1"/>
  <c r="H16" l="1"/>
  <c r="H136" l="1"/>
  <c r="H107" l="1"/>
  <c r="H66" l="1"/>
  <c r="L66" s="1"/>
  <c r="H89" l="1"/>
  <c r="L89" s="1"/>
  <c r="H113" l="1"/>
  <c r="L113" s="1"/>
  <c r="H65" l="1"/>
  <c r="H25" l="1"/>
  <c r="H91" l="1"/>
  <c r="L91" s="1"/>
  <c r="H134"/>
  <c r="L134" s="1"/>
  <c r="H104" l="1"/>
  <c r="H144" l="1"/>
  <c r="L144" s="1"/>
  <c r="H59" l="1"/>
  <c r="L59" s="1"/>
  <c r="H80" l="1"/>
  <c r="L80" s="1"/>
  <c r="H78"/>
  <c r="L78" s="1"/>
  <c r="H132"/>
  <c r="L132" s="1"/>
  <c r="H61" l="1"/>
  <c r="L61" s="1"/>
  <c r="H42" l="1"/>
  <c r="H129" l="1"/>
  <c r="H38"/>
  <c r="H29" l="1"/>
  <c r="L29" s="1"/>
  <c r="H99" l="1"/>
  <c r="H72"/>
  <c r="H137" l="1"/>
  <c r="H62"/>
  <c r="C264" l="1"/>
  <c r="C263"/>
  <c r="C262"/>
  <c r="C261"/>
  <c r="C260"/>
  <c r="C259"/>
  <c r="C258"/>
  <c r="C257"/>
  <c r="C256"/>
  <c r="C255"/>
  <c r="C254"/>
  <c r="C253"/>
  <c r="H131"/>
  <c r="H5" l="1"/>
  <c r="L5" s="1"/>
  <c r="K158" l="1"/>
  <c r="C280" l="1"/>
  <c r="C275"/>
  <c r="C274"/>
  <c r="C279"/>
  <c r="C278"/>
  <c r="C277"/>
  <c r="C276"/>
  <c r="C247"/>
  <c r="C281" l="1"/>
  <c r="D279" s="1"/>
  <c r="D274" l="1"/>
  <c r="D278"/>
  <c r="D280"/>
  <c r="D275"/>
  <c r="D276"/>
  <c r="D277"/>
  <c r="D281" l="1"/>
  <c r="C249" l="1"/>
  <c r="C248"/>
  <c r="C246"/>
  <c r="C245"/>
  <c r="C244"/>
  <c r="C250" l="1"/>
  <c r="D248" l="1"/>
  <c r="D247"/>
  <c r="D245"/>
  <c r="D246"/>
  <c r="D249"/>
  <c r="D244"/>
  <c r="D250" l="1"/>
  <c r="N158" l="1"/>
  <c r="C231" s="1"/>
  <c r="M158"/>
  <c r="B158"/>
  <c r="C188" l="1"/>
  <c r="C167" s="1"/>
  <c r="C217"/>
  <c r="A1"/>
  <c r="C196"/>
  <c r="C214"/>
  <c r="D172" s="1"/>
  <c r="C215"/>
  <c r="D173" s="1"/>
  <c r="C224"/>
  <c r="D181" s="1"/>
  <c r="C220"/>
  <c r="C211"/>
  <c r="D169" s="1"/>
  <c r="C203"/>
  <c r="C198"/>
  <c r="C219"/>
  <c r="D177" s="1"/>
  <c r="C210"/>
  <c r="D168" s="1"/>
  <c r="C197"/>
  <c r="C222"/>
  <c r="D179" s="1"/>
  <c r="C213"/>
  <c r="C201"/>
  <c r="C225"/>
  <c r="D182" s="1"/>
  <c r="C221"/>
  <c r="D178" s="1"/>
  <c r="C216"/>
  <c r="C212"/>
  <c r="D170" s="1"/>
  <c r="C204"/>
  <c r="C200"/>
  <c r="C190"/>
  <c r="C169" s="1"/>
  <c r="C189"/>
  <c r="C168" s="1"/>
  <c r="E168" s="1"/>
  <c r="C223"/>
  <c r="D180" s="1"/>
  <c r="C202"/>
  <c r="C226"/>
  <c r="D183" s="1"/>
  <c r="C218"/>
  <c r="C209"/>
  <c r="D167" s="1"/>
  <c r="C195"/>
  <c r="C174" s="1"/>
  <c r="C193"/>
  <c r="C172" s="1"/>
  <c r="C192"/>
  <c r="C171" s="1"/>
  <c r="C194"/>
  <c r="C173" s="1"/>
  <c r="E173" s="1"/>
  <c r="C199"/>
  <c r="E167" l="1"/>
  <c r="C177"/>
  <c r="E177" s="1"/>
  <c r="C180"/>
  <c r="E180" s="1"/>
  <c r="C178"/>
  <c r="E178" s="1"/>
  <c r="C176"/>
  <c r="C182"/>
  <c r="E182" s="1"/>
  <c r="C175"/>
  <c r="C181"/>
  <c r="E181" s="1"/>
  <c r="D176"/>
  <c r="C179"/>
  <c r="E179" s="1"/>
  <c r="E171"/>
  <c r="E172"/>
  <c r="E169"/>
  <c r="D175"/>
  <c r="D174"/>
  <c r="E174" s="1"/>
  <c r="C227"/>
  <c r="D213" s="1"/>
  <c r="E176" l="1"/>
  <c r="D217"/>
  <c r="E175"/>
  <c r="D218"/>
  <c r="D184"/>
  <c r="D209"/>
  <c r="D210"/>
  <c r="D219"/>
  <c r="D220"/>
  <c r="D215"/>
  <c r="D214"/>
  <c r="D221"/>
  <c r="D224"/>
  <c r="D211"/>
  <c r="D222"/>
  <c r="D226"/>
  <c r="D212"/>
  <c r="D223"/>
  <c r="D225"/>
  <c r="D216"/>
  <c r="D227" l="1"/>
  <c r="C240" l="1"/>
  <c r="C239"/>
  <c r="C241" l="1"/>
  <c r="D239" l="1"/>
  <c r="D240"/>
  <c r="C269"/>
  <c r="D269" s="1"/>
  <c r="D268"/>
  <c r="D270" l="1"/>
  <c r="D241"/>
  <c r="C191" l="1"/>
  <c r="C170" s="1"/>
  <c r="E170" s="1"/>
  <c r="C234"/>
  <c r="C233"/>
  <c r="C232"/>
  <c r="C205"/>
  <c r="C183" l="1"/>
  <c r="E183" s="1"/>
  <c r="C235"/>
  <c r="D234" s="1"/>
  <c r="C184" l="1"/>
  <c r="E184" s="1"/>
  <c r="D233"/>
  <c r="D232"/>
  <c r="D231"/>
  <c r="C206"/>
  <c r="D194" l="1"/>
  <c r="D199"/>
  <c r="D200"/>
  <c r="D204"/>
  <c r="D203"/>
  <c r="D201"/>
  <c r="D202"/>
  <c r="D198"/>
  <c r="D197"/>
  <c r="D196"/>
  <c r="D205"/>
  <c r="D189"/>
  <c r="D190"/>
  <c r="D235"/>
  <c r="D192"/>
  <c r="D195"/>
  <c r="D188"/>
  <c r="D191"/>
  <c r="D193"/>
  <c r="D206" l="1"/>
  <c r="C265" l="1"/>
  <c r="D260" l="1"/>
  <c r="D261"/>
  <c r="D255"/>
  <c r="D253"/>
  <c r="D258"/>
  <c r="D263"/>
  <c r="D256"/>
  <c r="D257"/>
  <c r="D262"/>
  <c r="D264"/>
  <c r="D254"/>
  <c r="D259"/>
  <c r="D265" l="1"/>
</calcChain>
</file>

<file path=xl/comments1.xml><?xml version="1.0" encoding="utf-8"?>
<comments xmlns="http://schemas.openxmlformats.org/spreadsheetml/2006/main">
  <authors>
    <author>AASchussler</author>
  </authors>
  <commentList>
    <comment ref="C167" authorId="0">
      <text>
        <r>
          <rPr>
            <b/>
            <sz val="9"/>
            <color indexed="81"/>
            <rFont val="Tahoma"/>
            <family val="2"/>
          </rPr>
          <t>AASchussler: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<sst xmlns="http://schemas.openxmlformats.org/spreadsheetml/2006/main" count="1699" uniqueCount="354">
  <si>
    <t>Nome do Município</t>
  </si>
  <si>
    <t>Estiagem</t>
  </si>
  <si>
    <t>Granizo</t>
  </si>
  <si>
    <t xml:space="preserve">Evento </t>
  </si>
  <si>
    <t>Vendaval</t>
  </si>
  <si>
    <t>Enxurrada</t>
  </si>
  <si>
    <t>Decreto Estadual</t>
  </si>
  <si>
    <t>Data do Decreto Estadual</t>
  </si>
  <si>
    <t>D.O Nº</t>
  </si>
  <si>
    <t>Pág.</t>
  </si>
  <si>
    <t>Data da Portaria</t>
  </si>
  <si>
    <t>Reconhecido</t>
  </si>
  <si>
    <t>Decretação</t>
  </si>
  <si>
    <t>Total de processos</t>
  </si>
  <si>
    <t>Diário Oficial da União Nº</t>
  </si>
  <si>
    <t>Pág Nº</t>
  </si>
  <si>
    <t>Data do D.O.U.</t>
  </si>
  <si>
    <t>Evento/Mês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</si>
  <si>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</si>
  <si>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</si>
  <si>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</si>
  <si>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</si>
  <si>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</si>
  <si>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</si>
  <si>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</si>
  <si>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</si>
  <si>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</si>
  <si>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</si>
  <si>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</si>
  <si>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</si>
  <si>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de Eventos</t>
  </si>
  <si>
    <t>Documentos em análise</t>
  </si>
  <si>
    <t>Tornado</t>
  </si>
  <si>
    <t>SE</t>
  </si>
  <si>
    <t>ECP</t>
  </si>
  <si>
    <t>Alagamentos</t>
  </si>
  <si>
    <t xml:space="preserve">Total de processos </t>
  </si>
  <si>
    <t>Data do Decreto</t>
  </si>
  <si>
    <t>Ressaca</t>
  </si>
  <si>
    <t>Deslizamentos</t>
  </si>
  <si>
    <t>Mês</t>
  </si>
  <si>
    <t>TOTAL</t>
  </si>
  <si>
    <t xml:space="preserve">Enchentes </t>
  </si>
  <si>
    <t>SDR - Maravilha</t>
  </si>
  <si>
    <t>Data do desatre</t>
  </si>
  <si>
    <t xml:space="preserve">                        </t>
  </si>
  <si>
    <t>Chuvas intensas</t>
  </si>
  <si>
    <t>SDR - Campos Novos</t>
  </si>
  <si>
    <t>Araranguá</t>
  </si>
  <si>
    <t>SDR - Brusque</t>
  </si>
  <si>
    <t>Erosão Costeira</t>
  </si>
  <si>
    <t>Canoinhas</t>
  </si>
  <si>
    <t>Inundação</t>
  </si>
  <si>
    <t>Nevadas</t>
  </si>
  <si>
    <t>SDR - Taió</t>
  </si>
  <si>
    <t>Friagem</t>
  </si>
  <si>
    <t>SDR - Florianópolis</t>
  </si>
  <si>
    <t>Erosão M Fluv</t>
  </si>
  <si>
    <t>Mov. de massa</t>
  </si>
  <si>
    <t>Blumenau</t>
  </si>
  <si>
    <t>Caçador</t>
  </si>
  <si>
    <t>Lages</t>
  </si>
  <si>
    <t>SDR - Lages</t>
  </si>
  <si>
    <t>SDR - Ituporanga</t>
  </si>
  <si>
    <t xml:space="preserve"> </t>
  </si>
  <si>
    <t>Rio do Sul</t>
  </si>
  <si>
    <t>Liberação Quimíca</t>
  </si>
  <si>
    <t>Taió</t>
  </si>
  <si>
    <t xml:space="preserve">  </t>
  </si>
  <si>
    <t>Brusque</t>
  </si>
  <si>
    <t>FENÔMENO</t>
  </si>
  <si>
    <t>Procedimento</t>
  </si>
  <si>
    <t>Sumário</t>
  </si>
  <si>
    <t>Ordinário</t>
  </si>
  <si>
    <t>Enxurradas</t>
  </si>
  <si>
    <t>Criciúma</t>
  </si>
  <si>
    <t>GRANFPOLIS</t>
  </si>
  <si>
    <t>Vigencia SE</t>
  </si>
  <si>
    <t>SDR</t>
  </si>
  <si>
    <t>Chapecó</t>
  </si>
  <si>
    <t>Curitibanos</t>
  </si>
  <si>
    <t>Itajaí</t>
  </si>
  <si>
    <t>Joaçaba</t>
  </si>
  <si>
    <t>Joinville</t>
  </si>
  <si>
    <t>Maravilha</t>
  </si>
  <si>
    <t>Tubarão</t>
  </si>
  <si>
    <t>Xanxerê</t>
  </si>
  <si>
    <t>Erosão costeira</t>
  </si>
  <si>
    <t>Liberação Química</t>
  </si>
  <si>
    <t>Mov. Massa</t>
  </si>
  <si>
    <t>COREDC (Dec 1.879/2013)</t>
  </si>
  <si>
    <t>Documentação OK</t>
  </si>
  <si>
    <t>Total de Decr por evento por município</t>
  </si>
  <si>
    <t>Situação de Emergência</t>
  </si>
  <si>
    <t>Estado de Calamidade Pública</t>
  </si>
  <si>
    <t>Prorrogação de  Situação de Emergência</t>
  </si>
  <si>
    <t>Prorrogação de  Estado de Calamidade Pública</t>
  </si>
  <si>
    <t>Situação Decretada</t>
  </si>
  <si>
    <t>LEGENDA:</t>
  </si>
  <si>
    <t>Nº Portaria de Reconhecimento</t>
  </si>
  <si>
    <t>Decreto</t>
  </si>
  <si>
    <t>Ofício</t>
  </si>
  <si>
    <t>Documentos que faltam</t>
  </si>
  <si>
    <t>X</t>
  </si>
  <si>
    <t>Arquivado</t>
  </si>
  <si>
    <t>Ato Comp</t>
  </si>
  <si>
    <t>Onda de Calor</t>
  </si>
  <si>
    <t>Onda de calor</t>
  </si>
  <si>
    <t>%</t>
  </si>
  <si>
    <t>Total</t>
  </si>
  <si>
    <t>Com Decretos</t>
  </si>
  <si>
    <t>Sem Decretos</t>
  </si>
  <si>
    <t>Tornados</t>
  </si>
  <si>
    <t>Vendavais</t>
  </si>
  <si>
    <t>Prazo Final</t>
  </si>
  <si>
    <t>x</t>
  </si>
  <si>
    <t>Início da vigência (Art 2º, § 5º, da IN 01/2012/MI)</t>
  </si>
  <si>
    <t>Não atende critérios da IN 01/2012/MI</t>
  </si>
  <si>
    <t>Homologado</t>
  </si>
  <si>
    <t>Homologado e Reconhecido</t>
  </si>
  <si>
    <t>Data do DOE</t>
  </si>
  <si>
    <t>Dec Munic  nº</t>
  </si>
  <si>
    <t>Verificação Documental</t>
  </si>
  <si>
    <t>Verificação documental</t>
  </si>
  <si>
    <t>Obs 1</t>
  </si>
  <si>
    <t>Situação Dec/Port</t>
  </si>
  <si>
    <t>Vazias</t>
  </si>
  <si>
    <t>Qtde</t>
  </si>
  <si>
    <t>Evento -  ECP</t>
  </si>
  <si>
    <t>Evento - SE</t>
  </si>
  <si>
    <t>Erosão M Fluvial</t>
  </si>
  <si>
    <t>Enchentes</t>
  </si>
  <si>
    <t>Inundações</t>
  </si>
  <si>
    <t>3</t>
  </si>
  <si>
    <t>Santa Terezinha do Progresso</t>
  </si>
  <si>
    <t>Guaraciaba</t>
  </si>
  <si>
    <t>São Miguel do Oeste</t>
  </si>
  <si>
    <t>SDR - São Miguel</t>
  </si>
  <si>
    <t>São José do Cedro</t>
  </si>
  <si>
    <t>SDR - D. Cerqueira</t>
  </si>
  <si>
    <t>Irani</t>
  </si>
  <si>
    <t>SDR - Concórdia</t>
  </si>
  <si>
    <t>Orleans</t>
  </si>
  <si>
    <t>SDR - Criciúma</t>
  </si>
  <si>
    <t>Aurora</t>
  </si>
  <si>
    <t>Braço do Norte</t>
  </si>
  <si>
    <t>SDR - Braço do Norte</t>
  </si>
  <si>
    <t>Santa Terezinha</t>
  </si>
  <si>
    <t>Campo Êre</t>
  </si>
  <si>
    <t>SDR - São Lourenço</t>
  </si>
  <si>
    <t>Grão Pará</t>
  </si>
  <si>
    <t>Águas Mornas</t>
  </si>
  <si>
    <t>2 e 3</t>
  </si>
  <si>
    <t>São Bonifácio</t>
  </si>
  <si>
    <t>91 e 92</t>
  </si>
  <si>
    <t>1</t>
  </si>
  <si>
    <t>10</t>
  </si>
  <si>
    <t>22</t>
  </si>
  <si>
    <t>39</t>
  </si>
  <si>
    <t>Jacinto Machado</t>
  </si>
  <si>
    <t>SDR - Araranguá</t>
  </si>
  <si>
    <t>22 e 23</t>
  </si>
  <si>
    <t>11</t>
  </si>
  <si>
    <t>09/02/2015</t>
  </si>
  <si>
    <t>28</t>
  </si>
  <si>
    <t>10/02/2015</t>
  </si>
  <si>
    <t>Laurentino</t>
  </si>
  <si>
    <t>SDR - Rio do Sul</t>
  </si>
  <si>
    <t>Governador Celso Ramos</t>
  </si>
  <si>
    <t>SDR - GRANFPOLIS</t>
  </si>
  <si>
    <t>Chuvas Intensas</t>
  </si>
  <si>
    <t>Timbé do Sul</t>
  </si>
  <si>
    <t>30/1/2015</t>
  </si>
  <si>
    <t>2/03/2015</t>
  </si>
  <si>
    <t>3/03/2015</t>
  </si>
  <si>
    <t>Papanduva</t>
  </si>
  <si>
    <t>SDR - Mafra</t>
  </si>
  <si>
    <t>São João Batista</t>
  </si>
  <si>
    <t>Major Gercino</t>
  </si>
  <si>
    <t>Armazém</t>
  </si>
  <si>
    <t>Içara</t>
  </si>
  <si>
    <t>46</t>
  </si>
  <si>
    <t>20/3/15</t>
  </si>
  <si>
    <t>55</t>
  </si>
  <si>
    <t>UNIÃO</t>
  </si>
  <si>
    <t>ESTADO</t>
  </si>
  <si>
    <t>Doc para SDC</t>
  </si>
  <si>
    <t>SDR - Xanxerê</t>
  </si>
  <si>
    <t>Tornado ECP</t>
  </si>
  <si>
    <t>Ponte Serrada</t>
  </si>
  <si>
    <t>23/4/2015</t>
  </si>
  <si>
    <t>88</t>
  </si>
  <si>
    <t>6/5/2015</t>
  </si>
  <si>
    <t>86</t>
  </si>
  <si>
    <t>08/5/15</t>
  </si>
  <si>
    <t>41</t>
  </si>
  <si>
    <t>Mafra</t>
  </si>
  <si>
    <t>66 e 72</t>
  </si>
  <si>
    <t>São João do Sul</t>
  </si>
  <si>
    <t>Municípios em 2015</t>
  </si>
  <si>
    <t>Alfredo Wagner</t>
  </si>
  <si>
    <t>138</t>
  </si>
  <si>
    <t>29/06/15</t>
  </si>
  <si>
    <t>42</t>
  </si>
  <si>
    <t>125</t>
  </si>
  <si>
    <t>137</t>
  </si>
  <si>
    <t>Modelo</t>
  </si>
  <si>
    <t>SDR - Chapecó</t>
  </si>
  <si>
    <t>Cordilheira Alta</t>
  </si>
  <si>
    <t>Coronel Freitas</t>
  </si>
  <si>
    <t>Iraceminha</t>
  </si>
  <si>
    <t>Águas de Chapecó</t>
  </si>
  <si>
    <t>SDR - Palmitos</t>
  </si>
  <si>
    <t>Caxambu do Sul</t>
  </si>
  <si>
    <t>SDR - Seara</t>
  </si>
  <si>
    <t>Seara</t>
  </si>
  <si>
    <t>Saudades</t>
  </si>
  <si>
    <t>Nova Itaberaba</t>
  </si>
  <si>
    <t>Arabutã</t>
  </si>
  <si>
    <t>Palmitos</t>
  </si>
  <si>
    <t>Xaxim</t>
  </si>
  <si>
    <t>Abdon Batista</t>
  </si>
  <si>
    <t>Romelândia</t>
  </si>
  <si>
    <t>Flor do Sertão</t>
  </si>
  <si>
    <t>Xavantina</t>
  </si>
  <si>
    <t>Passos Maia</t>
  </si>
  <si>
    <t>Descanso</t>
  </si>
  <si>
    <t>SDR - Sâo Miguel</t>
  </si>
  <si>
    <t>Documentação Ok</t>
  </si>
  <si>
    <t>São Miguel da Boa Vista</t>
  </si>
  <si>
    <t>Ipira</t>
  </si>
  <si>
    <t>Enxurrada ECP</t>
  </si>
  <si>
    <t>Inundação ECP</t>
  </si>
  <si>
    <t>Abelardo Luz</t>
  </si>
  <si>
    <t>Anchieta</t>
  </si>
  <si>
    <t>Arvoredo</t>
  </si>
  <si>
    <t>Marema</t>
  </si>
  <si>
    <t>Cunha Porã</t>
  </si>
  <si>
    <t>Nova Erechim</t>
  </si>
  <si>
    <t>Guatambu</t>
  </si>
  <si>
    <t>Planalto Alegre</t>
  </si>
  <si>
    <t>Ipumirim</t>
  </si>
  <si>
    <t>Presidente Castello Branco</t>
  </si>
  <si>
    <t>São Carlos</t>
  </si>
  <si>
    <t>Ouro</t>
  </si>
  <si>
    <t>SDR - Joaçaba</t>
  </si>
  <si>
    <t>Águas Frias</t>
  </si>
  <si>
    <t>Pinhalzinho</t>
  </si>
  <si>
    <t>30/7/2015</t>
  </si>
  <si>
    <t>Jaborá</t>
  </si>
  <si>
    <t>Riqueza</t>
  </si>
  <si>
    <t>Caibi</t>
  </si>
  <si>
    <t>SDR - Joinville</t>
  </si>
  <si>
    <t>Erosão Cost</t>
  </si>
  <si>
    <t>2/09/2015</t>
  </si>
  <si>
    <t>20.136</t>
  </si>
  <si>
    <t>04/09/2015</t>
  </si>
  <si>
    <t>6</t>
  </si>
  <si>
    <t>08/09/2015</t>
  </si>
  <si>
    <t>368</t>
  </si>
  <si>
    <t>14/09/2015</t>
  </si>
  <si>
    <t>01</t>
  </si>
  <si>
    <t>193</t>
  </si>
  <si>
    <t>178</t>
  </si>
  <si>
    <t>17/09/2015</t>
  </si>
  <si>
    <t>15/09/2015</t>
  </si>
  <si>
    <t>21</t>
  </si>
  <si>
    <t>25/06/2015</t>
  </si>
  <si>
    <t>03/07/2015</t>
  </si>
  <si>
    <t>DIAS DA SEMANA DO DESASTRE</t>
  </si>
  <si>
    <t>DIA.SEM</t>
  </si>
  <si>
    <t>Leoberto Leal</t>
  </si>
  <si>
    <t>1 - Domingo</t>
  </si>
  <si>
    <t>2 - Segunda-feira</t>
  </si>
  <si>
    <t>3 - Terça-feira</t>
  </si>
  <si>
    <t>4 - Quarta-feira</t>
  </si>
  <si>
    <t>5 - Quinta-feira</t>
  </si>
  <si>
    <t>6 - Sexta-feira</t>
  </si>
  <si>
    <t>7 - Sábado</t>
  </si>
  <si>
    <t>Bocaina do Sul</t>
  </si>
  <si>
    <t>Anitapolis</t>
  </si>
  <si>
    <t>Agrolândia</t>
  </si>
  <si>
    <t>Agronômica</t>
  </si>
  <si>
    <t>Angelina</t>
  </si>
  <si>
    <t>Apiúna</t>
  </si>
  <si>
    <t>Arroio Trinta</t>
  </si>
  <si>
    <t>Ascurra</t>
  </si>
  <si>
    <t>Atalanta</t>
  </si>
  <si>
    <t>Balneário Barra do Sul</t>
  </si>
  <si>
    <t>Bela Vista do Toldo</t>
  </si>
  <si>
    <t>Benedito Novo</t>
  </si>
  <si>
    <t>Bom Jardim da Serra</t>
  </si>
  <si>
    <t>Botuverá</t>
  </si>
  <si>
    <t>Chapadão do Lageado</t>
  </si>
  <si>
    <t>Dona Emma</t>
  </si>
  <si>
    <t>Erval Velho</t>
  </si>
  <si>
    <t>Fraiburgo</t>
  </si>
  <si>
    <t>Frei Rogério</t>
  </si>
  <si>
    <t>Ibirama</t>
  </si>
  <si>
    <t>Ilhota</t>
  </si>
  <si>
    <t>Imbuia</t>
  </si>
  <si>
    <t>Irineópolis</t>
  </si>
  <si>
    <t>Ituporanga</t>
  </si>
  <si>
    <t>José Boiteux</t>
  </si>
  <si>
    <t>Lebon Régis</t>
  </si>
  <si>
    <t>Lontras</t>
  </si>
  <si>
    <t>Mirim Doce</t>
  </si>
  <si>
    <t>Monte Castelo</t>
  </si>
  <si>
    <t>Otacílio Costa</t>
  </si>
  <si>
    <t>Pescaria Brava</t>
  </si>
  <si>
    <t>Petrolândia</t>
  </si>
  <si>
    <t>Pouso Redondo</t>
  </si>
  <si>
    <t>Presidente Getúlio</t>
  </si>
  <si>
    <t>Presidente Nereu</t>
  </si>
  <si>
    <t>Quilombo</t>
  </si>
  <si>
    <t>Rio do Campo</t>
  </si>
  <si>
    <t>Rio do Oeste</t>
  </si>
  <si>
    <t>Rio dos Cedros</t>
  </si>
  <si>
    <t>Salete</t>
  </si>
  <si>
    <t>São João do Itaperiú</t>
  </si>
  <si>
    <t>Tangará</t>
  </si>
  <si>
    <t>Timbó Grande</t>
  </si>
  <si>
    <t>Três Barras</t>
  </si>
  <si>
    <t>Trombudo Central</t>
  </si>
  <si>
    <t>Vidal Ramos</t>
  </si>
  <si>
    <t>Vitor Meireles</t>
  </si>
  <si>
    <t>192</t>
  </si>
  <si>
    <t>199</t>
  </si>
  <si>
    <t>06/10/2015</t>
  </si>
  <si>
    <t>07/10/2015</t>
  </si>
  <si>
    <t>16</t>
  </si>
  <si>
    <t>SDR - Caçador</t>
  </si>
  <si>
    <t>Itajai</t>
  </si>
  <si>
    <t>SDR - Itajaí</t>
  </si>
  <si>
    <t>SDR - Quilombo</t>
  </si>
  <si>
    <t>SDR - Ibirama</t>
  </si>
  <si>
    <t>SDR - Canoinhas</t>
  </si>
  <si>
    <t>SDR - Videira</t>
  </si>
  <si>
    <t>SDR - Timbó</t>
  </si>
  <si>
    <t>SDR -Taió</t>
  </si>
  <si>
    <t>29/10/15</t>
  </si>
  <si>
    <t>20175</t>
  </si>
  <si>
    <t>SDR - Curitibanos</t>
  </si>
  <si>
    <t>SDR - São Joaquim</t>
  </si>
  <si>
    <t>03/11/2015</t>
  </si>
  <si>
    <t>23/3/2015</t>
  </si>
  <si>
    <t>3/7/2015</t>
  </si>
  <si>
    <t>Vagem</t>
  </si>
  <si>
    <t>SDR - Blumenau</t>
  </si>
  <si>
    <t>2164-A</t>
  </si>
  <si>
    <t>40 e 41</t>
  </si>
  <si>
    <t>21 e 22</t>
  </si>
  <si>
    <t>9</t>
  </si>
  <si>
    <t>Atualizada em 19.01.2016, às 17h30min</t>
  </si>
</sst>
</file>

<file path=xl/styles.xml><?xml version="1.0" encoding="utf-8"?>
<styleSheet xmlns="http://schemas.openxmlformats.org/spreadsheetml/2006/main">
  <numFmts count="2">
    <numFmt numFmtId="164" formatCode="0;[Red]0"/>
    <numFmt numFmtId="165" formatCode="dd\/mm\/yyyy"/>
  </numFmts>
  <fonts count="3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7.5"/>
      <color indexed="8"/>
      <name val="Verdana"/>
      <family val="2"/>
    </font>
    <font>
      <b/>
      <sz val="7.5"/>
      <color indexed="10"/>
      <name val="Verdana"/>
      <family val="2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1"/>
      <color indexed="8"/>
      <name val="Verdana"/>
      <family val="2"/>
    </font>
    <font>
      <b/>
      <sz val="11"/>
      <name val="Verdana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Verdana"/>
      <family val="2"/>
    </font>
    <font>
      <sz val="9"/>
      <color indexed="81"/>
      <name val="Tahom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31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4" fillId="0" borderId="0"/>
    <xf numFmtId="0" fontId="3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2" fillId="0" borderId="0" applyFont="0" applyFill="0" applyBorder="0" applyAlignment="0" applyProtection="0"/>
  </cellStyleXfs>
  <cellXfs count="282">
    <xf numFmtId="0" fontId="3" fillId="0" borderId="0" xfId="0" applyFont="1"/>
    <xf numFmtId="0" fontId="5" fillId="0" borderId="0" xfId="0" applyFont="1" applyProtection="1"/>
    <xf numFmtId="0" fontId="7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9" fillId="0" borderId="0" xfId="2" applyFont="1" applyFill="1" applyBorder="1" applyAlignment="1" applyProtection="1">
      <alignment horizontal="left"/>
    </xf>
    <xf numFmtId="3" fontId="9" fillId="0" borderId="0" xfId="2" applyNumberFormat="1" applyFont="1" applyFill="1" applyBorder="1" applyAlignment="1" applyProtection="1">
      <alignment horizontal="left"/>
    </xf>
    <xf numFmtId="14" fontId="9" fillId="0" borderId="0" xfId="2" applyNumberFormat="1" applyFont="1" applyFill="1" applyBorder="1" applyAlignment="1" applyProtection="1">
      <alignment horizontal="left"/>
    </xf>
    <xf numFmtId="0" fontId="3" fillId="0" borderId="0" xfId="0" applyFont="1" applyAlignment="1" applyProtection="1">
      <alignment horizontal="center"/>
    </xf>
    <xf numFmtId="0" fontId="3" fillId="0" borderId="0" xfId="0" applyFont="1" applyFill="1" applyAlignment="1" applyProtection="1">
      <alignment horizontal="center" vertical="center"/>
    </xf>
    <xf numFmtId="2" fontId="3" fillId="0" borderId="0" xfId="0" applyNumberFormat="1" applyFont="1" applyFill="1" applyAlignment="1" applyProtection="1">
      <alignment horizontal="center" vertical="center"/>
    </xf>
    <xf numFmtId="0" fontId="3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left" vertical="justify" wrapText="1"/>
    </xf>
    <xf numFmtId="14" fontId="3" fillId="0" borderId="0" xfId="0" applyNumberFormat="1" applyFont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/>
    </xf>
    <xf numFmtId="14" fontId="3" fillId="0" borderId="0" xfId="0" applyNumberFormat="1" applyFont="1" applyFill="1" applyBorder="1" applyAlignment="1" applyProtection="1">
      <alignment horizontal="center"/>
    </xf>
    <xf numFmtId="0" fontId="9" fillId="0" borderId="0" xfId="2" applyFont="1" applyFill="1" applyBorder="1" applyAlignment="1" applyProtection="1">
      <alignment horizontal="left" vertical="center"/>
    </xf>
    <xf numFmtId="3" fontId="9" fillId="0" borderId="0" xfId="2" applyNumberFormat="1" applyFont="1" applyFill="1" applyBorder="1" applyAlignment="1" applyProtection="1">
      <alignment horizontal="center" vertical="center"/>
    </xf>
    <xf numFmtId="14" fontId="9" fillId="0" borderId="0" xfId="2" applyNumberFormat="1" applyFont="1" applyFill="1" applyBorder="1" applyAlignment="1" applyProtection="1">
      <alignment horizontal="center" vertical="center"/>
    </xf>
    <xf numFmtId="1" fontId="9" fillId="0" borderId="0" xfId="2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3" fontId="3" fillId="0" borderId="0" xfId="0" applyNumberFormat="1" applyFont="1" applyAlignment="1" applyProtection="1">
      <alignment horizontal="center"/>
    </xf>
    <xf numFmtId="3" fontId="7" fillId="0" borderId="0" xfId="0" applyNumberFormat="1" applyFont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Protection="1"/>
    <xf numFmtId="3" fontId="5" fillId="0" borderId="0" xfId="0" applyNumberFormat="1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1" fontId="5" fillId="0" borderId="0" xfId="0" applyNumberFormat="1" applyFont="1" applyAlignment="1" applyProtection="1">
      <alignment horizontal="center"/>
    </xf>
    <xf numFmtId="3" fontId="5" fillId="0" borderId="0" xfId="0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1" fontId="5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</xf>
    <xf numFmtId="1" fontId="3" fillId="3" borderId="1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Alignment="1" applyProtection="1">
      <alignment horizontal="center"/>
    </xf>
    <xf numFmtId="1" fontId="5" fillId="0" borderId="0" xfId="0" applyNumberFormat="1" applyFont="1" applyFill="1" applyBorder="1" applyProtection="1"/>
    <xf numFmtId="3" fontId="5" fillId="0" borderId="0" xfId="0" applyNumberFormat="1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49" fontId="5" fillId="0" borderId="0" xfId="0" applyNumberFormat="1" applyFont="1" applyFill="1" applyAlignment="1" applyProtection="1">
      <alignment horizontal="center"/>
    </xf>
    <xf numFmtId="1" fontId="5" fillId="0" borderId="0" xfId="0" applyNumberFormat="1" applyFont="1" applyFill="1" applyAlignment="1" applyProtection="1">
      <alignment horizontal="center"/>
    </xf>
    <xf numFmtId="1" fontId="5" fillId="0" borderId="0" xfId="0" applyNumberFormat="1" applyFont="1" applyFill="1" applyProtection="1"/>
    <xf numFmtId="14" fontId="5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3" fontId="7" fillId="0" borderId="0" xfId="0" applyNumberFormat="1" applyFont="1" applyFill="1" applyAlignment="1" applyProtection="1">
      <alignment horizontal="center"/>
    </xf>
    <xf numFmtId="0" fontId="5" fillId="0" borderId="0" xfId="0" applyFont="1" applyFill="1" applyBorder="1" applyProtection="1"/>
    <xf numFmtId="0" fontId="3" fillId="0" borderId="0" xfId="0" applyFont="1" applyFill="1" applyBorder="1" applyProtection="1"/>
    <xf numFmtId="1" fontId="3" fillId="0" borderId="0" xfId="0" applyNumberFormat="1" applyFont="1" applyFill="1" applyAlignment="1" applyProtection="1">
      <alignment horizontal="center"/>
    </xf>
    <xf numFmtId="3" fontId="3" fillId="0" borderId="0" xfId="0" applyNumberFormat="1" applyFont="1" applyFill="1" applyProtection="1"/>
    <xf numFmtId="14" fontId="3" fillId="0" borderId="0" xfId="0" applyNumberFormat="1" applyFont="1" applyFill="1" applyProtection="1"/>
    <xf numFmtId="3" fontId="3" fillId="0" borderId="0" xfId="0" applyNumberFormat="1" applyFont="1" applyFill="1" applyAlignment="1" applyProtection="1">
      <alignment horizontal="center"/>
    </xf>
    <xf numFmtId="14" fontId="3" fillId="0" borderId="0" xfId="0" applyNumberFormat="1" applyFont="1" applyFill="1" applyAlignment="1" applyProtection="1">
      <alignment horizontal="center"/>
    </xf>
    <xf numFmtId="1" fontId="3" fillId="3" borderId="1" xfId="2" applyNumberFormat="1" applyFont="1" applyFill="1" applyBorder="1" applyAlignment="1" applyProtection="1">
      <alignment horizontal="center" vertical="center"/>
    </xf>
    <xf numFmtId="14" fontId="12" fillId="0" borderId="1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Border="1" applyAlignment="1">
      <alignment vertical="top" wrapText="1"/>
    </xf>
    <xf numFmtId="0" fontId="15" fillId="0" borderId="0" xfId="0" applyFont="1" applyBorder="1" applyAlignment="1">
      <alignment vertical="top" wrapText="1"/>
    </xf>
    <xf numFmtId="0" fontId="13" fillId="0" borderId="0" xfId="0" applyFont="1" applyBorder="1" applyAlignment="1">
      <alignment horizontal="center" vertical="top" wrapText="1"/>
    </xf>
    <xf numFmtId="0" fontId="20" fillId="0" borderId="1" xfId="0" applyFont="1" applyBorder="1" applyAlignment="1" applyProtection="1">
      <alignment horizontal="center" vertical="top" wrapText="1"/>
      <protection locked="0"/>
    </xf>
    <xf numFmtId="0" fontId="13" fillId="0" borderId="0" xfId="0" applyFont="1" applyBorder="1" applyAlignment="1">
      <alignment vertical="top" wrapText="1"/>
    </xf>
    <xf numFmtId="0" fontId="19" fillId="0" borderId="0" xfId="0" applyFont="1" applyFill="1" applyBorder="1" applyAlignment="1" applyProtection="1">
      <alignment vertical="center" wrapText="1"/>
    </xf>
    <xf numFmtId="0" fontId="17" fillId="0" borderId="0" xfId="0" applyFont="1" applyBorder="1" applyAlignment="1">
      <alignment vertical="top" wrapText="1"/>
    </xf>
    <xf numFmtId="3" fontId="3" fillId="3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quotePrefix="1" applyFont="1" applyFill="1" applyBorder="1" applyAlignment="1" applyProtection="1">
      <alignment horizontal="center"/>
    </xf>
    <xf numFmtId="0" fontId="14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left" vertical="center" wrapText="1"/>
    </xf>
    <xf numFmtId="0" fontId="17" fillId="0" borderId="0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 applyProtection="1">
      <alignment horizontal="center" vertical="top" wrapText="1"/>
      <protection locked="0"/>
    </xf>
    <xf numFmtId="0" fontId="18" fillId="0" borderId="0" xfId="0" applyFont="1" applyBorder="1" applyAlignment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3" fontId="3" fillId="3" borderId="1" xfId="2" applyNumberFormat="1" applyFont="1" applyFill="1" applyBorder="1" applyAlignment="1" applyProtection="1">
      <alignment horizontal="center" vertical="center"/>
    </xf>
    <xf numFmtId="0" fontId="6" fillId="4" borderId="1" xfId="1" applyFont="1" applyFill="1" applyBorder="1" applyAlignment="1" applyProtection="1">
      <alignment horizontal="left" vertical="center" wrapText="1"/>
    </xf>
    <xf numFmtId="14" fontId="4" fillId="4" borderId="1" xfId="1" applyNumberFormat="1" applyFont="1" applyFill="1" applyBorder="1" applyAlignment="1" applyProtection="1">
      <alignment horizontal="center" vertical="center" wrapText="1"/>
    </xf>
    <xf numFmtId="14" fontId="12" fillId="0" borderId="0" xfId="0" applyNumberFormat="1" applyFont="1" applyFill="1" applyBorder="1" applyAlignment="1" applyProtection="1">
      <alignment horizontal="center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49" fontId="3" fillId="3" borderId="0" xfId="0" applyNumberFormat="1" applyFont="1" applyFill="1" applyBorder="1" applyAlignment="1" applyProtection="1">
      <alignment horizontal="left" vertical="center"/>
    </xf>
    <xf numFmtId="0" fontId="6" fillId="4" borderId="0" xfId="1" applyFont="1" applyFill="1" applyBorder="1" applyAlignment="1" applyProtection="1">
      <alignment horizontal="left" vertical="center" wrapText="1"/>
    </xf>
    <xf numFmtId="0" fontId="4" fillId="4" borderId="0" xfId="1" applyFont="1" applyFill="1" applyBorder="1" applyAlignment="1" applyProtection="1">
      <alignment horizontal="left" vertical="center" wrapText="1"/>
    </xf>
    <xf numFmtId="3" fontId="3" fillId="3" borderId="0" xfId="2" applyNumberFormat="1" applyFont="1" applyFill="1" applyBorder="1" applyAlignment="1" applyProtection="1">
      <alignment horizontal="center" vertical="center"/>
    </xf>
    <xf numFmtId="14" fontId="4" fillId="4" borderId="0" xfId="1" applyNumberFormat="1" applyFont="1" applyFill="1" applyBorder="1" applyAlignment="1" applyProtection="1">
      <alignment horizontal="center" vertical="center" wrapText="1"/>
    </xf>
    <xf numFmtId="0" fontId="4" fillId="4" borderId="0" xfId="1" applyFont="1" applyFill="1" applyBorder="1" applyAlignment="1" applyProtection="1">
      <alignment horizontal="center" vertical="center" wrapText="1"/>
    </xf>
    <xf numFmtId="1" fontId="3" fillId="3" borderId="0" xfId="2" applyNumberFormat="1" applyFont="1" applyFill="1" applyBorder="1" applyAlignment="1" applyProtection="1">
      <alignment horizontal="center" vertical="center"/>
    </xf>
    <xf numFmtId="165" fontId="11" fillId="0" borderId="0" xfId="2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 wrapText="1"/>
    </xf>
    <xf numFmtId="3" fontId="3" fillId="3" borderId="0" xfId="0" applyNumberFormat="1" applyFont="1" applyFill="1" applyBorder="1" applyAlignment="1" applyProtection="1">
      <alignment horizontal="center" vertical="center"/>
    </xf>
    <xf numFmtId="1" fontId="3" fillId="3" borderId="0" xfId="0" applyNumberFormat="1" applyFont="1" applyFill="1" applyBorder="1" applyAlignment="1" applyProtection="1">
      <alignment horizontal="center" vertical="center"/>
    </xf>
    <xf numFmtId="0" fontId="5" fillId="0" borderId="0" xfId="0" quotePrefix="1" applyFont="1" applyFill="1" applyBorder="1" applyAlignment="1" applyProtection="1">
      <alignment horizontal="center"/>
    </xf>
    <xf numFmtId="49" fontId="3" fillId="3" borderId="1" xfId="0" applyNumberFormat="1" applyFont="1" applyFill="1" applyBorder="1" applyAlignment="1" applyProtection="1">
      <alignment horizontal="left" vertical="center"/>
    </xf>
    <xf numFmtId="0" fontId="4" fillId="4" borderId="1" xfId="1" applyFont="1" applyFill="1" applyBorder="1" applyAlignment="1" applyProtection="1">
      <alignment horizontal="left" vertical="center" wrapText="1"/>
    </xf>
    <xf numFmtId="20" fontId="7" fillId="0" borderId="0" xfId="0" applyNumberFormat="1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center" vertical="center"/>
    </xf>
    <xf numFmtId="0" fontId="10" fillId="7" borderId="1" xfId="0" applyFont="1" applyFill="1" applyBorder="1" applyAlignment="1" applyProtection="1">
      <alignment horizontal="center"/>
    </xf>
    <xf numFmtId="0" fontId="19" fillId="7" borderId="1" xfId="0" applyFont="1" applyFill="1" applyBorder="1" applyAlignment="1" applyProtection="1">
      <alignment horizontal="center" vertical="center" wrapText="1"/>
      <protection locked="0"/>
    </xf>
    <xf numFmtId="0" fontId="20" fillId="7" borderId="1" xfId="0" applyFont="1" applyFill="1" applyBorder="1" applyAlignment="1" applyProtection="1">
      <alignment horizontal="center" vertical="top" wrapText="1"/>
      <protection locked="0"/>
    </xf>
    <xf numFmtId="0" fontId="3" fillId="0" borderId="0" xfId="0" applyFont="1" applyFill="1" applyBorder="1" applyAlignment="1" applyProtection="1">
      <alignment horizontal="left"/>
    </xf>
    <xf numFmtId="0" fontId="7" fillId="0" borderId="1" xfId="0" applyFont="1" applyFill="1" applyBorder="1" applyAlignment="1" applyProtection="1">
      <alignment horizontal="left"/>
    </xf>
    <xf numFmtId="0" fontId="7" fillId="0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14" fontId="5" fillId="0" borderId="0" xfId="0" applyNumberFormat="1" applyFont="1" applyFill="1" applyBorder="1" applyAlignment="1" applyProtection="1">
      <alignment horizontal="center"/>
      <protection locked="0"/>
    </xf>
    <xf numFmtId="14" fontId="5" fillId="0" borderId="0" xfId="0" applyNumberFormat="1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  <protection locked="0"/>
    </xf>
    <xf numFmtId="49" fontId="5" fillId="0" borderId="0" xfId="0" applyNumberFormat="1" applyFont="1" applyFill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8" fillId="0" borderId="0" xfId="2" applyFont="1" applyFill="1" applyBorder="1" applyAlignment="1" applyProtection="1">
      <alignment horizontal="left"/>
    </xf>
    <xf numFmtId="0" fontId="20" fillId="6" borderId="0" xfId="0" applyFont="1" applyFill="1" applyBorder="1" applyAlignment="1" applyProtection="1">
      <alignment horizontal="center" vertical="top" wrapText="1"/>
      <protection locked="0"/>
    </xf>
    <xf numFmtId="0" fontId="3" fillId="0" borderId="0" xfId="0" applyFont="1" applyProtection="1"/>
    <xf numFmtId="14" fontId="3" fillId="0" borderId="0" xfId="0" applyNumberFormat="1" applyFont="1" applyFill="1" applyBorder="1" applyAlignment="1" applyProtection="1">
      <alignment horizontal="left"/>
    </xf>
    <xf numFmtId="49" fontId="3" fillId="3" borderId="1" xfId="0" applyNumberFormat="1" applyFont="1" applyFill="1" applyBorder="1" applyAlignment="1" applyProtection="1">
      <alignment horizontal="center" vertical="center"/>
    </xf>
    <xf numFmtId="0" fontId="9" fillId="0" borderId="1" xfId="2" applyFont="1" applyFill="1" applyBorder="1" applyAlignment="1" applyProtection="1">
      <alignment horizontal="left"/>
    </xf>
    <xf numFmtId="0" fontId="4" fillId="0" borderId="1" xfId="2" applyFont="1" applyFill="1" applyBorder="1" applyAlignment="1" applyProtection="1">
      <alignment horizontal="left"/>
    </xf>
    <xf numFmtId="0" fontId="6" fillId="0" borderId="1" xfId="2" applyFont="1" applyFill="1" applyBorder="1" applyAlignment="1" applyProtection="1">
      <alignment horizontal="left"/>
    </xf>
    <xf numFmtId="0" fontId="6" fillId="0" borderId="0" xfId="2" applyFont="1" applyFill="1" applyBorder="1" applyAlignment="1" applyProtection="1">
      <alignment horizontal="left"/>
    </xf>
    <xf numFmtId="164" fontId="7" fillId="0" borderId="0" xfId="0" applyNumberFormat="1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left" vertical="justify" wrapText="1"/>
    </xf>
    <xf numFmtId="164" fontId="3" fillId="0" borderId="0" xfId="0" applyNumberFormat="1" applyFont="1" applyFill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left"/>
    </xf>
    <xf numFmtId="164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justify" wrapText="1"/>
    </xf>
    <xf numFmtId="0" fontId="28" fillId="0" borderId="0" xfId="0" applyFont="1" applyBorder="1" applyAlignment="1" applyProtection="1">
      <alignment horizontal="center" vertical="top" wrapText="1"/>
      <protection locked="0"/>
    </xf>
    <xf numFmtId="0" fontId="11" fillId="0" borderId="0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center" vertical="justify" wrapText="1"/>
    </xf>
    <xf numFmtId="17" fontId="4" fillId="4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shrinkToFit="1"/>
    </xf>
    <xf numFmtId="14" fontId="3" fillId="0" borderId="0" xfId="0" applyNumberFormat="1" applyFont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/>
    <xf numFmtId="10" fontId="9" fillId="0" borderId="1" xfId="2" applyNumberFormat="1" applyFont="1" applyFill="1" applyBorder="1" applyAlignment="1" applyProtection="1">
      <alignment horizontal="center"/>
    </xf>
    <xf numFmtId="10" fontId="3" fillId="0" borderId="1" xfId="0" applyNumberFormat="1" applyFont="1" applyFill="1" applyBorder="1" applyAlignment="1" applyProtection="1">
      <alignment horizontal="center"/>
    </xf>
    <xf numFmtId="10" fontId="7" fillId="0" borderId="1" xfId="0" applyNumberFormat="1" applyFont="1" applyFill="1" applyBorder="1" applyAlignment="1" applyProtection="1">
      <alignment horizontal="center"/>
    </xf>
    <xf numFmtId="10" fontId="6" fillId="0" borderId="1" xfId="2" applyNumberFormat="1" applyFont="1" applyFill="1" applyBorder="1" applyAlignment="1" applyProtection="1">
      <alignment horizontal="center"/>
    </xf>
    <xf numFmtId="10" fontId="7" fillId="0" borderId="1" xfId="0" applyNumberFormat="1" applyFont="1" applyFill="1" applyBorder="1" applyAlignment="1" applyProtection="1">
      <alignment horizontal="center" vertical="justify" wrapText="1"/>
    </xf>
    <xf numFmtId="0" fontId="7" fillId="11" borderId="1" xfId="0" applyFont="1" applyFill="1" applyBorder="1" applyAlignment="1" applyProtection="1">
      <alignment horizontal="left"/>
    </xf>
    <xf numFmtId="0" fontId="6" fillId="11" borderId="1" xfId="2" applyFont="1" applyFill="1" applyBorder="1" applyAlignment="1" applyProtection="1">
      <alignment horizontal="center"/>
    </xf>
    <xf numFmtId="0" fontId="7" fillId="11" borderId="1" xfId="0" applyFont="1" applyFill="1" applyBorder="1" applyAlignment="1" applyProtection="1"/>
    <xf numFmtId="0" fontId="4" fillId="11" borderId="1" xfId="2" applyFont="1" applyFill="1" applyBorder="1" applyAlignment="1" applyProtection="1">
      <alignment horizontal="center"/>
    </xf>
    <xf numFmtId="10" fontId="7" fillId="0" borderId="1" xfId="0" applyNumberFormat="1" applyFont="1" applyFill="1" applyBorder="1" applyAlignment="1" applyProtection="1">
      <alignment horizontal="center" shrinkToFit="1"/>
    </xf>
    <xf numFmtId="0" fontId="7" fillId="0" borderId="1" xfId="0" applyFont="1" applyFill="1" applyBorder="1" applyAlignment="1" applyProtection="1">
      <alignment shrinkToFit="1"/>
    </xf>
    <xf numFmtId="0" fontId="3" fillId="11" borderId="1" xfId="0" applyFont="1" applyFill="1" applyBorder="1" applyAlignment="1" applyProtection="1">
      <alignment horizontal="center"/>
    </xf>
    <xf numFmtId="3" fontId="3" fillId="0" borderId="1" xfId="0" applyNumberFormat="1" applyFont="1" applyFill="1" applyBorder="1" applyAlignment="1" applyProtection="1">
      <alignment horizontal="left" vertical="center"/>
    </xf>
    <xf numFmtId="3" fontId="7" fillId="11" borderId="1" xfId="0" applyNumberFormat="1" applyFont="1" applyFill="1" applyBorder="1" applyAlignment="1" applyProtection="1">
      <alignment horizontal="left" vertical="center"/>
    </xf>
    <xf numFmtId="10" fontId="7" fillId="11" borderId="1" xfId="0" applyNumberFormat="1" applyFont="1" applyFill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left"/>
    </xf>
    <xf numFmtId="0" fontId="18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14" fontId="22" fillId="4" borderId="1" xfId="1" applyNumberFormat="1" applyFont="1" applyFill="1" applyBorder="1" applyAlignment="1" applyProtection="1">
      <alignment horizontal="center" vertical="center" wrapText="1"/>
    </xf>
    <xf numFmtId="165" fontId="11" fillId="12" borderId="1" xfId="2" applyNumberFormat="1" applyFont="1" applyFill="1" applyBorder="1" applyAlignment="1" applyProtection="1">
      <alignment horizontal="center" vertical="center"/>
    </xf>
    <xf numFmtId="0" fontId="22" fillId="10" borderId="1" xfId="0" applyFont="1" applyFill="1" applyBorder="1" applyAlignment="1" applyProtection="1">
      <alignment horizontal="center"/>
    </xf>
    <xf numFmtId="0" fontId="30" fillId="10" borderId="1" xfId="0" applyFont="1" applyFill="1" applyBorder="1" applyAlignment="1" applyProtection="1">
      <alignment horizontal="center" vertical="top" wrapText="1"/>
      <protection locked="0"/>
    </xf>
    <xf numFmtId="0" fontId="22" fillId="10" borderId="1" xfId="0" applyFont="1" applyFill="1" applyBorder="1" applyAlignment="1" applyProtection="1">
      <alignment horizontal="center" vertical="center" wrapText="1"/>
      <protection locked="0"/>
    </xf>
    <xf numFmtId="0" fontId="31" fillId="10" borderId="1" xfId="0" applyFont="1" applyFill="1" applyBorder="1" applyAlignment="1" applyProtection="1">
      <alignment horizontal="center" vertical="top" wrapText="1"/>
      <protection locked="0"/>
    </xf>
    <xf numFmtId="0" fontId="5" fillId="0" borderId="1" xfId="0" quotePrefix="1" applyFont="1" applyFill="1" applyBorder="1" applyAlignment="1" applyProtection="1">
      <alignment horizontal="center" vertical="center"/>
    </xf>
    <xf numFmtId="14" fontId="22" fillId="0" borderId="0" xfId="0" applyNumberFormat="1" applyFont="1" applyFill="1" applyBorder="1" applyAlignment="1" applyProtection="1">
      <alignment horizontal="center" vertical="center"/>
    </xf>
    <xf numFmtId="49" fontId="22" fillId="3" borderId="1" xfId="0" applyNumberFormat="1" applyFont="1" applyFill="1" applyBorder="1" applyAlignment="1" applyProtection="1">
      <alignment horizontal="left" vertical="center"/>
    </xf>
    <xf numFmtId="14" fontId="3" fillId="3" borderId="1" xfId="0" applyNumberFormat="1" applyFont="1" applyFill="1" applyBorder="1" applyAlignment="1" applyProtection="1">
      <alignment horizontal="center" vertical="center"/>
    </xf>
    <xf numFmtId="14" fontId="3" fillId="3" borderId="0" xfId="0" applyNumberFormat="1" applyFont="1" applyFill="1" applyBorder="1" applyAlignment="1" applyProtection="1">
      <alignment horizontal="center" vertical="center"/>
    </xf>
    <xf numFmtId="14" fontId="5" fillId="0" borderId="0" xfId="0" applyNumberFormat="1" applyFont="1" applyFill="1" applyBorder="1" applyProtection="1"/>
    <xf numFmtId="14" fontId="28" fillId="0" borderId="0" xfId="0" applyNumberFormat="1" applyFont="1" applyBorder="1" applyAlignment="1" applyProtection="1">
      <alignment horizontal="center" vertical="top" wrapText="1"/>
      <protection locked="0"/>
    </xf>
    <xf numFmtId="14" fontId="20" fillId="0" borderId="0" xfId="0" applyNumberFormat="1" applyFont="1" applyBorder="1" applyAlignment="1" applyProtection="1">
      <alignment horizontal="center" vertical="top" wrapText="1"/>
      <protection locked="0"/>
    </xf>
    <xf numFmtId="14" fontId="17" fillId="0" borderId="0" xfId="0" applyNumberFormat="1" applyFont="1" applyBorder="1" applyAlignment="1">
      <alignment horizontal="center" vertical="top" wrapText="1"/>
    </xf>
    <xf numFmtId="14" fontId="17" fillId="0" borderId="0" xfId="0" applyNumberFormat="1" applyFont="1" applyBorder="1" applyAlignment="1">
      <alignment horizontal="left" vertical="top" wrapText="1"/>
    </xf>
    <xf numFmtId="14" fontId="17" fillId="0" borderId="0" xfId="0" applyNumberFormat="1" applyFont="1" applyBorder="1" applyAlignment="1">
      <alignment vertical="top" wrapText="1"/>
    </xf>
    <xf numFmtId="14" fontId="3" fillId="0" borderId="0" xfId="0" applyNumberFormat="1" applyFont="1" applyFill="1" applyBorder="1" applyProtection="1"/>
    <xf numFmtId="14" fontId="7" fillId="0" borderId="0" xfId="0" applyNumberFormat="1" applyFont="1" applyFill="1" applyBorder="1" applyAlignment="1" applyProtection="1"/>
    <xf numFmtId="14" fontId="3" fillId="0" borderId="0" xfId="0" applyNumberFormat="1" applyFont="1" applyFill="1" applyBorder="1" applyAlignment="1" applyProtection="1">
      <alignment vertical="justify" wrapText="1"/>
    </xf>
    <xf numFmtId="14" fontId="3" fillId="0" borderId="0" xfId="0" applyNumberFormat="1" applyFont="1" applyFill="1" applyBorder="1" applyAlignment="1" applyProtection="1">
      <alignment horizontal="left" vertical="justify" wrapText="1"/>
    </xf>
    <xf numFmtId="0" fontId="3" fillId="6" borderId="1" xfId="0" applyFont="1" applyFill="1" applyBorder="1" applyAlignment="1" applyProtection="1">
      <alignment horizontal="center" vertical="center"/>
    </xf>
    <xf numFmtId="14" fontId="22" fillId="5" borderId="1" xfId="1" applyNumberFormat="1" applyFont="1" applyFill="1" applyBorder="1" applyAlignment="1" applyProtection="1">
      <alignment horizontal="center" vertical="center" wrapText="1"/>
    </xf>
    <xf numFmtId="17" fontId="4" fillId="5" borderId="1" xfId="1" applyNumberFormat="1" applyFont="1" applyFill="1" applyBorder="1" applyAlignment="1" applyProtection="1">
      <alignment horizontal="center" vertical="center" wrapText="1"/>
    </xf>
    <xf numFmtId="1" fontId="3" fillId="6" borderId="1" xfId="2" applyNumberFormat="1" applyFont="1" applyFill="1" applyBorder="1" applyAlignment="1" applyProtection="1">
      <alignment horizontal="center" vertic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top" wrapText="1"/>
      <protection locked="0"/>
    </xf>
    <xf numFmtId="0" fontId="10" fillId="6" borderId="0" xfId="0" applyFont="1" applyFill="1" applyBorder="1" applyAlignment="1" applyProtection="1">
      <alignment horizontal="center"/>
    </xf>
    <xf numFmtId="0" fontId="19" fillId="6" borderId="0" xfId="0" applyFont="1" applyFill="1" applyBorder="1" applyAlignment="1" applyProtection="1">
      <alignment horizontal="center" vertical="center" wrapText="1"/>
      <protection locked="0"/>
    </xf>
    <xf numFmtId="0" fontId="14" fillId="6" borderId="0" xfId="0" applyFont="1" applyFill="1" applyBorder="1" applyAlignment="1" applyProtection="1">
      <alignment horizontal="left"/>
    </xf>
    <xf numFmtId="0" fontId="17" fillId="6" borderId="0" xfId="0" applyFont="1" applyFill="1" applyBorder="1" applyAlignment="1">
      <alignment horizontal="center" vertical="top" wrapText="1"/>
    </xf>
    <xf numFmtId="0" fontId="18" fillId="6" borderId="0" xfId="0" applyFont="1" applyFill="1" applyBorder="1" applyAlignment="1">
      <alignment horizontal="left" vertical="top" wrapText="1"/>
    </xf>
    <xf numFmtId="0" fontId="19" fillId="6" borderId="0" xfId="0" applyFont="1" applyFill="1" applyBorder="1" applyAlignment="1" applyProtection="1">
      <alignment horizontal="center" vertical="center" wrapText="1"/>
    </xf>
    <xf numFmtId="0" fontId="20" fillId="6" borderId="0" xfId="0" applyFont="1" applyFill="1" applyBorder="1" applyAlignment="1">
      <alignment horizontal="center" vertical="top" wrapText="1"/>
    </xf>
    <xf numFmtId="0" fontId="21" fillId="6" borderId="0" xfId="0" applyFont="1" applyFill="1" applyBorder="1" applyAlignment="1">
      <alignment horizontal="center" vertical="top" wrapText="1"/>
    </xf>
    <xf numFmtId="0" fontId="7" fillId="6" borderId="1" xfId="0" applyFont="1" applyFill="1" applyBorder="1" applyAlignment="1" applyProtection="1">
      <alignment horizontal="center" vertical="center"/>
    </xf>
    <xf numFmtId="3" fontId="26" fillId="6" borderId="1" xfId="0" applyNumberFormat="1" applyFont="1" applyFill="1" applyBorder="1" applyAlignment="1" applyProtection="1">
      <alignment horizontal="center" vertical="center"/>
    </xf>
    <xf numFmtId="49" fontId="3" fillId="6" borderId="1" xfId="0" applyNumberFormat="1" applyFont="1" applyFill="1" applyBorder="1" applyAlignment="1" applyProtection="1">
      <alignment horizontal="center" vertical="center"/>
    </xf>
    <xf numFmtId="0" fontId="7" fillId="7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6" fillId="4" borderId="0" xfId="1" applyFont="1" applyFill="1" applyBorder="1" applyAlignment="1" applyProtection="1">
      <alignment horizontal="center" vertical="center" wrapText="1"/>
    </xf>
    <xf numFmtId="0" fontId="6" fillId="13" borderId="1" xfId="1" applyFont="1" applyFill="1" applyBorder="1" applyAlignment="1" applyProtection="1">
      <alignment horizontal="left" vertical="center" wrapText="1"/>
    </xf>
    <xf numFmtId="0" fontId="4" fillId="13" borderId="1" xfId="1" applyFont="1" applyFill="1" applyBorder="1" applyAlignment="1" applyProtection="1">
      <alignment horizontal="left" vertical="center" wrapText="1"/>
    </xf>
    <xf numFmtId="3" fontId="3" fillId="7" borderId="1" xfId="2" applyNumberFormat="1" applyFont="1" applyFill="1" applyBorder="1" applyAlignment="1" applyProtection="1">
      <alignment horizontal="center" vertical="center"/>
    </xf>
    <xf numFmtId="14" fontId="4" fillId="13" borderId="1" xfId="1" applyNumberFormat="1" applyFont="1" applyFill="1" applyBorder="1" applyAlignment="1" applyProtection="1">
      <alignment horizontal="center" vertical="center" wrapText="1"/>
    </xf>
    <xf numFmtId="0" fontId="6" fillId="5" borderId="1" xfId="1" applyFont="1" applyFill="1" applyBorder="1" applyAlignment="1" applyProtection="1">
      <alignment horizontal="left" vertical="center" wrapText="1"/>
    </xf>
    <xf numFmtId="0" fontId="4" fillId="5" borderId="1" xfId="1" applyFont="1" applyFill="1" applyBorder="1" applyAlignment="1" applyProtection="1">
      <alignment horizontal="left" vertical="center" wrapText="1"/>
    </xf>
    <xf numFmtId="3" fontId="3" fillId="6" borderId="1" xfId="2" applyNumberFormat="1" applyFont="1" applyFill="1" applyBorder="1" applyAlignment="1" applyProtection="1">
      <alignment horizontal="center" vertical="center"/>
    </xf>
    <xf numFmtId="14" fontId="4" fillId="5" borderId="1" xfId="1" applyNumberFormat="1" applyFont="1" applyFill="1" applyBorder="1" applyAlignment="1" applyProtection="1">
      <alignment horizontal="center" vertical="center" wrapText="1"/>
    </xf>
    <xf numFmtId="0" fontId="6" fillId="7" borderId="1" xfId="1" applyFont="1" applyFill="1" applyBorder="1" applyAlignment="1" applyProtection="1">
      <alignment horizontal="left" vertical="center" wrapText="1"/>
    </xf>
    <xf numFmtId="0" fontId="4" fillId="7" borderId="1" xfId="1" applyFont="1" applyFill="1" applyBorder="1" applyAlignment="1" applyProtection="1">
      <alignment horizontal="left" vertical="center" wrapText="1"/>
    </xf>
    <xf numFmtId="14" fontId="4" fillId="7" borderId="1" xfId="1" applyNumberFormat="1" applyFont="1" applyFill="1" applyBorder="1" applyAlignment="1" applyProtection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14" fontId="22" fillId="4" borderId="0" xfId="1" applyNumberFormat="1" applyFont="1" applyFill="1" applyBorder="1" applyAlignment="1" applyProtection="1">
      <alignment horizontal="center" vertical="center" wrapText="1"/>
    </xf>
    <xf numFmtId="17" fontId="4" fillId="4" borderId="0" xfId="1" applyNumberFormat="1" applyFont="1" applyFill="1" applyBorder="1" applyAlignment="1" applyProtection="1">
      <alignment horizontal="center" vertical="center" wrapText="1"/>
    </xf>
    <xf numFmtId="1" fontId="25" fillId="3" borderId="0" xfId="2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49" fontId="3" fillId="3" borderId="0" xfId="0" applyNumberFormat="1" applyFont="1" applyFill="1" applyBorder="1" applyAlignment="1" applyProtection="1">
      <alignment horizontal="center" vertical="center"/>
    </xf>
    <xf numFmtId="3" fontId="3" fillId="6" borderId="1" xfId="0" applyNumberFormat="1" applyFont="1" applyFill="1" applyBorder="1" applyAlignment="1" applyProtection="1">
      <alignment horizontal="center" vertical="center"/>
    </xf>
    <xf numFmtId="0" fontId="6" fillId="6" borderId="1" xfId="1" applyFont="1" applyFill="1" applyBorder="1" applyAlignment="1" applyProtection="1">
      <alignment horizontal="left" vertical="center" wrapText="1"/>
    </xf>
    <xf numFmtId="0" fontId="4" fillId="6" borderId="1" xfId="1" applyFont="1" applyFill="1" applyBorder="1" applyAlignment="1" applyProtection="1">
      <alignment horizontal="left" vertical="center" wrapText="1"/>
    </xf>
    <xf numFmtId="14" fontId="4" fillId="6" borderId="1" xfId="1" applyNumberFormat="1" applyFont="1" applyFill="1" applyBorder="1" applyAlignment="1" applyProtection="1">
      <alignment horizontal="center" vertical="center" wrapText="1"/>
    </xf>
    <xf numFmtId="0" fontId="22" fillId="2" borderId="2" xfId="1" applyFont="1" applyFill="1" applyBorder="1" applyAlignment="1" applyProtection="1">
      <alignment horizontal="center" vertical="center" textRotation="255" wrapText="1"/>
      <protection locked="0"/>
    </xf>
    <xf numFmtId="0" fontId="27" fillId="9" borderId="2" xfId="1" applyFont="1" applyFill="1" applyBorder="1" applyAlignment="1" applyProtection="1">
      <alignment horizontal="center" vertical="center" textRotation="180" wrapText="1"/>
    </xf>
    <xf numFmtId="49" fontId="27" fillId="9" borderId="2" xfId="1" applyNumberFormat="1" applyFont="1" applyFill="1" applyBorder="1" applyAlignment="1" applyProtection="1">
      <alignment horizontal="center" vertical="center" textRotation="180" wrapText="1"/>
    </xf>
    <xf numFmtId="1" fontId="27" fillId="9" borderId="2" xfId="1" applyNumberFormat="1" applyFont="1" applyFill="1" applyBorder="1" applyAlignment="1" applyProtection="1">
      <alignment horizontal="center" vertical="center" textRotation="180" wrapText="1"/>
    </xf>
    <xf numFmtId="0" fontId="22" fillId="2" borderId="2" xfId="1" applyFont="1" applyFill="1" applyBorder="1" applyAlignment="1" applyProtection="1">
      <alignment vertical="center" textRotation="255" wrapText="1"/>
      <protection locked="0"/>
    </xf>
    <xf numFmtId="0" fontId="6" fillId="2" borderId="2" xfId="1" applyFont="1" applyFill="1" applyBorder="1" applyAlignment="1" applyProtection="1">
      <alignment horizontal="center" vertical="center" wrapText="1"/>
      <protection locked="0"/>
    </xf>
    <xf numFmtId="0" fontId="6" fillId="2" borderId="2" xfId="1" applyFont="1" applyFill="1" applyBorder="1" applyAlignment="1" applyProtection="1">
      <alignment horizontal="center" vertical="center" textRotation="180" wrapText="1"/>
      <protection locked="0"/>
    </xf>
    <xf numFmtId="0" fontId="34" fillId="0" borderId="0" xfId="0" applyFont="1" applyProtection="1"/>
    <xf numFmtId="0" fontId="37" fillId="2" borderId="2" xfId="1" applyFont="1" applyFill="1" applyBorder="1" applyAlignment="1" applyProtection="1">
      <alignment horizontal="center" vertical="center" textRotation="180" wrapText="1"/>
      <protection locked="0"/>
    </xf>
    <xf numFmtId="0" fontId="30" fillId="6" borderId="0" xfId="0" applyFont="1" applyFill="1" applyBorder="1" applyAlignment="1" applyProtection="1">
      <alignment horizontal="center" vertical="top" wrapText="1"/>
      <protection locked="0"/>
    </xf>
    <xf numFmtId="0" fontId="22" fillId="6" borderId="0" xfId="0" applyFont="1" applyFill="1" applyBorder="1" applyAlignment="1" applyProtection="1">
      <alignment horizont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4" fillId="0" borderId="1" xfId="1" applyFont="1" applyFill="1" applyBorder="1" applyAlignment="1" applyProtection="1">
      <alignment horizontal="left" vertical="center" wrapText="1"/>
    </xf>
    <xf numFmtId="3" fontId="3" fillId="0" borderId="1" xfId="2" applyNumberFormat="1" applyFont="1" applyFill="1" applyBorder="1" applyAlignment="1" applyProtection="1">
      <alignment horizontal="center" vertical="center"/>
    </xf>
    <xf numFmtId="14" fontId="4" fillId="0" borderId="1" xfId="1" applyNumberFormat="1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left" vertical="center"/>
    </xf>
    <xf numFmtId="14" fontId="3" fillId="6" borderId="1" xfId="0" applyNumberFormat="1" applyFont="1" applyFill="1" applyBorder="1" applyAlignment="1" applyProtection="1">
      <alignment horizontal="center" vertical="center"/>
    </xf>
    <xf numFmtId="12" fontId="25" fillId="3" borderId="1" xfId="2" applyNumberFormat="1" applyFont="1" applyFill="1" applyBorder="1" applyAlignment="1" applyProtection="1">
      <alignment horizontal="center" vertical="center"/>
    </xf>
    <xf numFmtId="0" fontId="7" fillId="11" borderId="3" xfId="0" applyFont="1" applyFill="1" applyBorder="1" applyAlignment="1" applyProtection="1">
      <alignment horizontal="center"/>
    </xf>
    <xf numFmtId="0" fontId="7" fillId="11" borderId="5" xfId="0" applyFont="1" applyFill="1" applyBorder="1" applyAlignment="1" applyProtection="1">
      <alignment horizontal="center"/>
    </xf>
    <xf numFmtId="10" fontId="3" fillId="0" borderId="1" xfId="8" applyNumberFormat="1" applyFont="1" applyFill="1" applyBorder="1" applyAlignment="1" applyProtection="1">
      <alignment horizontal="center"/>
      <protection hidden="1"/>
    </xf>
    <xf numFmtId="0" fontId="3" fillId="0" borderId="1" xfId="0" quotePrefix="1" applyFont="1" applyFill="1" applyBorder="1" applyAlignment="1" applyProtection="1">
      <alignment horizontal="center"/>
    </xf>
    <xf numFmtId="0" fontId="7" fillId="7" borderId="1" xfId="1" applyFont="1" applyFill="1" applyBorder="1" applyAlignment="1" applyProtection="1">
      <alignment horizontal="left" vertical="center" wrapText="1"/>
    </xf>
    <xf numFmtId="0" fontId="3" fillId="7" borderId="1" xfId="1" applyFont="1" applyFill="1" applyBorder="1" applyAlignment="1" applyProtection="1">
      <alignment horizontal="left" vertical="center" wrapText="1"/>
    </xf>
    <xf numFmtId="14" fontId="3" fillId="7" borderId="1" xfId="1" applyNumberFormat="1" applyFont="1" applyFill="1" applyBorder="1" applyAlignment="1" applyProtection="1">
      <alignment horizontal="center" vertical="center" wrapText="1"/>
    </xf>
    <xf numFmtId="12" fontId="25" fillId="6" borderId="1" xfId="2" applyNumberFormat="1" applyFont="1" applyFill="1" applyBorder="1" applyAlignment="1" applyProtection="1">
      <alignment horizontal="center" vertical="center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17" fillId="0" borderId="1" xfId="0" applyNumberFormat="1" applyFont="1" applyBorder="1" applyAlignment="1" applyProtection="1">
      <alignment horizontal="center" vertical="top" wrapText="1"/>
      <protection locked="0" hidden="1"/>
    </xf>
    <xf numFmtId="1" fontId="7" fillId="0" borderId="0" xfId="0" applyNumberFormat="1" applyFont="1" applyFill="1" applyBorder="1" applyAlignment="1" applyProtection="1">
      <alignment horizontal="center" vertical="center"/>
      <protection locked="0" hidden="1"/>
    </xf>
    <xf numFmtId="1" fontId="9" fillId="0" borderId="0" xfId="2" applyNumberFormat="1" applyFont="1" applyFill="1" applyBorder="1" applyAlignment="1" applyProtection="1">
      <alignment horizontal="left"/>
      <protection locked="0" hidden="1"/>
    </xf>
    <xf numFmtId="1" fontId="7" fillId="11" borderId="1" xfId="0" applyNumberFormat="1" applyFont="1" applyFill="1" applyBorder="1" applyAlignment="1" applyProtection="1">
      <alignment horizontal="center"/>
      <protection locked="0" hidden="1"/>
    </xf>
    <xf numFmtId="1" fontId="3" fillId="0" borderId="1" xfId="0" applyNumberFormat="1" applyFont="1" applyFill="1" applyBorder="1" applyAlignment="1" applyProtection="1">
      <alignment horizontal="center" vertical="center"/>
      <protection locked="0" hidden="1"/>
    </xf>
    <xf numFmtId="1" fontId="7" fillId="0" borderId="1" xfId="0" applyNumberFormat="1" applyFont="1" applyFill="1" applyBorder="1" applyAlignment="1" applyProtection="1">
      <alignment horizontal="center" vertical="center"/>
      <protection locked="0" hidden="1"/>
    </xf>
    <xf numFmtId="1" fontId="6" fillId="0" borderId="1" xfId="2" applyNumberFormat="1" applyFont="1" applyFill="1" applyBorder="1" applyAlignment="1" applyProtection="1">
      <alignment horizontal="center"/>
      <protection locked="0" hidden="1"/>
    </xf>
    <xf numFmtId="1" fontId="6" fillId="0" borderId="0" xfId="2" applyNumberFormat="1" applyFont="1" applyFill="1" applyBorder="1" applyAlignment="1" applyProtection="1">
      <alignment horizontal="center"/>
      <protection locked="0" hidden="1"/>
    </xf>
    <xf numFmtId="1" fontId="7" fillId="0" borderId="1" xfId="0" applyNumberFormat="1" applyFont="1" applyFill="1" applyBorder="1" applyAlignment="1" applyProtection="1">
      <alignment horizontal="center"/>
      <protection locked="0" hidden="1"/>
    </xf>
    <xf numFmtId="1" fontId="3" fillId="0" borderId="0" xfId="0" applyNumberFormat="1" applyFont="1" applyFill="1" applyAlignment="1" applyProtection="1">
      <alignment horizontal="center"/>
      <protection locked="0" hidden="1"/>
    </xf>
    <xf numFmtId="1" fontId="3" fillId="0" borderId="0" xfId="0" applyNumberFormat="1" applyFont="1" applyFill="1" applyBorder="1" applyAlignment="1" applyProtection="1">
      <protection locked="0" hidden="1"/>
    </xf>
    <xf numFmtId="1" fontId="3" fillId="11" borderId="1" xfId="0" applyNumberFormat="1" applyFont="1" applyFill="1" applyBorder="1" applyAlignment="1" applyProtection="1">
      <protection locked="0" hidden="1"/>
    </xf>
    <xf numFmtId="1" fontId="3" fillId="0" borderId="1" xfId="0" applyNumberFormat="1" applyFont="1" applyFill="1" applyBorder="1" applyAlignment="1" applyProtection="1">
      <alignment horizontal="center"/>
      <protection locked="0" hidden="1"/>
    </xf>
    <xf numFmtId="1" fontId="7" fillId="11" borderId="4" xfId="0" applyNumberFormat="1" applyFont="1" applyFill="1" applyBorder="1" applyAlignment="1" applyProtection="1">
      <alignment horizontal="center"/>
      <protection locked="0" hidden="1"/>
    </xf>
    <xf numFmtId="49" fontId="7" fillId="8" borderId="2" xfId="0" applyNumberFormat="1" applyFont="1" applyFill="1" applyBorder="1" applyAlignment="1" applyProtection="1">
      <alignment horizontal="center" vertical="center"/>
    </xf>
    <xf numFmtId="49" fontId="7" fillId="8" borderId="6" xfId="0" applyNumberFormat="1" applyFont="1" applyFill="1" applyBorder="1" applyAlignment="1" applyProtection="1">
      <alignment horizontal="center" vertical="center"/>
    </xf>
    <xf numFmtId="0" fontId="6" fillId="2" borderId="1" xfId="1" applyFont="1" applyFill="1" applyBorder="1" applyAlignment="1" applyProtection="1">
      <alignment horizontal="center" vertical="center" wrapText="1"/>
      <protection locked="0"/>
    </xf>
    <xf numFmtId="0" fontId="6" fillId="2" borderId="2" xfId="1" applyFont="1" applyFill="1" applyBorder="1" applyAlignment="1" applyProtection="1">
      <alignment horizontal="center" vertical="center" wrapText="1"/>
      <protection locked="0"/>
    </xf>
    <xf numFmtId="0" fontId="6" fillId="2" borderId="6" xfId="1" applyFont="1" applyFill="1" applyBorder="1" applyAlignment="1" applyProtection="1">
      <alignment horizontal="center" vertical="center" wrapText="1"/>
      <protection locked="0"/>
    </xf>
    <xf numFmtId="0" fontId="36" fillId="9" borderId="3" xfId="1" applyFont="1" applyFill="1" applyBorder="1" applyAlignment="1" applyProtection="1">
      <alignment horizontal="center" vertical="center" wrapText="1"/>
    </xf>
    <xf numFmtId="0" fontId="36" fillId="9" borderId="4" xfId="1" applyFont="1" applyFill="1" applyBorder="1" applyAlignment="1" applyProtection="1">
      <alignment horizontal="center" vertical="center" wrapText="1"/>
    </xf>
    <xf numFmtId="0" fontId="36" fillId="9" borderId="5" xfId="1" applyFont="1" applyFill="1" applyBorder="1" applyAlignment="1" applyProtection="1">
      <alignment horizontal="center" vertical="center" wrapText="1"/>
    </xf>
    <xf numFmtId="0" fontId="6" fillId="2" borderId="2" xfId="1" applyFont="1" applyFill="1" applyBorder="1" applyAlignment="1" applyProtection="1">
      <alignment horizontal="center" vertical="center" textRotation="180" wrapText="1"/>
      <protection locked="0"/>
    </xf>
    <xf numFmtId="0" fontId="6" fillId="2" borderId="6" xfId="1" applyFont="1" applyFill="1" applyBorder="1" applyAlignment="1" applyProtection="1">
      <alignment horizontal="center" vertical="center" textRotation="180" wrapText="1"/>
      <protection locked="0"/>
    </xf>
    <xf numFmtId="0" fontId="22" fillId="2" borderId="2" xfId="1" applyFont="1" applyFill="1" applyBorder="1" applyAlignment="1" applyProtection="1">
      <alignment horizontal="center" vertical="center" wrapText="1"/>
      <protection locked="0"/>
    </xf>
    <xf numFmtId="0" fontId="22" fillId="2" borderId="6" xfId="1" applyFont="1" applyFill="1" applyBorder="1" applyAlignment="1" applyProtection="1">
      <alignment horizontal="center" vertical="center" wrapText="1"/>
      <protection locked="0"/>
    </xf>
    <xf numFmtId="0" fontId="37" fillId="2" borderId="3" xfId="1" applyFont="1" applyFill="1" applyBorder="1" applyAlignment="1" applyProtection="1">
      <alignment horizontal="center" vertical="center" wrapText="1"/>
      <protection locked="0"/>
    </xf>
    <xf numFmtId="0" fontId="37" fillId="2" borderId="4" xfId="1" applyFont="1" applyFill="1" applyBorder="1" applyAlignment="1" applyProtection="1">
      <alignment horizontal="center" vertical="center" wrapText="1"/>
      <protection locked="0"/>
    </xf>
    <xf numFmtId="0" fontId="37" fillId="2" borderId="5" xfId="1" applyFont="1" applyFill="1" applyBorder="1" applyAlignment="1" applyProtection="1">
      <alignment horizontal="center" vertical="center" wrapText="1"/>
      <protection locked="0"/>
    </xf>
    <xf numFmtId="0" fontId="35" fillId="2" borderId="3" xfId="1" applyFont="1" applyFill="1" applyBorder="1" applyAlignment="1" applyProtection="1">
      <alignment horizontal="center" vertical="center" wrapText="1"/>
      <protection locked="0"/>
    </xf>
    <xf numFmtId="0" fontId="35" fillId="2" borderId="4" xfId="1" applyFont="1" applyFill="1" applyBorder="1" applyAlignment="1" applyProtection="1">
      <alignment horizontal="center" vertical="center" wrapText="1"/>
      <protection locked="0"/>
    </xf>
    <xf numFmtId="0" fontId="35" fillId="2" borderId="5" xfId="1" applyFont="1" applyFill="1" applyBorder="1" applyAlignment="1" applyProtection="1">
      <alignment horizontal="center" vertical="center" wrapText="1"/>
      <protection locked="0"/>
    </xf>
    <xf numFmtId="49" fontId="6" fillId="2" borderId="1" xfId="1" applyNumberFormat="1" applyFont="1" applyFill="1" applyBorder="1" applyAlignment="1" applyProtection="1">
      <alignment horizontal="center" vertical="center" textRotation="180" wrapText="1"/>
      <protection locked="0"/>
    </xf>
  </cellXfs>
  <cellStyles count="9">
    <cellStyle name="Hiperlink 2" xfId="4"/>
    <cellStyle name="Hiperlink 3" xfId="6"/>
    <cellStyle name="Normal" xfId="0" builtinId="0"/>
    <cellStyle name="Normal 2" xfId="3"/>
    <cellStyle name="Normal 3" xfId="5"/>
    <cellStyle name="Normal 3 2" xfId="7"/>
    <cellStyle name="Normal_Plan1" xfId="1"/>
    <cellStyle name="Normal_TodasCulturas" xfId="2"/>
    <cellStyle name="Porcentagem" xfId="8" builtinId="5"/>
  </cellStyles>
  <dxfs count="114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V1942"/>
  <sheetViews>
    <sheetView tabSelected="1" zoomScale="80" zoomScaleNormal="80" workbookViewId="0">
      <pane xSplit="2" ySplit="2" topLeftCell="C3" activePane="bottomRight" state="frozen"/>
      <selection pane="topRight" activeCell="E1" sqref="E1"/>
      <selection pane="bottomLeft" activeCell="A4" sqref="A4"/>
      <selection pane="bottomRight" activeCell="D171" sqref="D171"/>
    </sheetView>
  </sheetViews>
  <sheetFormatPr defaultRowHeight="10.5" customHeight="1"/>
  <cols>
    <col min="1" max="1" width="8.5703125" style="10" customWidth="1"/>
    <col min="2" max="2" width="32.7109375" style="9" customWidth="1"/>
    <col min="3" max="3" width="23.5703125" style="9" customWidth="1"/>
    <col min="4" max="4" width="22.85546875" style="9" customWidth="1"/>
    <col min="5" max="5" width="10" style="25" customWidth="1"/>
    <col min="6" max="6" width="12.7109375" style="14" customWidth="1"/>
    <col min="7" max="7" width="10.85546875" style="14" customWidth="1"/>
    <col min="8" max="8" width="12.7109375" style="14" customWidth="1"/>
    <col min="9" max="9" width="11.28515625" style="9" customWidth="1"/>
    <col min="10" max="10" width="10.7109375" style="9" customWidth="1"/>
    <col min="11" max="11" width="9.5703125" style="9" customWidth="1"/>
    <col min="12" max="12" width="14.28515625" style="14" customWidth="1"/>
    <col min="13" max="13" width="22.140625" style="9" customWidth="1"/>
    <col min="14" max="14" width="16" style="9" customWidth="1"/>
    <col min="15" max="15" width="7.28515625" style="26" customWidth="1"/>
    <col min="16" max="16" width="11" style="9" customWidth="1"/>
    <col min="17" max="17" width="10" style="9" customWidth="1"/>
    <col min="18" max="18" width="14.140625" style="14" customWidth="1"/>
    <col min="19" max="19" width="6.7109375" style="40" customWidth="1"/>
    <col min="20" max="20" width="33.140625" style="109" customWidth="1"/>
    <col min="21" max="23" width="6.7109375" style="109" customWidth="1"/>
    <col min="24" max="24" width="8.140625" style="31" customWidth="1"/>
    <col min="25" max="25" width="11.42578125" style="31" customWidth="1"/>
    <col min="26" max="26" width="8" style="30" customWidth="1"/>
    <col min="27" max="27" width="11.85546875" style="31" customWidth="1"/>
    <col min="28" max="28" width="8.85546875" style="32" customWidth="1"/>
    <col min="29" max="29" width="12.28515625" style="32" customWidth="1"/>
    <col min="30" max="30" width="25.7109375" style="1" customWidth="1"/>
    <col min="31" max="31" width="43.5703125" style="1" customWidth="1"/>
    <col min="32" max="16384" width="9.140625" style="1"/>
  </cols>
  <sheetData>
    <row r="1" spans="1:31" s="228" customFormat="1" ht="27" customHeight="1">
      <c r="A1" s="265">
        <f>B158</f>
        <v>154</v>
      </c>
      <c r="B1" s="265" t="s">
        <v>0</v>
      </c>
      <c r="C1" s="266" t="s">
        <v>90</v>
      </c>
      <c r="D1" s="266" t="s">
        <v>78</v>
      </c>
      <c r="E1" s="271" t="s">
        <v>121</v>
      </c>
      <c r="F1" s="271" t="s">
        <v>44</v>
      </c>
      <c r="G1" s="271" t="s">
        <v>37</v>
      </c>
      <c r="H1" s="273" t="s">
        <v>116</v>
      </c>
      <c r="I1" s="266" t="s">
        <v>40</v>
      </c>
      <c r="J1" s="271" t="s">
        <v>77</v>
      </c>
      <c r="K1" s="271" t="s">
        <v>270</v>
      </c>
      <c r="L1" s="271" t="s">
        <v>114</v>
      </c>
      <c r="M1" s="266" t="s">
        <v>3</v>
      </c>
      <c r="N1" s="281" t="s">
        <v>12</v>
      </c>
      <c r="O1" s="278" t="s">
        <v>185</v>
      </c>
      <c r="P1" s="279"/>
      <c r="Q1" s="279"/>
      <c r="R1" s="279"/>
      <c r="S1" s="280"/>
      <c r="T1" s="265" t="s">
        <v>122</v>
      </c>
      <c r="U1" s="275" t="s">
        <v>186</v>
      </c>
      <c r="V1" s="276"/>
      <c r="W1" s="277"/>
      <c r="X1" s="268" t="s">
        <v>184</v>
      </c>
      <c r="Y1" s="269"/>
      <c r="Z1" s="269"/>
      <c r="AA1" s="269"/>
      <c r="AB1" s="269"/>
      <c r="AC1" s="270"/>
      <c r="AD1" s="263" t="s">
        <v>125</v>
      </c>
      <c r="AE1" s="263" t="s">
        <v>124</v>
      </c>
    </row>
    <row r="2" spans="1:31" ht="106.5" customHeight="1">
      <c r="A2" s="265"/>
      <c r="B2" s="265"/>
      <c r="C2" s="267"/>
      <c r="D2" s="267"/>
      <c r="E2" s="272"/>
      <c r="F2" s="272"/>
      <c r="G2" s="272"/>
      <c r="H2" s="274"/>
      <c r="I2" s="267"/>
      <c r="J2" s="272"/>
      <c r="K2" s="272"/>
      <c r="L2" s="272"/>
      <c r="M2" s="267"/>
      <c r="N2" s="281"/>
      <c r="O2" s="227" t="s">
        <v>6</v>
      </c>
      <c r="P2" s="227" t="s">
        <v>7</v>
      </c>
      <c r="Q2" s="226" t="s">
        <v>8</v>
      </c>
      <c r="R2" s="226" t="s">
        <v>120</v>
      </c>
      <c r="S2" s="226" t="s">
        <v>9</v>
      </c>
      <c r="T2" s="265"/>
      <c r="U2" s="229" t="s">
        <v>101</v>
      </c>
      <c r="V2" s="225" t="s">
        <v>100</v>
      </c>
      <c r="W2" s="221" t="s">
        <v>105</v>
      </c>
      <c r="X2" s="222" t="s">
        <v>99</v>
      </c>
      <c r="Y2" s="222" t="s">
        <v>10</v>
      </c>
      <c r="Z2" s="223" t="s">
        <v>14</v>
      </c>
      <c r="AA2" s="222" t="s">
        <v>16</v>
      </c>
      <c r="AB2" s="224" t="s">
        <v>15</v>
      </c>
      <c r="AC2" s="224" t="s">
        <v>71</v>
      </c>
      <c r="AD2" s="264"/>
      <c r="AE2" s="264"/>
    </row>
    <row r="3" spans="1:31" ht="15.75" customHeight="1">
      <c r="A3" s="180">
        <v>1</v>
      </c>
      <c r="B3" s="204" t="s">
        <v>221</v>
      </c>
      <c r="C3" s="204" t="s">
        <v>80</v>
      </c>
      <c r="D3" s="205" t="s">
        <v>47</v>
      </c>
      <c r="E3" s="206">
        <v>69</v>
      </c>
      <c r="F3" s="207">
        <v>42199</v>
      </c>
      <c r="G3" s="207">
        <v>42199</v>
      </c>
      <c r="H3" s="159">
        <f t="shared" ref="H3:H4" si="0">G3</f>
        <v>42199</v>
      </c>
      <c r="I3" s="136">
        <v>42186</v>
      </c>
      <c r="J3" s="57">
        <v>180</v>
      </c>
      <c r="K3" s="239">
        <f>WEEKDAY(F3,1)</f>
        <v>3</v>
      </c>
      <c r="L3" s="160">
        <f>SUM(H3+J3)</f>
        <v>42379</v>
      </c>
      <c r="M3" s="108" t="s">
        <v>170</v>
      </c>
      <c r="N3" s="37" t="s">
        <v>33</v>
      </c>
      <c r="O3" s="66">
        <v>270</v>
      </c>
      <c r="P3" s="58">
        <v>42214</v>
      </c>
      <c r="Q3" s="66">
        <v>20111</v>
      </c>
      <c r="R3" s="168">
        <v>42215</v>
      </c>
      <c r="S3" s="38">
        <v>1</v>
      </c>
      <c r="T3" s="5" t="s">
        <v>102</v>
      </c>
      <c r="U3" s="161" t="s">
        <v>115</v>
      </c>
      <c r="V3" s="161" t="s">
        <v>115</v>
      </c>
      <c r="W3" s="161"/>
      <c r="X3" s="69">
        <v>176</v>
      </c>
      <c r="Y3" s="58">
        <v>42228</v>
      </c>
      <c r="Z3" s="68">
        <v>154</v>
      </c>
      <c r="AA3" s="58">
        <v>42229</v>
      </c>
      <c r="AB3" s="68">
        <v>41</v>
      </c>
      <c r="AC3" s="68" t="s">
        <v>73</v>
      </c>
      <c r="AD3" s="98" t="s">
        <v>119</v>
      </c>
      <c r="AE3" s="98" t="s">
        <v>119</v>
      </c>
    </row>
    <row r="4" spans="1:31" ht="15.75" customHeight="1">
      <c r="A4" s="180">
        <v>2</v>
      </c>
      <c r="B4" s="200" t="s">
        <v>221</v>
      </c>
      <c r="C4" s="200" t="s">
        <v>80</v>
      </c>
      <c r="D4" s="201" t="s">
        <v>47</v>
      </c>
      <c r="E4" s="202">
        <v>98</v>
      </c>
      <c r="F4" s="203">
        <v>42271</v>
      </c>
      <c r="G4" s="203">
        <v>42272</v>
      </c>
      <c r="H4" s="181">
        <f t="shared" si="0"/>
        <v>42272</v>
      </c>
      <c r="I4" s="182">
        <v>42248</v>
      </c>
      <c r="J4" s="183">
        <v>180</v>
      </c>
      <c r="K4" s="247">
        <f>WEEKDAY(F4,1)</f>
        <v>5</v>
      </c>
      <c r="L4" s="160"/>
      <c r="M4" s="108" t="s">
        <v>4</v>
      </c>
      <c r="N4" s="37" t="s">
        <v>33</v>
      </c>
      <c r="O4" s="66"/>
      <c r="P4" s="58"/>
      <c r="Q4" s="66"/>
      <c r="R4" s="168"/>
      <c r="S4" s="38"/>
      <c r="T4" s="5" t="s">
        <v>102</v>
      </c>
      <c r="U4" s="161" t="s">
        <v>115</v>
      </c>
      <c r="V4" s="161" t="s">
        <v>115</v>
      </c>
      <c r="W4" s="161"/>
      <c r="X4" s="69"/>
      <c r="Y4" s="58"/>
      <c r="Z4" s="68"/>
      <c r="AA4" s="58"/>
      <c r="AB4" s="68"/>
      <c r="AC4" s="68"/>
      <c r="AD4" s="167" t="s">
        <v>104</v>
      </c>
      <c r="AE4" s="167" t="s">
        <v>117</v>
      </c>
    </row>
    <row r="5" spans="1:31" ht="15.75" customHeight="1">
      <c r="A5" s="180">
        <v>3</v>
      </c>
      <c r="B5" s="204" t="s">
        <v>233</v>
      </c>
      <c r="C5" s="204" t="s">
        <v>86</v>
      </c>
      <c r="D5" s="205" t="s">
        <v>187</v>
      </c>
      <c r="E5" s="206">
        <v>570</v>
      </c>
      <c r="F5" s="207">
        <v>42199</v>
      </c>
      <c r="G5" s="207">
        <v>42205</v>
      </c>
      <c r="H5" s="159">
        <f>G5</f>
        <v>42205</v>
      </c>
      <c r="I5" s="136">
        <v>42186</v>
      </c>
      <c r="J5" s="57">
        <v>180</v>
      </c>
      <c r="K5" s="239">
        <f>WEEKDAY(F5,1)</f>
        <v>3</v>
      </c>
      <c r="L5" s="160">
        <f>SUM(H5+J5)</f>
        <v>42385</v>
      </c>
      <c r="M5" s="108" t="s">
        <v>170</v>
      </c>
      <c r="N5" s="37" t="s">
        <v>33</v>
      </c>
      <c r="O5" s="66">
        <v>286</v>
      </c>
      <c r="P5" s="58">
        <v>42221</v>
      </c>
      <c r="Q5" s="66">
        <v>20116</v>
      </c>
      <c r="R5" s="168">
        <v>42222</v>
      </c>
      <c r="S5" s="38">
        <v>1</v>
      </c>
      <c r="T5" s="5" t="s">
        <v>102</v>
      </c>
      <c r="U5" s="161" t="s">
        <v>115</v>
      </c>
      <c r="V5" s="161" t="s">
        <v>115</v>
      </c>
      <c r="W5" s="161"/>
      <c r="X5" s="69">
        <v>176</v>
      </c>
      <c r="Y5" s="58">
        <v>42228</v>
      </c>
      <c r="Z5" s="68">
        <v>154</v>
      </c>
      <c r="AA5" s="58">
        <v>42229</v>
      </c>
      <c r="AB5" s="68">
        <v>41</v>
      </c>
      <c r="AC5" s="68" t="s">
        <v>73</v>
      </c>
      <c r="AD5" s="98" t="s">
        <v>119</v>
      </c>
      <c r="AE5" s="98" t="s">
        <v>119</v>
      </c>
    </row>
    <row r="6" spans="1:31" ht="15.75" customHeight="1">
      <c r="A6" s="180">
        <v>4</v>
      </c>
      <c r="B6" s="204" t="s">
        <v>233</v>
      </c>
      <c r="C6" s="204" t="s">
        <v>86</v>
      </c>
      <c r="D6" s="205" t="s">
        <v>187</v>
      </c>
      <c r="E6" s="206">
        <v>715</v>
      </c>
      <c r="F6" s="207">
        <v>42271</v>
      </c>
      <c r="G6" s="207">
        <v>42277</v>
      </c>
      <c r="H6" s="159">
        <f t="shared" ref="H6:H153" si="1">G6</f>
        <v>42277</v>
      </c>
      <c r="I6" s="136">
        <v>42248</v>
      </c>
      <c r="J6" s="57">
        <v>180</v>
      </c>
      <c r="K6" s="239">
        <f t="shared" ref="K6:K7" si="2">WEEKDAY(F6,1)</f>
        <v>5</v>
      </c>
      <c r="L6" s="160">
        <f t="shared" ref="L6:L7" si="3">SUM(H6+J6)</f>
        <v>42457</v>
      </c>
      <c r="M6" s="108" t="s">
        <v>4</v>
      </c>
      <c r="N6" s="37" t="s">
        <v>33</v>
      </c>
      <c r="O6" s="66">
        <v>440</v>
      </c>
      <c r="P6" s="58">
        <v>42318</v>
      </c>
      <c r="Q6" s="66">
        <v>20181</v>
      </c>
      <c r="R6" s="168">
        <v>42319</v>
      </c>
      <c r="S6" s="38">
        <v>2</v>
      </c>
      <c r="T6" s="5" t="s">
        <v>228</v>
      </c>
      <c r="U6" s="161"/>
      <c r="V6" s="161"/>
      <c r="W6" s="161"/>
      <c r="X6" s="69">
        <v>249</v>
      </c>
      <c r="Y6" s="58">
        <v>42342</v>
      </c>
      <c r="Z6" s="68">
        <v>233</v>
      </c>
      <c r="AA6" s="58">
        <v>42345</v>
      </c>
      <c r="AB6" s="68">
        <v>33</v>
      </c>
      <c r="AC6" s="68" t="s">
        <v>73</v>
      </c>
      <c r="AD6" s="98" t="s">
        <v>119</v>
      </c>
      <c r="AE6" s="98" t="s">
        <v>119</v>
      </c>
    </row>
    <row r="7" spans="1:31" ht="15.75" customHeight="1">
      <c r="A7" s="180">
        <v>5</v>
      </c>
      <c r="B7" s="204" t="s">
        <v>233</v>
      </c>
      <c r="C7" s="204" t="s">
        <v>86</v>
      </c>
      <c r="D7" s="205" t="s">
        <v>187</v>
      </c>
      <c r="E7" s="206">
        <v>747</v>
      </c>
      <c r="F7" s="207">
        <v>42299</v>
      </c>
      <c r="G7" s="207">
        <v>42304</v>
      </c>
      <c r="H7" s="159">
        <f t="shared" si="1"/>
        <v>42304</v>
      </c>
      <c r="I7" s="136">
        <v>42278</v>
      </c>
      <c r="J7" s="57">
        <v>180</v>
      </c>
      <c r="K7" s="239">
        <f t="shared" si="2"/>
        <v>5</v>
      </c>
      <c r="L7" s="160">
        <f t="shared" si="3"/>
        <v>42484</v>
      </c>
      <c r="M7" s="108" t="s">
        <v>2</v>
      </c>
      <c r="N7" s="37" t="s">
        <v>33</v>
      </c>
      <c r="O7" s="66">
        <v>440</v>
      </c>
      <c r="P7" s="58">
        <v>42318</v>
      </c>
      <c r="Q7" s="66">
        <v>20181</v>
      </c>
      <c r="R7" s="168">
        <v>42319</v>
      </c>
      <c r="S7" s="38">
        <v>2</v>
      </c>
      <c r="T7" s="5" t="s">
        <v>102</v>
      </c>
      <c r="U7" s="161" t="s">
        <v>115</v>
      </c>
      <c r="V7" s="161" t="s">
        <v>115</v>
      </c>
      <c r="W7" s="161"/>
      <c r="X7" s="69"/>
      <c r="Y7" s="58"/>
      <c r="Z7" s="68"/>
      <c r="AA7" s="58"/>
      <c r="AB7" s="68"/>
      <c r="AC7" s="68"/>
      <c r="AD7" s="98" t="s">
        <v>118</v>
      </c>
      <c r="AE7" s="98" t="s">
        <v>118</v>
      </c>
    </row>
    <row r="8" spans="1:31" ht="15.75" customHeight="1">
      <c r="A8" s="180">
        <v>6</v>
      </c>
      <c r="B8" s="204" t="s">
        <v>281</v>
      </c>
      <c r="C8" s="204" t="s">
        <v>65</v>
      </c>
      <c r="D8" s="205" t="s">
        <v>167</v>
      </c>
      <c r="E8" s="206">
        <v>133</v>
      </c>
      <c r="F8" s="207">
        <v>42298</v>
      </c>
      <c r="G8" s="207">
        <v>42299</v>
      </c>
      <c r="H8" s="159">
        <f t="shared" si="1"/>
        <v>42299</v>
      </c>
      <c r="I8" s="136">
        <v>42278</v>
      </c>
      <c r="J8" s="57">
        <v>180</v>
      </c>
      <c r="K8" s="239">
        <f t="shared" ref="K8" si="4">WEEKDAY(F8,1)</f>
        <v>4</v>
      </c>
      <c r="L8" s="160">
        <f t="shared" ref="L8" si="5">SUM(H8+J8)</f>
        <v>42479</v>
      </c>
      <c r="M8" s="108" t="s">
        <v>170</v>
      </c>
      <c r="N8" s="37" t="s">
        <v>33</v>
      </c>
      <c r="O8" s="66">
        <v>459</v>
      </c>
      <c r="P8" s="58">
        <v>42327</v>
      </c>
      <c r="Q8" s="66">
        <v>20188</v>
      </c>
      <c r="R8" s="168">
        <v>42328</v>
      </c>
      <c r="S8" s="38">
        <v>1</v>
      </c>
      <c r="T8" s="5" t="s">
        <v>102</v>
      </c>
      <c r="U8" s="161"/>
      <c r="V8" s="161" t="s">
        <v>115</v>
      </c>
      <c r="W8" s="161"/>
      <c r="X8" s="69">
        <v>249</v>
      </c>
      <c r="Y8" s="58">
        <v>42342</v>
      </c>
      <c r="Z8" s="68">
        <v>233</v>
      </c>
      <c r="AA8" s="58">
        <v>42345</v>
      </c>
      <c r="AB8" s="68">
        <v>33</v>
      </c>
      <c r="AC8" s="68" t="s">
        <v>73</v>
      </c>
      <c r="AD8" s="98" t="s">
        <v>119</v>
      </c>
      <c r="AE8" s="98" t="s">
        <v>119</v>
      </c>
    </row>
    <row r="9" spans="1:31" ht="15.75" customHeight="1">
      <c r="A9" s="180">
        <v>7</v>
      </c>
      <c r="B9" s="204" t="s">
        <v>282</v>
      </c>
      <c r="C9" s="204" t="s">
        <v>65</v>
      </c>
      <c r="D9" s="205" t="s">
        <v>167</v>
      </c>
      <c r="E9" s="206">
        <v>86</v>
      </c>
      <c r="F9" s="207">
        <v>42298</v>
      </c>
      <c r="G9" s="207">
        <v>42298</v>
      </c>
      <c r="H9" s="159">
        <f t="shared" ref="H9:H61" si="6">G9</f>
        <v>42298</v>
      </c>
      <c r="I9" s="136">
        <v>42278</v>
      </c>
      <c r="J9" s="57">
        <v>180</v>
      </c>
      <c r="K9" s="239">
        <f t="shared" ref="K9:K61" si="7">WEEKDAY(F9,1)</f>
        <v>4</v>
      </c>
      <c r="L9" s="160">
        <f>SUM(H9+J9)</f>
        <v>42478</v>
      </c>
      <c r="M9" s="108" t="s">
        <v>52</v>
      </c>
      <c r="N9" s="37" t="s">
        <v>33</v>
      </c>
      <c r="O9" s="66">
        <v>429</v>
      </c>
      <c r="P9" s="58">
        <v>42313</v>
      </c>
      <c r="Q9" s="66">
        <v>20178</v>
      </c>
      <c r="R9" s="168">
        <v>42314</v>
      </c>
      <c r="S9" s="38">
        <v>4</v>
      </c>
      <c r="T9" s="135" t="s">
        <v>91</v>
      </c>
      <c r="U9" s="161"/>
      <c r="V9" s="161"/>
      <c r="W9" s="161"/>
      <c r="X9" s="69">
        <v>250</v>
      </c>
      <c r="Y9" s="58">
        <v>42346</v>
      </c>
      <c r="Z9" s="68">
        <v>236</v>
      </c>
      <c r="AA9" s="58">
        <v>42348</v>
      </c>
      <c r="AB9" s="68">
        <v>21</v>
      </c>
      <c r="AC9" s="68" t="s">
        <v>73</v>
      </c>
      <c r="AD9" s="98" t="s">
        <v>119</v>
      </c>
      <c r="AE9" s="98" t="s">
        <v>119</v>
      </c>
    </row>
    <row r="10" spans="1:31" ht="15.75" customHeight="1">
      <c r="A10" s="180">
        <v>8</v>
      </c>
      <c r="B10" s="204" t="s">
        <v>282</v>
      </c>
      <c r="C10" s="204" t="s">
        <v>65</v>
      </c>
      <c r="D10" s="205" t="s">
        <v>167</v>
      </c>
      <c r="E10" s="206">
        <v>108</v>
      </c>
      <c r="F10" s="207">
        <v>42339</v>
      </c>
      <c r="G10" s="207">
        <v>42351</v>
      </c>
      <c r="H10" s="159">
        <f t="shared" si="6"/>
        <v>42351</v>
      </c>
      <c r="I10" s="136">
        <v>42339</v>
      </c>
      <c r="J10" s="57">
        <v>180</v>
      </c>
      <c r="K10" s="239">
        <f t="shared" si="7"/>
        <v>3</v>
      </c>
      <c r="L10" s="160">
        <f>SUM(H10+J10)</f>
        <v>42531</v>
      </c>
      <c r="M10" s="108" t="s">
        <v>4</v>
      </c>
      <c r="N10" s="37" t="s">
        <v>33</v>
      </c>
      <c r="O10" s="66"/>
      <c r="P10" s="58"/>
      <c r="Q10" s="66"/>
      <c r="R10" s="168"/>
      <c r="S10" s="38"/>
      <c r="T10" s="135" t="s">
        <v>91</v>
      </c>
      <c r="U10" s="161"/>
      <c r="V10" s="161"/>
      <c r="W10" s="161"/>
      <c r="X10" s="69"/>
      <c r="Y10" s="58"/>
      <c r="Z10" s="68"/>
      <c r="AA10" s="58"/>
      <c r="AB10" s="68"/>
      <c r="AC10" s="68"/>
      <c r="AD10" s="98" t="s">
        <v>31</v>
      </c>
      <c r="AE10" s="98" t="s">
        <v>31</v>
      </c>
    </row>
    <row r="11" spans="1:31" ht="15.75" customHeight="1">
      <c r="A11" s="180">
        <v>9</v>
      </c>
      <c r="B11" s="204" t="s">
        <v>211</v>
      </c>
      <c r="C11" s="204" t="s">
        <v>84</v>
      </c>
      <c r="D11" s="205" t="s">
        <v>212</v>
      </c>
      <c r="E11" s="206">
        <v>265</v>
      </c>
      <c r="F11" s="207">
        <v>42199</v>
      </c>
      <c r="G11" s="207">
        <v>42199</v>
      </c>
      <c r="H11" s="159">
        <f t="shared" si="6"/>
        <v>42199</v>
      </c>
      <c r="I11" s="136">
        <v>42186</v>
      </c>
      <c r="J11" s="57">
        <v>180</v>
      </c>
      <c r="K11" s="239">
        <f t="shared" si="7"/>
        <v>3</v>
      </c>
      <c r="L11" s="160">
        <f>SUM(H11+J11)</f>
        <v>42379</v>
      </c>
      <c r="M11" s="108" t="s">
        <v>5</v>
      </c>
      <c r="N11" s="37" t="s">
        <v>33</v>
      </c>
      <c r="O11" s="66">
        <v>279</v>
      </c>
      <c r="P11" s="58">
        <v>42214</v>
      </c>
      <c r="Q11" s="66">
        <v>20111</v>
      </c>
      <c r="R11" s="168">
        <v>42215</v>
      </c>
      <c r="S11" s="38">
        <v>5</v>
      </c>
      <c r="T11" s="5" t="s">
        <v>228</v>
      </c>
      <c r="U11" s="161"/>
      <c r="V11" s="161"/>
      <c r="W11" s="161"/>
      <c r="X11" s="69">
        <v>176</v>
      </c>
      <c r="Y11" s="58">
        <v>42228</v>
      </c>
      <c r="Z11" s="68">
        <v>154</v>
      </c>
      <c r="AA11" s="58">
        <v>42229</v>
      </c>
      <c r="AB11" s="68">
        <v>41</v>
      </c>
      <c r="AC11" s="68" t="s">
        <v>73</v>
      </c>
      <c r="AD11" s="98" t="s">
        <v>119</v>
      </c>
      <c r="AE11" s="98" t="s">
        <v>119</v>
      </c>
    </row>
    <row r="12" spans="1:31" ht="15.75" customHeight="1">
      <c r="A12" s="180">
        <v>10</v>
      </c>
      <c r="B12" s="204" t="s">
        <v>211</v>
      </c>
      <c r="C12" s="204" t="s">
        <v>84</v>
      </c>
      <c r="D12" s="205" t="s">
        <v>212</v>
      </c>
      <c r="E12" s="206">
        <v>394</v>
      </c>
      <c r="F12" s="207">
        <v>42352</v>
      </c>
      <c r="G12" s="207">
        <v>42353</v>
      </c>
      <c r="H12" s="159">
        <f t="shared" si="6"/>
        <v>42353</v>
      </c>
      <c r="I12" s="136">
        <v>42339</v>
      </c>
      <c r="J12" s="57">
        <v>180</v>
      </c>
      <c r="K12" s="239">
        <f t="shared" si="7"/>
        <v>2</v>
      </c>
      <c r="L12" s="160">
        <f>SUM(H12+J12)</f>
        <v>42533</v>
      </c>
      <c r="M12" s="108" t="s">
        <v>5</v>
      </c>
      <c r="N12" s="37" t="s">
        <v>33</v>
      </c>
      <c r="O12" s="66"/>
      <c r="P12" s="58"/>
      <c r="Q12" s="66"/>
      <c r="R12" s="168"/>
      <c r="S12" s="38"/>
      <c r="T12" s="5" t="s">
        <v>228</v>
      </c>
      <c r="U12" s="161"/>
      <c r="V12" s="161"/>
      <c r="W12" s="161"/>
      <c r="X12" s="69"/>
      <c r="Y12" s="58"/>
      <c r="Z12" s="68"/>
      <c r="AA12" s="58"/>
      <c r="AB12" s="68"/>
      <c r="AC12" s="68"/>
      <c r="AD12" s="98" t="s">
        <v>31</v>
      </c>
      <c r="AE12" s="98" t="s">
        <v>31</v>
      </c>
    </row>
    <row r="13" spans="1:31" ht="15.75" customHeight="1">
      <c r="A13" s="180">
        <v>11</v>
      </c>
      <c r="B13" s="200" t="s">
        <v>246</v>
      </c>
      <c r="C13" s="200" t="s">
        <v>79</v>
      </c>
      <c r="D13" s="201" t="s">
        <v>207</v>
      </c>
      <c r="E13" s="202">
        <v>142</v>
      </c>
      <c r="F13" s="203">
        <v>42199</v>
      </c>
      <c r="G13" s="203">
        <v>42200</v>
      </c>
      <c r="H13" s="159">
        <f t="shared" si="6"/>
        <v>42200</v>
      </c>
      <c r="I13" s="136">
        <v>42186</v>
      </c>
      <c r="J13" s="57">
        <v>90</v>
      </c>
      <c r="K13" s="239">
        <f t="shared" si="7"/>
        <v>3</v>
      </c>
      <c r="L13" s="160"/>
      <c r="M13" s="108" t="s">
        <v>5</v>
      </c>
      <c r="N13" s="37" t="s">
        <v>33</v>
      </c>
      <c r="O13" s="66"/>
      <c r="P13" s="58"/>
      <c r="Q13" s="66"/>
      <c r="R13" s="168"/>
      <c r="S13" s="38"/>
      <c r="T13" s="5" t="s">
        <v>102</v>
      </c>
      <c r="U13" s="161" t="s">
        <v>115</v>
      </c>
      <c r="V13" s="161" t="s">
        <v>115</v>
      </c>
      <c r="W13" s="161"/>
      <c r="X13" s="69"/>
      <c r="Y13" s="58"/>
      <c r="Z13" s="68"/>
      <c r="AA13" s="58"/>
      <c r="AB13" s="68"/>
      <c r="AC13" s="68"/>
      <c r="AD13" s="98" t="s">
        <v>104</v>
      </c>
      <c r="AE13" s="167" t="s">
        <v>117</v>
      </c>
    </row>
    <row r="14" spans="1:31" ht="15.75" customHeight="1">
      <c r="A14" s="180">
        <v>12</v>
      </c>
      <c r="B14" s="204" t="s">
        <v>151</v>
      </c>
      <c r="C14" s="204" t="s">
        <v>76</v>
      </c>
      <c r="D14" s="205" t="s">
        <v>56</v>
      </c>
      <c r="E14" s="206">
        <v>3</v>
      </c>
      <c r="F14" s="207">
        <v>42024</v>
      </c>
      <c r="G14" s="207">
        <v>42026</v>
      </c>
      <c r="H14" s="159">
        <f t="shared" si="6"/>
        <v>42026</v>
      </c>
      <c r="I14" s="136">
        <v>42005</v>
      </c>
      <c r="J14" s="57">
        <v>180</v>
      </c>
      <c r="K14" s="239">
        <f t="shared" si="7"/>
        <v>3</v>
      </c>
      <c r="L14" s="160">
        <f>SUM(H14+J14)</f>
        <v>42206</v>
      </c>
      <c r="M14" s="108" t="s">
        <v>5</v>
      </c>
      <c r="N14" s="37" t="s">
        <v>33</v>
      </c>
      <c r="O14" s="66">
        <v>33</v>
      </c>
      <c r="P14" s="58">
        <v>42039</v>
      </c>
      <c r="Q14" s="66">
        <v>19996</v>
      </c>
      <c r="R14" s="168">
        <v>42040</v>
      </c>
      <c r="S14" s="38">
        <v>5</v>
      </c>
      <c r="T14" s="135" t="s">
        <v>91</v>
      </c>
      <c r="U14" s="161"/>
      <c r="V14" s="161"/>
      <c r="W14" s="161"/>
      <c r="X14" s="69">
        <v>11</v>
      </c>
      <c r="Y14" s="58">
        <v>42044</v>
      </c>
      <c r="Z14" s="68">
        <v>28</v>
      </c>
      <c r="AA14" s="58">
        <v>42045</v>
      </c>
      <c r="AB14" s="68" t="s">
        <v>161</v>
      </c>
      <c r="AC14" s="68" t="s">
        <v>73</v>
      </c>
      <c r="AD14" s="98" t="s">
        <v>119</v>
      </c>
      <c r="AE14" s="98" t="s">
        <v>119</v>
      </c>
    </row>
    <row r="15" spans="1:31" ht="15.75" customHeight="1">
      <c r="A15" s="180">
        <v>13</v>
      </c>
      <c r="B15" s="204" t="s">
        <v>151</v>
      </c>
      <c r="C15" s="204" t="s">
        <v>76</v>
      </c>
      <c r="D15" s="205" t="s">
        <v>56</v>
      </c>
      <c r="E15" s="206">
        <v>51</v>
      </c>
      <c r="F15" s="207">
        <v>42319</v>
      </c>
      <c r="G15" s="207">
        <v>42319</v>
      </c>
      <c r="H15" s="159">
        <f t="shared" si="6"/>
        <v>42319</v>
      </c>
      <c r="I15" s="136">
        <v>42309</v>
      </c>
      <c r="J15" s="57">
        <v>180</v>
      </c>
      <c r="K15" s="239">
        <f t="shared" si="7"/>
        <v>4</v>
      </c>
      <c r="L15" s="160">
        <f>SUM(H15+J15)</f>
        <v>42499</v>
      </c>
      <c r="M15" s="108" t="s">
        <v>170</v>
      </c>
      <c r="N15" s="37" t="s">
        <v>33</v>
      </c>
      <c r="O15" s="66">
        <v>459</v>
      </c>
      <c r="P15" s="58">
        <v>42327</v>
      </c>
      <c r="Q15" s="66">
        <v>20188</v>
      </c>
      <c r="R15" s="168">
        <v>42328</v>
      </c>
      <c r="S15" s="38">
        <v>1</v>
      </c>
      <c r="T15" s="5" t="s">
        <v>102</v>
      </c>
      <c r="U15" s="161"/>
      <c r="V15" s="161" t="s">
        <v>115</v>
      </c>
      <c r="W15" s="161"/>
      <c r="X15" s="69"/>
      <c r="Y15" s="58"/>
      <c r="Z15" s="68"/>
      <c r="AA15" s="58"/>
      <c r="AB15" s="68"/>
      <c r="AC15" s="68"/>
      <c r="AD15" s="98" t="s">
        <v>118</v>
      </c>
      <c r="AE15" s="98" t="s">
        <v>118</v>
      </c>
    </row>
    <row r="16" spans="1:31" ht="15.75" customHeight="1">
      <c r="A16" s="180">
        <v>14</v>
      </c>
      <c r="B16" s="200" t="s">
        <v>200</v>
      </c>
      <c r="C16" s="200" t="s">
        <v>67</v>
      </c>
      <c r="D16" s="201" t="s">
        <v>63</v>
      </c>
      <c r="E16" s="202">
        <v>4002</v>
      </c>
      <c r="F16" s="203">
        <v>42169</v>
      </c>
      <c r="G16" s="203">
        <v>42170</v>
      </c>
      <c r="H16" s="159">
        <f t="shared" si="6"/>
        <v>42170</v>
      </c>
      <c r="I16" s="136">
        <v>42156</v>
      </c>
      <c r="J16" s="57">
        <v>90</v>
      </c>
      <c r="K16" s="239">
        <f t="shared" si="7"/>
        <v>1</v>
      </c>
      <c r="L16" s="160"/>
      <c r="M16" s="108" t="s">
        <v>5</v>
      </c>
      <c r="N16" s="37" t="s">
        <v>33</v>
      </c>
      <c r="O16" s="66"/>
      <c r="P16" s="58"/>
      <c r="Q16" s="66"/>
      <c r="R16" s="168"/>
      <c r="S16" s="38"/>
      <c r="T16" s="135" t="s">
        <v>91</v>
      </c>
      <c r="U16" s="161"/>
      <c r="V16" s="161"/>
      <c r="W16" s="161"/>
      <c r="X16" s="69"/>
      <c r="Y16" s="58"/>
      <c r="Z16" s="68"/>
      <c r="AA16" s="58"/>
      <c r="AB16" s="68"/>
      <c r="AC16" s="68"/>
      <c r="AD16" s="98" t="s">
        <v>104</v>
      </c>
      <c r="AE16" s="167" t="s">
        <v>117</v>
      </c>
    </row>
    <row r="17" spans="1:31" ht="15.75" customHeight="1">
      <c r="A17" s="180">
        <v>15</v>
      </c>
      <c r="B17" s="204" t="s">
        <v>200</v>
      </c>
      <c r="C17" s="204" t="s">
        <v>67</v>
      </c>
      <c r="D17" s="205" t="s">
        <v>63</v>
      </c>
      <c r="E17" s="206">
        <v>4025</v>
      </c>
      <c r="F17" s="207">
        <v>42275</v>
      </c>
      <c r="G17" s="207">
        <v>42275</v>
      </c>
      <c r="H17" s="159">
        <f t="shared" si="6"/>
        <v>42275</v>
      </c>
      <c r="I17" s="136">
        <v>42248</v>
      </c>
      <c r="J17" s="57">
        <v>180</v>
      </c>
      <c r="K17" s="239">
        <f t="shared" si="7"/>
        <v>2</v>
      </c>
      <c r="L17" s="160">
        <f t="shared" ref="L17:L26" si="8">SUM(H17+J17)</f>
        <v>42455</v>
      </c>
      <c r="M17" s="108" t="s">
        <v>5</v>
      </c>
      <c r="N17" s="37" t="s">
        <v>33</v>
      </c>
      <c r="O17" s="66">
        <v>396</v>
      </c>
      <c r="P17" s="58">
        <v>42286</v>
      </c>
      <c r="Q17" s="66">
        <v>20162</v>
      </c>
      <c r="R17" s="168">
        <v>42290</v>
      </c>
      <c r="S17" s="38">
        <v>30</v>
      </c>
      <c r="T17" s="5" t="s">
        <v>102</v>
      </c>
      <c r="U17" s="161" t="s">
        <v>115</v>
      </c>
      <c r="V17" s="161" t="s">
        <v>115</v>
      </c>
      <c r="W17" s="161"/>
      <c r="X17" s="69">
        <v>212</v>
      </c>
      <c r="Y17" s="58">
        <v>42299</v>
      </c>
      <c r="Z17" s="68">
        <v>203</v>
      </c>
      <c r="AA17" s="58">
        <v>42300</v>
      </c>
      <c r="AB17" s="68">
        <v>30</v>
      </c>
      <c r="AC17" s="68" t="s">
        <v>73</v>
      </c>
      <c r="AD17" s="98" t="s">
        <v>119</v>
      </c>
      <c r="AE17" s="98" t="s">
        <v>119</v>
      </c>
    </row>
    <row r="18" spans="1:31" ht="15.75" customHeight="1">
      <c r="A18" s="180">
        <v>16</v>
      </c>
      <c r="B18" s="204" t="s">
        <v>234</v>
      </c>
      <c r="C18" s="204" t="s">
        <v>136</v>
      </c>
      <c r="D18" s="205" t="s">
        <v>139</v>
      </c>
      <c r="E18" s="206">
        <v>105</v>
      </c>
      <c r="F18" s="207">
        <v>42199</v>
      </c>
      <c r="G18" s="207">
        <v>42206</v>
      </c>
      <c r="H18" s="159">
        <f t="shared" si="6"/>
        <v>42206</v>
      </c>
      <c r="I18" s="136">
        <v>42186</v>
      </c>
      <c r="J18" s="57">
        <v>180</v>
      </c>
      <c r="K18" s="239">
        <f t="shared" si="7"/>
        <v>3</v>
      </c>
      <c r="L18" s="160">
        <f t="shared" si="8"/>
        <v>42386</v>
      </c>
      <c r="M18" s="108" t="s">
        <v>5</v>
      </c>
      <c r="N18" s="37" t="s">
        <v>33</v>
      </c>
      <c r="O18" s="66">
        <v>279</v>
      </c>
      <c r="P18" s="58">
        <v>42214</v>
      </c>
      <c r="Q18" s="66">
        <v>20111</v>
      </c>
      <c r="R18" s="168">
        <v>42215</v>
      </c>
      <c r="S18" s="38">
        <v>5</v>
      </c>
      <c r="T18" s="5" t="s">
        <v>102</v>
      </c>
      <c r="U18" s="161"/>
      <c r="V18" s="161" t="s">
        <v>115</v>
      </c>
      <c r="W18" s="161"/>
      <c r="X18" s="69">
        <v>176</v>
      </c>
      <c r="Y18" s="58">
        <v>42228</v>
      </c>
      <c r="Z18" s="68">
        <v>154</v>
      </c>
      <c r="AA18" s="58">
        <v>42229</v>
      </c>
      <c r="AB18" s="68">
        <v>41</v>
      </c>
      <c r="AC18" s="68" t="s">
        <v>73</v>
      </c>
      <c r="AD18" s="98" t="s">
        <v>119</v>
      </c>
      <c r="AE18" s="98" t="s">
        <v>119</v>
      </c>
    </row>
    <row r="19" spans="1:31" ht="15.75" customHeight="1">
      <c r="A19" s="180">
        <v>17</v>
      </c>
      <c r="B19" s="204" t="s">
        <v>283</v>
      </c>
      <c r="C19" s="204" t="s">
        <v>76</v>
      </c>
      <c r="D19" s="205" t="s">
        <v>169</v>
      </c>
      <c r="E19" s="206">
        <v>59</v>
      </c>
      <c r="F19" s="207">
        <v>42293</v>
      </c>
      <c r="G19" s="207">
        <v>42298</v>
      </c>
      <c r="H19" s="159">
        <f t="shared" si="6"/>
        <v>42298</v>
      </c>
      <c r="I19" s="136">
        <v>42278</v>
      </c>
      <c r="J19" s="57">
        <v>180</v>
      </c>
      <c r="K19" s="239">
        <f t="shared" si="7"/>
        <v>6</v>
      </c>
      <c r="L19" s="160">
        <f t="shared" si="8"/>
        <v>42478</v>
      </c>
      <c r="M19" s="108" t="s">
        <v>5</v>
      </c>
      <c r="N19" s="37" t="s">
        <v>33</v>
      </c>
      <c r="O19" s="66">
        <v>440</v>
      </c>
      <c r="P19" s="58">
        <v>42318</v>
      </c>
      <c r="Q19" s="66">
        <v>20181</v>
      </c>
      <c r="R19" s="168">
        <v>42319</v>
      </c>
      <c r="S19" s="38">
        <v>2</v>
      </c>
      <c r="T19" s="135" t="s">
        <v>91</v>
      </c>
      <c r="U19" s="161"/>
      <c r="V19" s="161"/>
      <c r="W19" s="161"/>
      <c r="X19" s="69">
        <v>257</v>
      </c>
      <c r="Y19" s="58">
        <v>42354</v>
      </c>
      <c r="Z19" s="68">
        <v>241</v>
      </c>
      <c r="AA19" s="58">
        <v>42355</v>
      </c>
      <c r="AB19" s="68" t="s">
        <v>350</v>
      </c>
      <c r="AC19" s="68" t="s">
        <v>73</v>
      </c>
      <c r="AD19" s="98" t="s">
        <v>119</v>
      </c>
      <c r="AE19" s="98" t="s">
        <v>119</v>
      </c>
    </row>
    <row r="20" spans="1:31" ht="15.75" customHeight="1">
      <c r="A20" s="180">
        <v>18</v>
      </c>
      <c r="B20" s="204" t="s">
        <v>280</v>
      </c>
      <c r="C20" s="204" t="s">
        <v>76</v>
      </c>
      <c r="D20" s="205" t="s">
        <v>169</v>
      </c>
      <c r="E20" s="206">
        <v>30</v>
      </c>
      <c r="F20" s="207">
        <v>42273</v>
      </c>
      <c r="G20" s="207">
        <v>42275</v>
      </c>
      <c r="H20" s="159">
        <f t="shared" si="6"/>
        <v>42275</v>
      </c>
      <c r="I20" s="136">
        <v>42248</v>
      </c>
      <c r="J20" s="57">
        <v>180</v>
      </c>
      <c r="K20" s="239">
        <f t="shared" si="7"/>
        <v>7</v>
      </c>
      <c r="L20" s="160">
        <f t="shared" si="8"/>
        <v>42455</v>
      </c>
      <c r="M20" s="108" t="s">
        <v>5</v>
      </c>
      <c r="N20" s="37" t="s">
        <v>33</v>
      </c>
      <c r="O20" s="66">
        <v>476</v>
      </c>
      <c r="P20" s="58">
        <v>42334</v>
      </c>
      <c r="Q20" s="66">
        <v>20193</v>
      </c>
      <c r="R20" s="168">
        <v>42335</v>
      </c>
      <c r="S20" s="38">
        <v>1</v>
      </c>
      <c r="T20" s="135" t="s">
        <v>91</v>
      </c>
      <c r="U20" s="161"/>
      <c r="V20" s="161"/>
      <c r="W20" s="161"/>
      <c r="X20" s="69"/>
      <c r="Y20" s="58"/>
      <c r="Z20" s="68"/>
      <c r="AA20" s="58"/>
      <c r="AB20" s="68"/>
      <c r="AC20" s="68"/>
      <c r="AD20" s="98" t="s">
        <v>118</v>
      </c>
      <c r="AE20" s="98" t="s">
        <v>118</v>
      </c>
    </row>
    <row r="21" spans="1:31" ht="15.75" customHeight="1">
      <c r="A21" s="180">
        <v>19</v>
      </c>
      <c r="B21" s="200" t="s">
        <v>284</v>
      </c>
      <c r="C21" s="200" t="s">
        <v>65</v>
      </c>
      <c r="D21" s="201" t="s">
        <v>335</v>
      </c>
      <c r="E21" s="202">
        <v>2345</v>
      </c>
      <c r="F21" s="203">
        <v>42299</v>
      </c>
      <c r="G21" s="203">
        <v>42299</v>
      </c>
      <c r="H21" s="159">
        <f t="shared" si="6"/>
        <v>42299</v>
      </c>
      <c r="I21" s="136">
        <v>42278</v>
      </c>
      <c r="J21" s="57">
        <v>180</v>
      </c>
      <c r="K21" s="239">
        <f t="shared" si="7"/>
        <v>5</v>
      </c>
      <c r="L21" s="160"/>
      <c r="M21" s="108" t="s">
        <v>52</v>
      </c>
      <c r="N21" s="37" t="s">
        <v>33</v>
      </c>
      <c r="O21" s="66"/>
      <c r="P21" s="58"/>
      <c r="Q21" s="66"/>
      <c r="R21" s="168"/>
      <c r="S21" s="38"/>
      <c r="T21" s="135" t="s">
        <v>91</v>
      </c>
      <c r="U21" s="161"/>
      <c r="V21" s="161"/>
      <c r="W21" s="161"/>
      <c r="X21" s="69"/>
      <c r="Y21" s="58"/>
      <c r="Z21" s="68"/>
      <c r="AA21" s="58"/>
      <c r="AB21" s="68"/>
      <c r="AC21" s="68"/>
      <c r="AD21" s="98" t="s">
        <v>104</v>
      </c>
      <c r="AE21" s="167" t="s">
        <v>117</v>
      </c>
    </row>
    <row r="22" spans="1:31" ht="15.75" customHeight="1">
      <c r="A22" s="180">
        <v>20</v>
      </c>
      <c r="B22" s="204" t="s">
        <v>218</v>
      </c>
      <c r="C22" s="204" t="s">
        <v>86</v>
      </c>
      <c r="D22" s="205" t="s">
        <v>214</v>
      </c>
      <c r="E22" s="206">
        <v>1737</v>
      </c>
      <c r="F22" s="207">
        <v>42199</v>
      </c>
      <c r="G22" s="207">
        <v>42200</v>
      </c>
      <c r="H22" s="159">
        <f t="shared" si="6"/>
        <v>42200</v>
      </c>
      <c r="I22" s="136">
        <v>42186</v>
      </c>
      <c r="J22" s="57">
        <v>180</v>
      </c>
      <c r="K22" s="239">
        <f t="shared" si="7"/>
        <v>3</v>
      </c>
      <c r="L22" s="160">
        <f t="shared" si="8"/>
        <v>42380</v>
      </c>
      <c r="M22" s="108" t="s">
        <v>5</v>
      </c>
      <c r="N22" s="37" t="s">
        <v>33</v>
      </c>
      <c r="O22" s="66">
        <v>300</v>
      </c>
      <c r="P22" s="58">
        <v>42229</v>
      </c>
      <c r="Q22" s="66">
        <v>20122</v>
      </c>
      <c r="R22" s="168">
        <v>42230</v>
      </c>
      <c r="S22" s="38">
        <v>2</v>
      </c>
      <c r="T22" s="5" t="s">
        <v>102</v>
      </c>
      <c r="U22" s="161" t="s">
        <v>115</v>
      </c>
      <c r="V22" s="161" t="s">
        <v>115</v>
      </c>
      <c r="W22" s="161"/>
      <c r="X22" s="69">
        <v>189</v>
      </c>
      <c r="Y22" s="58">
        <v>42242</v>
      </c>
      <c r="Z22" s="68">
        <v>166</v>
      </c>
      <c r="AA22" s="58">
        <v>42247</v>
      </c>
      <c r="AB22" s="68">
        <v>85</v>
      </c>
      <c r="AC22" s="68" t="s">
        <v>73</v>
      </c>
      <c r="AD22" s="98" t="s">
        <v>119</v>
      </c>
      <c r="AE22" s="98" t="s">
        <v>119</v>
      </c>
    </row>
    <row r="23" spans="1:31" ht="15.75" customHeight="1">
      <c r="A23" s="180">
        <v>21</v>
      </c>
      <c r="B23" s="200" t="s">
        <v>285</v>
      </c>
      <c r="C23" s="200" t="s">
        <v>60</v>
      </c>
      <c r="D23" s="201" t="s">
        <v>337</v>
      </c>
      <c r="E23" s="202">
        <v>1730</v>
      </c>
      <c r="F23" s="203">
        <v>42298</v>
      </c>
      <c r="G23" s="203">
        <v>42299</v>
      </c>
      <c r="H23" s="159">
        <f t="shared" si="6"/>
        <v>42299</v>
      </c>
      <c r="I23" s="136">
        <v>42278</v>
      </c>
      <c r="J23" s="57">
        <v>180</v>
      </c>
      <c r="K23" s="239">
        <f t="shared" si="7"/>
        <v>4</v>
      </c>
      <c r="L23" s="160"/>
      <c r="M23" s="108" t="s">
        <v>170</v>
      </c>
      <c r="N23" s="37" t="s">
        <v>33</v>
      </c>
      <c r="O23" s="66"/>
      <c r="P23" s="58"/>
      <c r="Q23" s="66"/>
      <c r="R23" s="168"/>
      <c r="S23" s="38"/>
      <c r="T23" s="5" t="s">
        <v>102</v>
      </c>
      <c r="U23" s="161" t="s">
        <v>115</v>
      </c>
      <c r="V23" s="161" t="s">
        <v>115</v>
      </c>
      <c r="W23" s="161"/>
      <c r="X23" s="69"/>
      <c r="Y23" s="58"/>
      <c r="Z23" s="68"/>
      <c r="AA23" s="58"/>
      <c r="AB23" s="68"/>
      <c r="AC23" s="68"/>
      <c r="AD23" s="98" t="s">
        <v>104</v>
      </c>
      <c r="AE23" s="167" t="s">
        <v>117</v>
      </c>
    </row>
    <row r="24" spans="1:31" ht="15.75" customHeight="1">
      <c r="A24" s="180">
        <v>22</v>
      </c>
      <c r="B24" s="204" t="s">
        <v>235</v>
      </c>
      <c r="C24" s="204" t="s">
        <v>86</v>
      </c>
      <c r="D24" s="205" t="s">
        <v>214</v>
      </c>
      <c r="E24" s="206">
        <v>1832</v>
      </c>
      <c r="F24" s="207">
        <v>42199</v>
      </c>
      <c r="G24" s="207">
        <v>42200</v>
      </c>
      <c r="H24" s="159">
        <f t="shared" si="6"/>
        <v>42200</v>
      </c>
      <c r="I24" s="136">
        <v>42186</v>
      </c>
      <c r="J24" s="57">
        <v>180</v>
      </c>
      <c r="K24" s="239">
        <f t="shared" si="7"/>
        <v>3</v>
      </c>
      <c r="L24" s="160">
        <f t="shared" si="8"/>
        <v>42380</v>
      </c>
      <c r="M24" s="108" t="s">
        <v>170</v>
      </c>
      <c r="N24" s="37" t="s">
        <v>33</v>
      </c>
      <c r="O24" s="66">
        <v>270</v>
      </c>
      <c r="P24" s="58">
        <v>42214</v>
      </c>
      <c r="Q24" s="66">
        <v>20111</v>
      </c>
      <c r="R24" s="168">
        <v>42215</v>
      </c>
      <c r="S24" s="38">
        <v>1</v>
      </c>
      <c r="T24" s="135" t="s">
        <v>91</v>
      </c>
      <c r="U24" s="161"/>
      <c r="V24" s="161"/>
      <c r="W24" s="161"/>
      <c r="X24" s="69">
        <v>176</v>
      </c>
      <c r="Y24" s="58">
        <v>42228</v>
      </c>
      <c r="Z24" s="68">
        <v>154</v>
      </c>
      <c r="AA24" s="58">
        <v>42229</v>
      </c>
      <c r="AB24" s="68">
        <v>41</v>
      </c>
      <c r="AC24" s="68" t="s">
        <v>73</v>
      </c>
      <c r="AD24" s="98" t="s">
        <v>119</v>
      </c>
      <c r="AE24" s="98" t="s">
        <v>119</v>
      </c>
    </row>
    <row r="25" spans="1:31" ht="15.75" customHeight="1">
      <c r="A25" s="180">
        <v>23</v>
      </c>
      <c r="B25" s="208" t="s">
        <v>179</v>
      </c>
      <c r="C25" s="208" t="s">
        <v>85</v>
      </c>
      <c r="D25" s="209" t="s">
        <v>146</v>
      </c>
      <c r="E25" s="202">
        <v>7</v>
      </c>
      <c r="F25" s="210">
        <v>42074</v>
      </c>
      <c r="G25" s="210">
        <v>42075</v>
      </c>
      <c r="H25" s="159">
        <f t="shared" si="6"/>
        <v>42075</v>
      </c>
      <c r="I25" s="136">
        <v>42064</v>
      </c>
      <c r="J25" s="57">
        <v>180</v>
      </c>
      <c r="K25" s="239">
        <f t="shared" si="7"/>
        <v>4</v>
      </c>
      <c r="L25" s="160"/>
      <c r="M25" s="108" t="s">
        <v>5</v>
      </c>
      <c r="N25" s="37" t="s">
        <v>33</v>
      </c>
      <c r="O25" s="66"/>
      <c r="P25" s="58"/>
      <c r="Q25" s="66"/>
      <c r="R25" s="168"/>
      <c r="S25" s="38"/>
      <c r="T25" s="135" t="s">
        <v>91</v>
      </c>
      <c r="U25" s="161"/>
      <c r="V25" s="161"/>
      <c r="W25" s="161"/>
      <c r="X25" s="69"/>
      <c r="Y25" s="58"/>
      <c r="Z25" s="68"/>
      <c r="AA25" s="58"/>
      <c r="AB25" s="68"/>
      <c r="AC25" s="68"/>
      <c r="AD25" s="98" t="s">
        <v>104</v>
      </c>
      <c r="AE25" s="167" t="s">
        <v>117</v>
      </c>
    </row>
    <row r="26" spans="1:31" ht="15.75" customHeight="1">
      <c r="A26" s="180">
        <v>24</v>
      </c>
      <c r="B26" s="218" t="s">
        <v>286</v>
      </c>
      <c r="C26" s="218" t="s">
        <v>59</v>
      </c>
      <c r="D26" s="219" t="s">
        <v>338</v>
      </c>
      <c r="E26" s="206">
        <v>2774</v>
      </c>
      <c r="F26" s="220">
        <v>42299</v>
      </c>
      <c r="G26" s="220">
        <v>42300</v>
      </c>
      <c r="H26" s="159">
        <f t="shared" si="6"/>
        <v>42300</v>
      </c>
      <c r="I26" s="136">
        <v>42278</v>
      </c>
      <c r="J26" s="57">
        <v>180</v>
      </c>
      <c r="K26" s="239">
        <f t="shared" si="7"/>
        <v>5</v>
      </c>
      <c r="L26" s="160">
        <f t="shared" si="8"/>
        <v>42480</v>
      </c>
      <c r="M26" s="108" t="s">
        <v>52</v>
      </c>
      <c r="N26" s="37" t="s">
        <v>33</v>
      </c>
      <c r="O26" s="66">
        <v>459</v>
      </c>
      <c r="P26" s="58">
        <v>42327</v>
      </c>
      <c r="Q26" s="66">
        <v>20188</v>
      </c>
      <c r="R26" s="168">
        <v>42328</v>
      </c>
      <c r="S26" s="38">
        <v>1</v>
      </c>
      <c r="T26" s="135" t="s">
        <v>91</v>
      </c>
      <c r="U26" s="161"/>
      <c r="V26" s="161"/>
      <c r="W26" s="161"/>
      <c r="X26" s="69">
        <v>250</v>
      </c>
      <c r="Y26" s="58">
        <v>42346</v>
      </c>
      <c r="Z26" s="68">
        <v>236</v>
      </c>
      <c r="AA26" s="58">
        <v>42348</v>
      </c>
      <c r="AB26" s="68">
        <v>21</v>
      </c>
      <c r="AC26" s="68" t="s">
        <v>73</v>
      </c>
      <c r="AD26" s="98" t="s">
        <v>119</v>
      </c>
      <c r="AE26" s="98" t="s">
        <v>119</v>
      </c>
    </row>
    <row r="27" spans="1:31" ht="15.75" customHeight="1">
      <c r="A27" s="180">
        <v>25</v>
      </c>
      <c r="B27" s="208" t="s">
        <v>287</v>
      </c>
      <c r="C27" s="208" t="s">
        <v>67</v>
      </c>
      <c r="D27" s="209" t="s">
        <v>63</v>
      </c>
      <c r="E27" s="202">
        <v>43</v>
      </c>
      <c r="F27" s="210">
        <v>42299</v>
      </c>
      <c r="G27" s="210">
        <v>42299</v>
      </c>
      <c r="H27" s="159">
        <f t="shared" si="6"/>
        <v>42299</v>
      </c>
      <c r="I27" s="136">
        <v>42278</v>
      </c>
      <c r="J27" s="57">
        <v>180</v>
      </c>
      <c r="K27" s="239">
        <f t="shared" si="7"/>
        <v>5</v>
      </c>
      <c r="L27" s="160"/>
      <c r="M27" s="108" t="s">
        <v>2</v>
      </c>
      <c r="N27" s="37" t="s">
        <v>33</v>
      </c>
      <c r="O27" s="66"/>
      <c r="P27" s="58"/>
      <c r="Q27" s="66"/>
      <c r="R27" s="168"/>
      <c r="S27" s="38"/>
      <c r="T27" s="135" t="s">
        <v>91</v>
      </c>
      <c r="U27" s="161"/>
      <c r="V27" s="161"/>
      <c r="W27" s="161"/>
      <c r="X27" s="69"/>
      <c r="Y27" s="58"/>
      <c r="Z27" s="68"/>
      <c r="AA27" s="58"/>
      <c r="AB27" s="68"/>
      <c r="AC27" s="68"/>
      <c r="AD27" s="98" t="s">
        <v>104</v>
      </c>
      <c r="AE27" s="167" t="s">
        <v>117</v>
      </c>
    </row>
    <row r="28" spans="1:31" ht="15.75" customHeight="1">
      <c r="A28" s="180">
        <v>26</v>
      </c>
      <c r="B28" s="218" t="s">
        <v>287</v>
      </c>
      <c r="C28" s="218" t="s">
        <v>67</v>
      </c>
      <c r="D28" s="219" t="s">
        <v>63</v>
      </c>
      <c r="E28" s="206">
        <v>44</v>
      </c>
      <c r="F28" s="220">
        <v>42300</v>
      </c>
      <c r="G28" s="220">
        <v>42300</v>
      </c>
      <c r="H28" s="159">
        <f t="shared" si="6"/>
        <v>42300</v>
      </c>
      <c r="I28" s="136">
        <v>42278</v>
      </c>
      <c r="J28" s="57">
        <v>180</v>
      </c>
      <c r="K28" s="239">
        <f t="shared" ref="K28" si="9">WEEKDAY(F28,1)</f>
        <v>6</v>
      </c>
      <c r="L28" s="160">
        <f>SUM(H28+J28)</f>
        <v>42480</v>
      </c>
      <c r="M28" s="108" t="s">
        <v>170</v>
      </c>
      <c r="N28" s="37" t="s">
        <v>33</v>
      </c>
      <c r="O28" s="66">
        <v>459</v>
      </c>
      <c r="P28" s="58">
        <v>42327</v>
      </c>
      <c r="Q28" s="66">
        <v>20188</v>
      </c>
      <c r="R28" s="168">
        <v>42328</v>
      </c>
      <c r="S28" s="38">
        <v>1</v>
      </c>
      <c r="T28" s="135" t="s">
        <v>91</v>
      </c>
      <c r="U28" s="161"/>
      <c r="V28" s="161"/>
      <c r="W28" s="161"/>
      <c r="X28" s="69"/>
      <c r="Y28" s="58"/>
      <c r="Z28" s="68"/>
      <c r="AA28" s="58"/>
      <c r="AB28" s="68"/>
      <c r="AC28" s="68"/>
      <c r="AD28" s="98" t="s">
        <v>118</v>
      </c>
      <c r="AE28" s="98" t="s">
        <v>118</v>
      </c>
    </row>
    <row r="29" spans="1:31" ht="15.75" customHeight="1">
      <c r="A29" s="180">
        <v>27</v>
      </c>
      <c r="B29" s="82" t="s">
        <v>144</v>
      </c>
      <c r="C29" s="82" t="s">
        <v>67</v>
      </c>
      <c r="D29" s="99" t="s">
        <v>63</v>
      </c>
      <c r="E29" s="81">
        <v>4</v>
      </c>
      <c r="F29" s="83">
        <v>42012</v>
      </c>
      <c r="G29" s="83">
        <v>42013</v>
      </c>
      <c r="H29" s="159">
        <f t="shared" si="6"/>
        <v>42013</v>
      </c>
      <c r="I29" s="136">
        <v>42005</v>
      </c>
      <c r="J29" s="57">
        <v>180</v>
      </c>
      <c r="K29" s="239">
        <f t="shared" si="7"/>
        <v>5</v>
      </c>
      <c r="L29" s="160">
        <f>SUM(H29+J29)</f>
        <v>42193</v>
      </c>
      <c r="M29" s="108" t="s">
        <v>5</v>
      </c>
      <c r="N29" s="37" t="s">
        <v>33</v>
      </c>
      <c r="O29" s="66">
        <v>15</v>
      </c>
      <c r="P29" s="58">
        <v>42027</v>
      </c>
      <c r="Q29" s="66">
        <v>19988</v>
      </c>
      <c r="R29" s="168">
        <v>42030</v>
      </c>
      <c r="S29" s="38" t="s">
        <v>152</v>
      </c>
      <c r="T29" s="135" t="s">
        <v>91</v>
      </c>
      <c r="U29" s="161"/>
      <c r="V29" s="161"/>
      <c r="W29" s="161"/>
      <c r="X29" s="69">
        <v>8</v>
      </c>
      <c r="Y29" s="58">
        <v>42033</v>
      </c>
      <c r="Z29" s="68">
        <v>21</v>
      </c>
      <c r="AA29" s="58">
        <v>42034</v>
      </c>
      <c r="AB29" s="68" t="s">
        <v>154</v>
      </c>
      <c r="AC29" s="68" t="s">
        <v>73</v>
      </c>
      <c r="AD29" s="98" t="s">
        <v>119</v>
      </c>
      <c r="AE29" s="98" t="s">
        <v>119</v>
      </c>
    </row>
    <row r="30" spans="1:31" ht="15.75" customHeight="1">
      <c r="A30" s="180">
        <v>28</v>
      </c>
      <c r="B30" s="82" t="s">
        <v>144</v>
      </c>
      <c r="C30" s="82" t="s">
        <v>67</v>
      </c>
      <c r="D30" s="99" t="s">
        <v>63</v>
      </c>
      <c r="E30" s="81">
        <v>44</v>
      </c>
      <c r="F30" s="83">
        <v>42298</v>
      </c>
      <c r="G30" s="83">
        <v>42298</v>
      </c>
      <c r="H30" s="159">
        <f t="shared" si="6"/>
        <v>42298</v>
      </c>
      <c r="I30" s="136">
        <v>42278</v>
      </c>
      <c r="J30" s="57">
        <v>180</v>
      </c>
      <c r="K30" s="239">
        <f t="shared" si="7"/>
        <v>4</v>
      </c>
      <c r="L30" s="160">
        <f>SUM(H30+J30)</f>
        <v>42478</v>
      </c>
      <c r="M30" s="108" t="s">
        <v>5</v>
      </c>
      <c r="N30" s="37" t="s">
        <v>33</v>
      </c>
      <c r="O30" s="66">
        <v>440</v>
      </c>
      <c r="P30" s="58">
        <v>42318</v>
      </c>
      <c r="Q30" s="66">
        <v>20181</v>
      </c>
      <c r="R30" s="168">
        <v>42319</v>
      </c>
      <c r="S30" s="38">
        <v>2</v>
      </c>
      <c r="T30" s="135" t="s">
        <v>91</v>
      </c>
      <c r="U30" s="161"/>
      <c r="V30" s="161"/>
      <c r="W30" s="161"/>
      <c r="X30" s="69">
        <v>250</v>
      </c>
      <c r="Y30" s="58">
        <v>42346</v>
      </c>
      <c r="Z30" s="68">
        <v>236</v>
      </c>
      <c r="AA30" s="58">
        <v>42348</v>
      </c>
      <c r="AB30" s="68">
        <v>21</v>
      </c>
      <c r="AC30" s="68" t="s">
        <v>73</v>
      </c>
      <c r="AD30" s="98" t="s">
        <v>119</v>
      </c>
      <c r="AE30" s="98" t="s">
        <v>119</v>
      </c>
    </row>
    <row r="31" spans="1:31" ht="15.75" customHeight="1">
      <c r="A31" s="180">
        <v>29</v>
      </c>
      <c r="B31" s="200" t="s">
        <v>288</v>
      </c>
      <c r="C31" s="200" t="s">
        <v>83</v>
      </c>
      <c r="D31" s="201" t="s">
        <v>252</v>
      </c>
      <c r="E31" s="202">
        <v>1263</v>
      </c>
      <c r="F31" s="203">
        <v>42212</v>
      </c>
      <c r="G31" s="203">
        <v>42212</v>
      </c>
      <c r="H31" s="159">
        <f t="shared" si="6"/>
        <v>42212</v>
      </c>
      <c r="I31" s="136">
        <v>42186</v>
      </c>
      <c r="J31" s="57">
        <v>180</v>
      </c>
      <c r="K31" s="239">
        <f t="shared" si="7"/>
        <v>2</v>
      </c>
      <c r="L31" s="160"/>
      <c r="M31" s="108" t="s">
        <v>253</v>
      </c>
      <c r="N31" s="37" t="s">
        <v>33</v>
      </c>
      <c r="O31" s="66"/>
      <c r="P31" s="58"/>
      <c r="Q31" s="66"/>
      <c r="R31" s="168"/>
      <c r="S31" s="38"/>
      <c r="T31" s="135" t="s">
        <v>91</v>
      </c>
      <c r="U31" s="161"/>
      <c r="V31" s="161"/>
      <c r="W31" s="161"/>
      <c r="X31" s="69"/>
      <c r="Y31" s="58"/>
      <c r="Z31" s="68"/>
      <c r="AA31" s="58"/>
      <c r="AB31" s="68"/>
      <c r="AC31" s="68"/>
      <c r="AD31" s="98" t="s">
        <v>104</v>
      </c>
      <c r="AE31" s="167" t="s">
        <v>117</v>
      </c>
    </row>
    <row r="32" spans="1:31" ht="15.75" customHeight="1">
      <c r="A32" s="180">
        <v>30</v>
      </c>
      <c r="B32" s="204" t="s">
        <v>288</v>
      </c>
      <c r="C32" s="204" t="s">
        <v>83</v>
      </c>
      <c r="D32" s="205" t="s">
        <v>252</v>
      </c>
      <c r="E32" s="206">
        <v>1294</v>
      </c>
      <c r="F32" s="207">
        <v>42366</v>
      </c>
      <c r="G32" s="207">
        <v>42366</v>
      </c>
      <c r="H32" s="159">
        <f t="shared" si="6"/>
        <v>42366</v>
      </c>
      <c r="I32" s="136">
        <v>42339</v>
      </c>
      <c r="J32" s="57">
        <v>180</v>
      </c>
      <c r="K32" s="239">
        <f t="shared" si="7"/>
        <v>2</v>
      </c>
      <c r="L32" s="160">
        <f>SUM(H32+J32)</f>
        <v>42546</v>
      </c>
      <c r="M32" s="108" t="s">
        <v>52</v>
      </c>
      <c r="N32" s="37" t="s">
        <v>33</v>
      </c>
      <c r="O32" s="66"/>
      <c r="P32" s="58"/>
      <c r="Q32" s="66"/>
      <c r="R32" s="168"/>
      <c r="S32" s="38"/>
      <c r="T32" s="5" t="s">
        <v>102</v>
      </c>
      <c r="U32" s="161" t="s">
        <v>115</v>
      </c>
      <c r="V32" s="161" t="s">
        <v>115</v>
      </c>
      <c r="W32" s="161"/>
      <c r="X32" s="69"/>
      <c r="Y32" s="58"/>
      <c r="Z32" s="68"/>
      <c r="AA32" s="58"/>
      <c r="AB32" s="68"/>
      <c r="AC32" s="68"/>
      <c r="AD32" s="98" t="s">
        <v>31</v>
      </c>
      <c r="AE32" s="167" t="s">
        <v>31</v>
      </c>
    </row>
    <row r="33" spans="1:31" ht="15.75" customHeight="1">
      <c r="A33" s="180">
        <v>31</v>
      </c>
      <c r="B33" s="200" t="s">
        <v>289</v>
      </c>
      <c r="C33" s="200" t="s">
        <v>51</v>
      </c>
      <c r="D33" s="201" t="s">
        <v>336</v>
      </c>
      <c r="E33" s="202">
        <v>300</v>
      </c>
      <c r="F33" s="203">
        <v>42339</v>
      </c>
      <c r="G33" s="203">
        <v>42339</v>
      </c>
      <c r="H33" s="159">
        <f t="shared" si="6"/>
        <v>42339</v>
      </c>
      <c r="I33" s="136">
        <v>42339</v>
      </c>
      <c r="J33" s="57">
        <v>180</v>
      </c>
      <c r="K33" s="239">
        <f t="shared" si="7"/>
        <v>3</v>
      </c>
      <c r="L33" s="160"/>
      <c r="M33" s="108" t="s">
        <v>170</v>
      </c>
      <c r="N33" s="37" t="s">
        <v>33</v>
      </c>
      <c r="O33" s="66"/>
      <c r="P33" s="58"/>
      <c r="Q33" s="66"/>
      <c r="R33" s="168"/>
      <c r="S33" s="38"/>
      <c r="T33" s="5" t="s">
        <v>102</v>
      </c>
      <c r="U33" s="161" t="s">
        <v>115</v>
      </c>
      <c r="V33" s="161" t="s">
        <v>115</v>
      </c>
      <c r="W33" s="161"/>
      <c r="X33" s="69"/>
      <c r="Y33" s="58"/>
      <c r="Z33" s="68"/>
      <c r="AA33" s="58"/>
      <c r="AB33" s="68"/>
      <c r="AC33" s="68"/>
      <c r="AD33" s="98" t="s">
        <v>104</v>
      </c>
      <c r="AE33" s="167" t="s">
        <v>117</v>
      </c>
    </row>
    <row r="34" spans="1:31" ht="15.75" customHeight="1">
      <c r="A34" s="180">
        <v>32</v>
      </c>
      <c r="B34" s="200" t="s">
        <v>290</v>
      </c>
      <c r="C34" s="200" t="s">
        <v>59</v>
      </c>
      <c r="D34" s="201" t="s">
        <v>338</v>
      </c>
      <c r="E34" s="202">
        <v>117</v>
      </c>
      <c r="F34" s="203">
        <v>42299</v>
      </c>
      <c r="G34" s="203">
        <v>42299</v>
      </c>
      <c r="H34" s="159">
        <f t="shared" si="6"/>
        <v>42299</v>
      </c>
      <c r="I34" s="136">
        <v>42278</v>
      </c>
      <c r="J34" s="57">
        <v>180</v>
      </c>
      <c r="K34" s="239">
        <f t="shared" si="7"/>
        <v>5</v>
      </c>
      <c r="L34" s="160"/>
      <c r="M34" s="108" t="s">
        <v>5</v>
      </c>
      <c r="N34" s="37" t="s">
        <v>33</v>
      </c>
      <c r="O34" s="66"/>
      <c r="P34" s="58"/>
      <c r="Q34" s="66"/>
      <c r="R34" s="168"/>
      <c r="S34" s="38"/>
      <c r="T34" s="5" t="s">
        <v>102</v>
      </c>
      <c r="U34" s="161" t="s">
        <v>115</v>
      </c>
      <c r="V34" s="161" t="s">
        <v>115</v>
      </c>
      <c r="W34" s="161"/>
      <c r="X34" s="69"/>
      <c r="Y34" s="58"/>
      <c r="Z34" s="68"/>
      <c r="AA34" s="58"/>
      <c r="AB34" s="68"/>
      <c r="AC34" s="68"/>
      <c r="AD34" s="98" t="s">
        <v>104</v>
      </c>
      <c r="AE34" s="167" t="s">
        <v>117</v>
      </c>
    </row>
    <row r="35" spans="1:31" ht="15.75" customHeight="1">
      <c r="A35" s="180">
        <v>33</v>
      </c>
      <c r="B35" s="204" t="s">
        <v>279</v>
      </c>
      <c r="C35" s="204" t="s">
        <v>61</v>
      </c>
      <c r="D35" s="205" t="s">
        <v>62</v>
      </c>
      <c r="E35" s="206">
        <v>1978</v>
      </c>
      <c r="F35" s="207">
        <v>42273</v>
      </c>
      <c r="G35" s="207">
        <v>42275</v>
      </c>
      <c r="H35" s="159">
        <f t="shared" si="6"/>
        <v>42275</v>
      </c>
      <c r="I35" s="136">
        <v>42248</v>
      </c>
      <c r="J35" s="57">
        <v>180</v>
      </c>
      <c r="K35" s="239">
        <f t="shared" si="7"/>
        <v>7</v>
      </c>
      <c r="L35" s="160">
        <f>SUM(H35+J35)</f>
        <v>42455</v>
      </c>
      <c r="M35" s="108" t="s">
        <v>35</v>
      </c>
      <c r="N35" s="37" t="s">
        <v>33</v>
      </c>
      <c r="O35" s="66">
        <v>396</v>
      </c>
      <c r="P35" s="58">
        <v>42286</v>
      </c>
      <c r="Q35" s="66">
        <v>20162</v>
      </c>
      <c r="R35" s="168">
        <v>42290</v>
      </c>
      <c r="S35" s="38">
        <v>30</v>
      </c>
      <c r="T35" s="135" t="s">
        <v>91</v>
      </c>
      <c r="U35" s="161"/>
      <c r="V35" s="161"/>
      <c r="W35" s="161"/>
      <c r="X35" s="69"/>
      <c r="Y35" s="58"/>
      <c r="Z35" s="68"/>
      <c r="AA35" s="58"/>
      <c r="AB35" s="68"/>
      <c r="AC35" s="68"/>
      <c r="AD35" s="98" t="s">
        <v>118</v>
      </c>
      <c r="AE35" s="98" t="s">
        <v>118</v>
      </c>
    </row>
    <row r="36" spans="1:31" ht="15.75" customHeight="1">
      <c r="A36" s="180">
        <v>34</v>
      </c>
      <c r="B36" s="204" t="s">
        <v>291</v>
      </c>
      <c r="C36" s="204" t="s">
        <v>61</v>
      </c>
      <c r="D36" s="205" t="s">
        <v>343</v>
      </c>
      <c r="E36" s="206">
        <v>110</v>
      </c>
      <c r="F36" s="207">
        <v>42297</v>
      </c>
      <c r="G36" s="207">
        <v>42299</v>
      </c>
      <c r="H36" s="159">
        <f t="shared" ref="H36" si="10">G36</f>
        <v>42299</v>
      </c>
      <c r="I36" s="136">
        <v>42278</v>
      </c>
      <c r="J36" s="57">
        <v>180</v>
      </c>
      <c r="K36" s="239">
        <f t="shared" si="7"/>
        <v>3</v>
      </c>
      <c r="L36" s="160">
        <f>SUM(H36+J36)</f>
        <v>42479</v>
      </c>
      <c r="M36" s="108" t="s">
        <v>2</v>
      </c>
      <c r="N36" s="37" t="s">
        <v>33</v>
      </c>
      <c r="O36" s="66">
        <v>448</v>
      </c>
      <c r="P36" s="58">
        <v>42321</v>
      </c>
      <c r="Q36" s="66">
        <v>20184</v>
      </c>
      <c r="R36" s="168">
        <v>42324</v>
      </c>
      <c r="S36" s="38">
        <v>1</v>
      </c>
      <c r="T36" s="5" t="s">
        <v>102</v>
      </c>
      <c r="U36" s="161" t="s">
        <v>115</v>
      </c>
      <c r="V36" s="161" t="s">
        <v>115</v>
      </c>
      <c r="W36" s="161"/>
      <c r="X36" s="69">
        <v>250</v>
      </c>
      <c r="Y36" s="58">
        <v>42346</v>
      </c>
      <c r="Z36" s="68">
        <v>236</v>
      </c>
      <c r="AA36" s="58">
        <v>42348</v>
      </c>
      <c r="AB36" s="68">
        <v>21</v>
      </c>
      <c r="AC36" s="68" t="s">
        <v>73</v>
      </c>
      <c r="AD36" s="98" t="s">
        <v>119</v>
      </c>
      <c r="AE36" s="98" t="s">
        <v>119</v>
      </c>
    </row>
    <row r="37" spans="1:31" ht="15.75" customHeight="1">
      <c r="A37" s="180">
        <v>35</v>
      </c>
      <c r="B37" s="204" t="s">
        <v>292</v>
      </c>
      <c r="C37" s="204" t="s">
        <v>69</v>
      </c>
      <c r="D37" s="205" t="s">
        <v>49</v>
      </c>
      <c r="E37" s="206">
        <v>1828</v>
      </c>
      <c r="F37" s="207">
        <v>42298</v>
      </c>
      <c r="G37" s="207">
        <v>42299</v>
      </c>
      <c r="H37" s="159">
        <f t="shared" si="6"/>
        <v>42299</v>
      </c>
      <c r="I37" s="136">
        <v>42278</v>
      </c>
      <c r="J37" s="57">
        <v>180</v>
      </c>
      <c r="K37" s="239">
        <f t="shared" si="7"/>
        <v>4</v>
      </c>
      <c r="L37" s="160">
        <f>SUM(H37+J37)</f>
        <v>42479</v>
      </c>
      <c r="M37" s="108" t="s">
        <v>39</v>
      </c>
      <c r="N37" s="37" t="s">
        <v>33</v>
      </c>
      <c r="O37" s="66">
        <v>429</v>
      </c>
      <c r="P37" s="58">
        <v>42313</v>
      </c>
      <c r="Q37" s="66">
        <v>20178</v>
      </c>
      <c r="R37" s="168">
        <v>42314</v>
      </c>
      <c r="S37" s="38">
        <v>4</v>
      </c>
      <c r="T37" s="135" t="s">
        <v>91</v>
      </c>
      <c r="U37" s="161"/>
      <c r="V37" s="161"/>
      <c r="W37" s="161"/>
      <c r="X37" s="69">
        <v>245</v>
      </c>
      <c r="Y37" s="58">
        <v>42335</v>
      </c>
      <c r="Z37" s="68">
        <v>228</v>
      </c>
      <c r="AA37" s="58">
        <v>42338</v>
      </c>
      <c r="AB37" s="68">
        <v>63</v>
      </c>
      <c r="AC37" s="68" t="s">
        <v>73</v>
      </c>
      <c r="AD37" s="98" t="s">
        <v>119</v>
      </c>
      <c r="AE37" s="98" t="s">
        <v>119</v>
      </c>
    </row>
    <row r="38" spans="1:31" ht="15.75" customHeight="1">
      <c r="A38" s="180">
        <v>36</v>
      </c>
      <c r="B38" s="200" t="s">
        <v>145</v>
      </c>
      <c r="C38" s="200" t="s">
        <v>85</v>
      </c>
      <c r="D38" s="201" t="s">
        <v>146</v>
      </c>
      <c r="E38" s="202">
        <v>2</v>
      </c>
      <c r="F38" s="203">
        <v>42012</v>
      </c>
      <c r="G38" s="203">
        <v>42013</v>
      </c>
      <c r="H38" s="159">
        <f t="shared" si="6"/>
        <v>42013</v>
      </c>
      <c r="I38" s="136">
        <v>42005</v>
      </c>
      <c r="J38" s="57">
        <v>180</v>
      </c>
      <c r="K38" s="239">
        <f t="shared" si="7"/>
        <v>5</v>
      </c>
      <c r="L38" s="160"/>
      <c r="M38" s="108" t="s">
        <v>5</v>
      </c>
      <c r="N38" s="37" t="s">
        <v>33</v>
      </c>
      <c r="O38" s="66"/>
      <c r="P38" s="121"/>
      <c r="Q38" s="121"/>
      <c r="R38" s="121"/>
      <c r="S38" s="121"/>
      <c r="T38" s="135" t="s">
        <v>91</v>
      </c>
      <c r="U38" s="161"/>
      <c r="V38" s="161"/>
      <c r="W38" s="161"/>
      <c r="X38" s="121"/>
      <c r="Y38" s="121"/>
      <c r="Z38" s="121"/>
      <c r="AA38" s="121"/>
      <c r="AB38" s="121"/>
      <c r="AC38" s="121"/>
      <c r="AD38" s="98" t="s">
        <v>104</v>
      </c>
      <c r="AE38" s="167" t="s">
        <v>117</v>
      </c>
    </row>
    <row r="39" spans="1:31" ht="15.75" customHeight="1">
      <c r="A39" s="180">
        <v>37</v>
      </c>
      <c r="B39" s="200" t="s">
        <v>69</v>
      </c>
      <c r="C39" s="200" t="s">
        <v>69</v>
      </c>
      <c r="D39" s="201" t="s">
        <v>49</v>
      </c>
      <c r="E39" s="202">
        <v>7682</v>
      </c>
      <c r="F39" s="203">
        <v>42298</v>
      </c>
      <c r="G39" s="203">
        <v>42299</v>
      </c>
      <c r="H39" s="159">
        <f t="shared" si="6"/>
        <v>42299</v>
      </c>
      <c r="I39" s="136">
        <v>42278</v>
      </c>
      <c r="J39" s="57">
        <v>180</v>
      </c>
      <c r="K39" s="239">
        <f t="shared" si="7"/>
        <v>4</v>
      </c>
      <c r="L39" s="160"/>
      <c r="M39" s="108" t="s">
        <v>52</v>
      </c>
      <c r="N39" s="37" t="s">
        <v>33</v>
      </c>
      <c r="O39" s="66"/>
      <c r="P39" s="121"/>
      <c r="Q39" s="121"/>
      <c r="R39" s="121"/>
      <c r="S39" s="121"/>
      <c r="T39" s="5" t="s">
        <v>102</v>
      </c>
      <c r="U39" s="161" t="s">
        <v>115</v>
      </c>
      <c r="V39" s="161" t="s">
        <v>115</v>
      </c>
      <c r="W39" s="161"/>
      <c r="X39" s="121"/>
      <c r="Y39" s="121"/>
      <c r="Z39" s="121"/>
      <c r="AA39" s="121"/>
      <c r="AB39" s="121"/>
      <c r="AC39" s="121"/>
      <c r="AD39" s="98" t="s">
        <v>104</v>
      </c>
      <c r="AE39" s="167" t="s">
        <v>117</v>
      </c>
    </row>
    <row r="40" spans="1:31" ht="15.75" customHeight="1">
      <c r="A40" s="180">
        <v>38</v>
      </c>
      <c r="B40" s="200" t="s">
        <v>251</v>
      </c>
      <c r="C40" s="200" t="s">
        <v>84</v>
      </c>
      <c r="D40" s="201" t="s">
        <v>212</v>
      </c>
      <c r="E40" s="202">
        <v>108</v>
      </c>
      <c r="F40" s="203">
        <v>42199</v>
      </c>
      <c r="G40" s="203">
        <v>42202</v>
      </c>
      <c r="H40" s="159">
        <f t="shared" si="6"/>
        <v>42202</v>
      </c>
      <c r="I40" s="136">
        <v>42186</v>
      </c>
      <c r="J40" s="57">
        <v>90</v>
      </c>
      <c r="K40" s="239">
        <f t="shared" si="7"/>
        <v>3</v>
      </c>
      <c r="L40" s="160"/>
      <c r="M40" s="108" t="s">
        <v>52</v>
      </c>
      <c r="N40" s="37" t="s">
        <v>33</v>
      </c>
      <c r="O40" s="66"/>
      <c r="P40" s="121"/>
      <c r="Q40" s="121"/>
      <c r="R40" s="121"/>
      <c r="S40" s="121"/>
      <c r="T40" s="5" t="s">
        <v>102</v>
      </c>
      <c r="U40" s="161" t="s">
        <v>115</v>
      </c>
      <c r="V40" s="161" t="s">
        <v>115</v>
      </c>
      <c r="W40" s="161"/>
      <c r="X40" s="121"/>
      <c r="Y40" s="121"/>
      <c r="Z40" s="121"/>
      <c r="AA40" s="121"/>
      <c r="AB40" s="121"/>
      <c r="AC40" s="121"/>
      <c r="AD40" s="98" t="s">
        <v>104</v>
      </c>
      <c r="AE40" s="167" t="s">
        <v>117</v>
      </c>
    </row>
    <row r="41" spans="1:31" ht="15.75" customHeight="1">
      <c r="A41" s="180">
        <v>39</v>
      </c>
      <c r="B41" s="204" t="s">
        <v>251</v>
      </c>
      <c r="C41" s="204" t="s">
        <v>84</v>
      </c>
      <c r="D41" s="205" t="s">
        <v>212</v>
      </c>
      <c r="E41" s="206">
        <v>174</v>
      </c>
      <c r="F41" s="207">
        <v>42352</v>
      </c>
      <c r="G41" s="207">
        <v>42360</v>
      </c>
      <c r="H41" s="159">
        <f t="shared" ref="H41" si="11">G41</f>
        <v>42360</v>
      </c>
      <c r="I41" s="136">
        <v>42339</v>
      </c>
      <c r="J41" s="57">
        <v>180</v>
      </c>
      <c r="K41" s="239">
        <f t="shared" ref="K41" si="12">WEEKDAY(F41,1)</f>
        <v>2</v>
      </c>
      <c r="L41" s="160">
        <f t="shared" ref="L41:L51" si="13">SUM(H41+J41)</f>
        <v>42540</v>
      </c>
      <c r="M41" s="108" t="s">
        <v>5</v>
      </c>
      <c r="N41" s="37" t="s">
        <v>33</v>
      </c>
      <c r="O41" s="66"/>
      <c r="P41" s="121"/>
      <c r="Q41" s="121"/>
      <c r="R41" s="121"/>
      <c r="S41" s="121"/>
      <c r="T41" s="5" t="s">
        <v>102</v>
      </c>
      <c r="U41" s="161" t="s">
        <v>115</v>
      </c>
      <c r="V41" s="161" t="s">
        <v>115</v>
      </c>
      <c r="W41" s="161"/>
      <c r="X41" s="121"/>
      <c r="Y41" s="121"/>
      <c r="Z41" s="121"/>
      <c r="AA41" s="121"/>
      <c r="AB41" s="121"/>
      <c r="AC41" s="121"/>
      <c r="AD41" s="98" t="s">
        <v>31</v>
      </c>
      <c r="AE41" s="167" t="s">
        <v>31</v>
      </c>
    </row>
    <row r="42" spans="1:31" ht="15.75" customHeight="1">
      <c r="A42" s="180">
        <v>40</v>
      </c>
      <c r="B42" s="208" t="s">
        <v>148</v>
      </c>
      <c r="C42" s="208" t="s">
        <v>86</v>
      </c>
      <c r="D42" s="209" t="s">
        <v>149</v>
      </c>
      <c r="E42" s="202">
        <v>600</v>
      </c>
      <c r="F42" s="210">
        <v>42022</v>
      </c>
      <c r="G42" s="210">
        <v>42024</v>
      </c>
      <c r="H42" s="159">
        <f t="shared" si="6"/>
        <v>42024</v>
      </c>
      <c r="I42" s="136">
        <v>42005</v>
      </c>
      <c r="J42" s="57">
        <v>180</v>
      </c>
      <c r="K42" s="239">
        <f t="shared" si="7"/>
        <v>1</v>
      </c>
      <c r="L42" s="160"/>
      <c r="M42" s="108" t="s">
        <v>4</v>
      </c>
      <c r="N42" s="37" t="s">
        <v>33</v>
      </c>
      <c r="O42" s="66"/>
      <c r="P42" s="121"/>
      <c r="Q42" s="121"/>
      <c r="R42" s="121"/>
      <c r="S42" s="121"/>
      <c r="T42" s="5" t="s">
        <v>102</v>
      </c>
      <c r="U42" s="161" t="s">
        <v>115</v>
      </c>
      <c r="V42" s="161" t="s">
        <v>115</v>
      </c>
      <c r="W42" s="161"/>
      <c r="X42" s="121"/>
      <c r="Y42" s="121"/>
      <c r="Z42" s="121"/>
      <c r="AA42" s="121"/>
      <c r="AB42" s="121"/>
      <c r="AC42" s="121"/>
      <c r="AD42" s="98" t="s">
        <v>104</v>
      </c>
      <c r="AE42" s="167" t="s">
        <v>117</v>
      </c>
    </row>
    <row r="43" spans="1:31" ht="15.75" customHeight="1">
      <c r="A43" s="180">
        <v>41</v>
      </c>
      <c r="B43" s="218" t="s">
        <v>148</v>
      </c>
      <c r="C43" s="218" t="s">
        <v>86</v>
      </c>
      <c r="D43" s="219" t="s">
        <v>149</v>
      </c>
      <c r="E43" s="206">
        <v>794</v>
      </c>
      <c r="F43" s="220">
        <v>42254</v>
      </c>
      <c r="G43" s="220">
        <v>42255</v>
      </c>
      <c r="H43" s="159">
        <f t="shared" si="6"/>
        <v>42255</v>
      </c>
      <c r="I43" s="136">
        <v>42248</v>
      </c>
      <c r="J43" s="57">
        <v>180</v>
      </c>
      <c r="K43" s="239">
        <f t="shared" si="7"/>
        <v>2</v>
      </c>
      <c r="L43" s="160">
        <f t="shared" si="13"/>
        <v>42435</v>
      </c>
      <c r="M43" s="108" t="s">
        <v>2</v>
      </c>
      <c r="N43" s="37" t="s">
        <v>33</v>
      </c>
      <c r="O43" s="66">
        <v>794</v>
      </c>
      <c r="P43" s="121" t="s">
        <v>258</v>
      </c>
      <c r="Q43" s="121" t="s">
        <v>259</v>
      </c>
      <c r="R43" s="121" t="s">
        <v>260</v>
      </c>
      <c r="S43" s="121" t="s">
        <v>261</v>
      </c>
      <c r="T43" s="5" t="s">
        <v>228</v>
      </c>
      <c r="U43" s="161"/>
      <c r="V43" s="161"/>
      <c r="W43" s="161"/>
      <c r="X43" s="121" t="s">
        <v>327</v>
      </c>
      <c r="Y43" s="121" t="s">
        <v>328</v>
      </c>
      <c r="Z43" s="121" t="s">
        <v>326</v>
      </c>
      <c r="AA43" s="121" t="s">
        <v>329</v>
      </c>
      <c r="AB43" s="121" t="s">
        <v>330</v>
      </c>
      <c r="AC43" s="121" t="s">
        <v>73</v>
      </c>
      <c r="AD43" s="98" t="s">
        <v>119</v>
      </c>
      <c r="AE43" s="98" t="s">
        <v>119</v>
      </c>
    </row>
    <row r="44" spans="1:31" ht="15.75" customHeight="1">
      <c r="A44" s="180">
        <v>42</v>
      </c>
      <c r="B44" s="208" t="s">
        <v>51</v>
      </c>
      <c r="C44" s="208" t="s">
        <v>51</v>
      </c>
      <c r="D44" s="209" t="s">
        <v>336</v>
      </c>
      <c r="E44" s="202">
        <v>321</v>
      </c>
      <c r="F44" s="210">
        <v>42330</v>
      </c>
      <c r="G44" s="210">
        <v>42340</v>
      </c>
      <c r="H44" s="159">
        <f t="shared" si="6"/>
        <v>42340</v>
      </c>
      <c r="I44" s="136">
        <v>42309</v>
      </c>
      <c r="J44" s="57">
        <v>180</v>
      </c>
      <c r="K44" s="239">
        <f t="shared" si="7"/>
        <v>1</v>
      </c>
      <c r="L44" s="160"/>
      <c r="M44" s="108" t="s">
        <v>170</v>
      </c>
      <c r="N44" s="37" t="s">
        <v>33</v>
      </c>
      <c r="O44" s="66"/>
      <c r="P44" s="121"/>
      <c r="Q44" s="121"/>
      <c r="R44" s="121"/>
      <c r="S44" s="121"/>
      <c r="T44" s="5" t="s">
        <v>228</v>
      </c>
      <c r="U44" s="161"/>
      <c r="V44" s="161"/>
      <c r="W44" s="161"/>
      <c r="X44" s="121"/>
      <c r="Y44" s="121"/>
      <c r="Z44" s="121"/>
      <c r="AA44" s="121"/>
      <c r="AB44" s="121"/>
      <c r="AC44" s="121"/>
      <c r="AD44" s="98" t="s">
        <v>104</v>
      </c>
      <c r="AE44" s="167" t="s">
        <v>117</v>
      </c>
    </row>
    <row r="45" spans="1:31" ht="15.75" customHeight="1">
      <c r="A45" s="180">
        <v>43</v>
      </c>
      <c r="B45" s="218" t="s">
        <v>293</v>
      </c>
      <c r="C45" s="218" t="s">
        <v>67</v>
      </c>
      <c r="D45" s="219" t="s">
        <v>63</v>
      </c>
      <c r="E45" s="206">
        <v>119</v>
      </c>
      <c r="F45" s="220">
        <v>42299</v>
      </c>
      <c r="G45" s="220">
        <v>42299</v>
      </c>
      <c r="H45" s="159">
        <f t="shared" si="6"/>
        <v>42299</v>
      </c>
      <c r="I45" s="136">
        <v>42278</v>
      </c>
      <c r="J45" s="57">
        <v>180</v>
      </c>
      <c r="K45" s="239">
        <f t="shared" si="7"/>
        <v>5</v>
      </c>
      <c r="L45" s="160">
        <f t="shared" si="13"/>
        <v>42479</v>
      </c>
      <c r="M45" s="108" t="s">
        <v>170</v>
      </c>
      <c r="N45" s="37" t="s">
        <v>33</v>
      </c>
      <c r="O45" s="66">
        <v>448</v>
      </c>
      <c r="P45" s="58">
        <v>42321</v>
      </c>
      <c r="Q45" s="66">
        <v>20184</v>
      </c>
      <c r="R45" s="168">
        <v>42324</v>
      </c>
      <c r="S45" s="38">
        <v>1</v>
      </c>
      <c r="T45" s="5" t="s">
        <v>102</v>
      </c>
      <c r="U45" s="161" t="s">
        <v>115</v>
      </c>
      <c r="V45" s="161" t="s">
        <v>115</v>
      </c>
      <c r="W45" s="161"/>
      <c r="X45" s="121"/>
      <c r="Y45" s="121"/>
      <c r="Z45" s="121"/>
      <c r="AA45" s="121"/>
      <c r="AB45" s="121"/>
      <c r="AC45" s="121"/>
      <c r="AD45" s="98" t="s">
        <v>118</v>
      </c>
      <c r="AE45" s="98" t="s">
        <v>118</v>
      </c>
    </row>
    <row r="46" spans="1:31" ht="15.75" customHeight="1">
      <c r="A46" s="180">
        <v>44</v>
      </c>
      <c r="B46" s="218" t="s">
        <v>79</v>
      </c>
      <c r="C46" s="218" t="s">
        <v>79</v>
      </c>
      <c r="D46" s="219" t="s">
        <v>207</v>
      </c>
      <c r="E46" s="206">
        <v>31191</v>
      </c>
      <c r="F46" s="220">
        <v>42199</v>
      </c>
      <c r="G46" s="220">
        <v>42199</v>
      </c>
      <c r="H46" s="159">
        <f t="shared" si="6"/>
        <v>42199</v>
      </c>
      <c r="I46" s="136">
        <v>42186</v>
      </c>
      <c r="J46" s="57">
        <v>180</v>
      </c>
      <c r="K46" s="239">
        <f t="shared" si="7"/>
        <v>3</v>
      </c>
      <c r="L46" s="160">
        <f t="shared" si="13"/>
        <v>42379</v>
      </c>
      <c r="M46" s="108" t="s">
        <v>5</v>
      </c>
      <c r="N46" s="37" t="s">
        <v>33</v>
      </c>
      <c r="O46" s="66">
        <v>343</v>
      </c>
      <c r="P46" s="121" t="s">
        <v>254</v>
      </c>
      <c r="Q46" s="121" t="s">
        <v>255</v>
      </c>
      <c r="R46" s="121" t="s">
        <v>256</v>
      </c>
      <c r="S46" s="121" t="s">
        <v>257</v>
      </c>
      <c r="T46" s="5" t="s">
        <v>102</v>
      </c>
      <c r="U46" s="161" t="s">
        <v>115</v>
      </c>
      <c r="V46" s="161" t="s">
        <v>115</v>
      </c>
      <c r="W46" s="161"/>
      <c r="X46" s="121" t="s">
        <v>327</v>
      </c>
      <c r="Y46" s="121" t="s">
        <v>328</v>
      </c>
      <c r="Z46" s="121" t="s">
        <v>326</v>
      </c>
      <c r="AA46" s="121" t="s">
        <v>329</v>
      </c>
      <c r="AB46" s="121" t="s">
        <v>330</v>
      </c>
      <c r="AC46" s="121" t="s">
        <v>73</v>
      </c>
      <c r="AD46" s="98" t="s">
        <v>119</v>
      </c>
      <c r="AE46" s="98" t="s">
        <v>119</v>
      </c>
    </row>
    <row r="47" spans="1:31" ht="15.75" customHeight="1">
      <c r="A47" s="180">
        <v>45</v>
      </c>
      <c r="B47" s="218" t="s">
        <v>213</v>
      </c>
      <c r="C47" s="218" t="s">
        <v>79</v>
      </c>
      <c r="D47" s="219" t="s">
        <v>207</v>
      </c>
      <c r="E47" s="206">
        <v>69</v>
      </c>
      <c r="F47" s="220">
        <v>42198</v>
      </c>
      <c r="G47" s="220">
        <v>42199</v>
      </c>
      <c r="H47" s="159">
        <f t="shared" si="6"/>
        <v>42199</v>
      </c>
      <c r="I47" s="136">
        <v>42186</v>
      </c>
      <c r="J47" s="57">
        <v>180</v>
      </c>
      <c r="K47" s="239">
        <f t="shared" si="7"/>
        <v>2</v>
      </c>
      <c r="L47" s="160">
        <f t="shared" si="13"/>
        <v>42379</v>
      </c>
      <c r="M47" s="108" t="s">
        <v>5</v>
      </c>
      <c r="N47" s="37" t="s">
        <v>33</v>
      </c>
      <c r="O47" s="66">
        <v>286</v>
      </c>
      <c r="P47" s="58">
        <v>42221</v>
      </c>
      <c r="Q47" s="66">
        <v>20116</v>
      </c>
      <c r="R47" s="168">
        <v>42222</v>
      </c>
      <c r="S47" s="38">
        <v>1</v>
      </c>
      <c r="T47" s="5" t="s">
        <v>228</v>
      </c>
      <c r="U47" s="161"/>
      <c r="V47" s="161"/>
      <c r="W47" s="161"/>
      <c r="X47" s="69">
        <v>176</v>
      </c>
      <c r="Y47" s="58">
        <v>42228</v>
      </c>
      <c r="Z47" s="68">
        <v>154</v>
      </c>
      <c r="AA47" s="58">
        <v>42229</v>
      </c>
      <c r="AB47" s="68">
        <v>41</v>
      </c>
      <c r="AC47" s="68" t="s">
        <v>73</v>
      </c>
      <c r="AD47" s="98" t="s">
        <v>119</v>
      </c>
      <c r="AE47" s="98" t="s">
        <v>119</v>
      </c>
    </row>
    <row r="48" spans="1:31" ht="15.75" customHeight="1">
      <c r="A48" s="180">
        <v>46</v>
      </c>
      <c r="B48" s="218" t="s">
        <v>213</v>
      </c>
      <c r="C48" s="218" t="s">
        <v>79</v>
      </c>
      <c r="D48" s="219" t="s">
        <v>207</v>
      </c>
      <c r="E48" s="206">
        <v>94</v>
      </c>
      <c r="F48" s="220">
        <v>42299</v>
      </c>
      <c r="G48" s="220">
        <v>42299</v>
      </c>
      <c r="H48" s="159">
        <f t="shared" si="6"/>
        <v>42299</v>
      </c>
      <c r="I48" s="136">
        <v>42278</v>
      </c>
      <c r="J48" s="57">
        <v>180</v>
      </c>
      <c r="K48" s="239">
        <f t="shared" si="7"/>
        <v>5</v>
      </c>
      <c r="L48" s="160">
        <f t="shared" si="13"/>
        <v>42479</v>
      </c>
      <c r="M48" s="108" t="s">
        <v>4</v>
      </c>
      <c r="N48" s="37" t="s">
        <v>33</v>
      </c>
      <c r="O48" s="66">
        <v>429</v>
      </c>
      <c r="P48" s="58">
        <v>42313</v>
      </c>
      <c r="Q48" s="66">
        <v>20178</v>
      </c>
      <c r="R48" s="168">
        <v>42314</v>
      </c>
      <c r="S48" s="38">
        <v>4</v>
      </c>
      <c r="T48" s="5" t="s">
        <v>228</v>
      </c>
      <c r="U48" s="161"/>
      <c r="V48" s="161"/>
      <c r="W48" s="161"/>
      <c r="X48" s="69">
        <v>245</v>
      </c>
      <c r="Y48" s="58">
        <v>42335</v>
      </c>
      <c r="Z48" s="68">
        <v>228</v>
      </c>
      <c r="AA48" s="58">
        <v>42338</v>
      </c>
      <c r="AB48" s="68">
        <v>63</v>
      </c>
      <c r="AC48" s="68" t="s">
        <v>73</v>
      </c>
      <c r="AD48" s="98" t="s">
        <v>119</v>
      </c>
      <c r="AE48" s="98" t="s">
        <v>119</v>
      </c>
    </row>
    <row r="49" spans="1:31" ht="15.75" customHeight="1">
      <c r="A49" s="180">
        <v>47</v>
      </c>
      <c r="B49" s="218" t="s">
        <v>208</v>
      </c>
      <c r="C49" s="218" t="s">
        <v>79</v>
      </c>
      <c r="D49" s="219" t="s">
        <v>207</v>
      </c>
      <c r="E49" s="206">
        <v>345</v>
      </c>
      <c r="F49" s="220">
        <v>42199</v>
      </c>
      <c r="G49" s="220">
        <v>42199</v>
      </c>
      <c r="H49" s="159">
        <f t="shared" si="6"/>
        <v>42199</v>
      </c>
      <c r="I49" s="136">
        <v>42186</v>
      </c>
      <c r="J49" s="57">
        <v>180</v>
      </c>
      <c r="K49" s="239">
        <f t="shared" si="7"/>
        <v>3</v>
      </c>
      <c r="L49" s="160">
        <f t="shared" si="13"/>
        <v>42379</v>
      </c>
      <c r="M49" s="108" t="s">
        <v>5</v>
      </c>
      <c r="N49" s="37" t="s">
        <v>33</v>
      </c>
      <c r="O49" s="66">
        <v>269</v>
      </c>
      <c r="P49" s="58">
        <v>42214</v>
      </c>
      <c r="Q49" s="66">
        <v>20111</v>
      </c>
      <c r="R49" s="121" t="s">
        <v>248</v>
      </c>
      <c r="S49" s="121" t="s">
        <v>155</v>
      </c>
      <c r="T49" s="5" t="s">
        <v>228</v>
      </c>
      <c r="U49" s="161"/>
      <c r="V49" s="161"/>
      <c r="W49" s="161"/>
      <c r="X49" s="69">
        <v>176</v>
      </c>
      <c r="Y49" s="58">
        <v>42228</v>
      </c>
      <c r="Z49" s="68">
        <v>154</v>
      </c>
      <c r="AA49" s="58">
        <v>42229</v>
      </c>
      <c r="AB49" s="68">
        <v>41</v>
      </c>
      <c r="AC49" s="68" t="s">
        <v>73</v>
      </c>
      <c r="AD49" s="98" t="s">
        <v>119</v>
      </c>
      <c r="AE49" s="98" t="s">
        <v>119</v>
      </c>
    </row>
    <row r="50" spans="1:31" ht="15.75" customHeight="1">
      <c r="A50" s="180">
        <v>48</v>
      </c>
      <c r="B50" s="218" t="s">
        <v>209</v>
      </c>
      <c r="C50" s="218" t="s">
        <v>79</v>
      </c>
      <c r="D50" s="219" t="s">
        <v>207</v>
      </c>
      <c r="E50" s="206">
        <v>7204</v>
      </c>
      <c r="F50" s="220">
        <v>42199</v>
      </c>
      <c r="G50" s="220">
        <v>42199</v>
      </c>
      <c r="H50" s="159">
        <f t="shared" si="6"/>
        <v>42199</v>
      </c>
      <c r="I50" s="136">
        <v>42186</v>
      </c>
      <c r="J50" s="57">
        <v>180</v>
      </c>
      <c r="K50" s="239">
        <f t="shared" si="7"/>
        <v>3</v>
      </c>
      <c r="L50" s="160">
        <f t="shared" si="13"/>
        <v>42379</v>
      </c>
      <c r="M50" s="108" t="s">
        <v>231</v>
      </c>
      <c r="N50" s="37" t="s">
        <v>34</v>
      </c>
      <c r="O50" s="66">
        <v>258</v>
      </c>
      <c r="P50" s="168">
        <v>42205</v>
      </c>
      <c r="Q50" s="66">
        <v>20104</v>
      </c>
      <c r="R50" s="168">
        <v>42206</v>
      </c>
      <c r="S50" s="121" t="s">
        <v>155</v>
      </c>
      <c r="T50" s="5" t="s">
        <v>228</v>
      </c>
      <c r="U50" s="161"/>
      <c r="V50" s="161"/>
      <c r="W50" s="161"/>
      <c r="X50" s="69">
        <v>168</v>
      </c>
      <c r="Y50" s="58">
        <v>42213</v>
      </c>
      <c r="Z50" s="68">
        <v>143</v>
      </c>
      <c r="AA50" s="58">
        <v>42214</v>
      </c>
      <c r="AB50" s="68">
        <v>37</v>
      </c>
      <c r="AC50" s="68" t="s">
        <v>73</v>
      </c>
      <c r="AD50" s="98" t="s">
        <v>119</v>
      </c>
      <c r="AE50" s="98" t="s">
        <v>119</v>
      </c>
    </row>
    <row r="51" spans="1:31" ht="15.75" customHeight="1">
      <c r="A51" s="180">
        <v>49</v>
      </c>
      <c r="B51" s="218" t="s">
        <v>237</v>
      </c>
      <c r="C51" s="218" t="s">
        <v>84</v>
      </c>
      <c r="D51" s="219" t="s">
        <v>212</v>
      </c>
      <c r="E51" s="206">
        <v>78</v>
      </c>
      <c r="F51" s="220">
        <v>42199</v>
      </c>
      <c r="G51" s="220">
        <v>42200</v>
      </c>
      <c r="H51" s="159">
        <f t="shared" si="6"/>
        <v>42200</v>
      </c>
      <c r="I51" s="136">
        <v>42186</v>
      </c>
      <c r="J51" s="57">
        <v>180</v>
      </c>
      <c r="K51" s="239">
        <f t="shared" si="7"/>
        <v>3</v>
      </c>
      <c r="L51" s="160">
        <f t="shared" si="13"/>
        <v>42380</v>
      </c>
      <c r="M51" s="108" t="s">
        <v>5</v>
      </c>
      <c r="N51" s="37" t="s">
        <v>33</v>
      </c>
      <c r="O51" s="66">
        <v>279</v>
      </c>
      <c r="P51" s="58">
        <v>42214</v>
      </c>
      <c r="Q51" s="66">
        <v>20111</v>
      </c>
      <c r="R51" s="168">
        <v>42215</v>
      </c>
      <c r="S51" s="38">
        <v>5</v>
      </c>
      <c r="T51" s="5" t="s">
        <v>228</v>
      </c>
      <c r="U51" s="161"/>
      <c r="V51" s="161"/>
      <c r="W51" s="161"/>
      <c r="X51" s="69">
        <v>176</v>
      </c>
      <c r="Y51" s="58">
        <v>42228</v>
      </c>
      <c r="Z51" s="68">
        <v>154</v>
      </c>
      <c r="AA51" s="58">
        <v>42229</v>
      </c>
      <c r="AB51" s="68">
        <v>41</v>
      </c>
      <c r="AC51" s="68" t="s">
        <v>73</v>
      </c>
      <c r="AD51" s="98" t="s">
        <v>119</v>
      </c>
      <c r="AE51" s="98" t="s">
        <v>119</v>
      </c>
    </row>
    <row r="52" spans="1:31" ht="15.75" customHeight="1">
      <c r="A52" s="180">
        <v>50</v>
      </c>
      <c r="B52" s="208" t="s">
        <v>226</v>
      </c>
      <c r="C52" s="208" t="s">
        <v>136</v>
      </c>
      <c r="D52" s="209" t="s">
        <v>227</v>
      </c>
      <c r="E52" s="202">
        <v>1679</v>
      </c>
      <c r="F52" s="210">
        <v>42191</v>
      </c>
      <c r="G52" s="210">
        <v>42201</v>
      </c>
      <c r="H52" s="159">
        <f t="shared" si="6"/>
        <v>42201</v>
      </c>
      <c r="I52" s="136">
        <v>42186</v>
      </c>
      <c r="J52" s="57">
        <v>180</v>
      </c>
      <c r="K52" s="239">
        <f t="shared" si="7"/>
        <v>2</v>
      </c>
      <c r="L52" s="160"/>
      <c r="M52" s="108" t="s">
        <v>5</v>
      </c>
      <c r="N52" s="37" t="s">
        <v>33</v>
      </c>
      <c r="O52" s="66"/>
      <c r="P52" s="121"/>
      <c r="Q52" s="121"/>
      <c r="R52" s="121"/>
      <c r="S52" s="121"/>
      <c r="T52" s="5" t="s">
        <v>228</v>
      </c>
      <c r="U52" s="161"/>
      <c r="V52" s="161"/>
      <c r="W52" s="161"/>
      <c r="X52" s="121"/>
      <c r="Y52" s="121"/>
      <c r="Z52" s="121"/>
      <c r="AA52" s="121"/>
      <c r="AB52" s="121"/>
      <c r="AC52" s="121"/>
      <c r="AD52" s="98" t="s">
        <v>104</v>
      </c>
      <c r="AE52" s="167" t="s">
        <v>117</v>
      </c>
    </row>
    <row r="53" spans="1:31" ht="15.75" customHeight="1">
      <c r="A53" s="180">
        <v>51</v>
      </c>
      <c r="B53" s="218" t="s">
        <v>294</v>
      </c>
      <c r="C53" s="218" t="s">
        <v>65</v>
      </c>
      <c r="D53" s="219" t="s">
        <v>335</v>
      </c>
      <c r="E53" s="206">
        <v>86</v>
      </c>
      <c r="F53" s="220">
        <v>42299</v>
      </c>
      <c r="G53" s="220">
        <v>42300</v>
      </c>
      <c r="H53" s="159">
        <f t="shared" si="6"/>
        <v>42300</v>
      </c>
      <c r="I53" s="136">
        <v>42278</v>
      </c>
      <c r="J53" s="57">
        <v>180</v>
      </c>
      <c r="K53" s="239">
        <f t="shared" si="7"/>
        <v>5</v>
      </c>
      <c r="L53" s="160">
        <f t="shared" ref="L53:L61" si="14">SUM(H53+J53)</f>
        <v>42480</v>
      </c>
      <c r="M53" s="108" t="s">
        <v>5</v>
      </c>
      <c r="N53" s="37" t="s">
        <v>33</v>
      </c>
      <c r="O53" s="66">
        <v>429</v>
      </c>
      <c r="P53" s="58">
        <v>42313</v>
      </c>
      <c r="Q53" s="66">
        <v>20178</v>
      </c>
      <c r="R53" s="168">
        <v>42314</v>
      </c>
      <c r="S53" s="38">
        <v>4</v>
      </c>
      <c r="T53" s="5" t="s">
        <v>228</v>
      </c>
      <c r="U53" s="161"/>
      <c r="V53" s="161"/>
      <c r="W53" s="161"/>
      <c r="X53" s="69">
        <v>245</v>
      </c>
      <c r="Y53" s="58">
        <v>42335</v>
      </c>
      <c r="Z53" s="68">
        <v>228</v>
      </c>
      <c r="AA53" s="58">
        <v>42338</v>
      </c>
      <c r="AB53" s="68">
        <v>63</v>
      </c>
      <c r="AC53" s="68" t="s">
        <v>73</v>
      </c>
      <c r="AD53" s="98" t="s">
        <v>119</v>
      </c>
      <c r="AE53" s="98" t="s">
        <v>119</v>
      </c>
    </row>
    <row r="54" spans="1:31" ht="15.75" customHeight="1">
      <c r="A54" s="180">
        <v>52</v>
      </c>
      <c r="B54" s="244" t="s">
        <v>295</v>
      </c>
      <c r="C54" s="244" t="s">
        <v>82</v>
      </c>
      <c r="D54" s="245" t="s">
        <v>245</v>
      </c>
      <c r="E54" s="202">
        <v>2003</v>
      </c>
      <c r="F54" s="246">
        <v>42272</v>
      </c>
      <c r="G54" s="246">
        <v>42271</v>
      </c>
      <c r="H54" s="159">
        <f t="shared" si="6"/>
        <v>42271</v>
      </c>
      <c r="I54" s="136">
        <v>42248</v>
      </c>
      <c r="J54" s="57">
        <v>180</v>
      </c>
      <c r="K54" s="239">
        <f t="shared" si="7"/>
        <v>6</v>
      </c>
      <c r="L54" s="160"/>
      <c r="M54" s="108" t="s">
        <v>4</v>
      </c>
      <c r="N54" s="37" t="s">
        <v>33</v>
      </c>
      <c r="O54" s="66"/>
      <c r="P54" s="121"/>
      <c r="Q54" s="121"/>
      <c r="R54" s="121"/>
      <c r="S54" s="121"/>
      <c r="T54" s="5" t="s">
        <v>102</v>
      </c>
      <c r="U54" s="161"/>
      <c r="V54" s="161" t="s">
        <v>115</v>
      </c>
      <c r="W54" s="161"/>
      <c r="X54" s="121"/>
      <c r="Y54" s="121"/>
      <c r="Z54" s="121"/>
      <c r="AA54" s="121"/>
      <c r="AB54" s="121"/>
      <c r="AC54" s="121"/>
      <c r="AD54" s="98" t="s">
        <v>104</v>
      </c>
      <c r="AE54" s="167" t="s">
        <v>117</v>
      </c>
    </row>
    <row r="55" spans="1:31" ht="15.75" customHeight="1">
      <c r="A55" s="180">
        <v>53</v>
      </c>
      <c r="B55" s="218" t="s">
        <v>223</v>
      </c>
      <c r="C55" s="218" t="s">
        <v>84</v>
      </c>
      <c r="D55" s="219" t="s">
        <v>43</v>
      </c>
      <c r="E55" s="206">
        <v>78</v>
      </c>
      <c r="F55" s="220">
        <v>42199</v>
      </c>
      <c r="G55" s="220">
        <v>42199</v>
      </c>
      <c r="H55" s="159">
        <f t="shared" si="6"/>
        <v>42199</v>
      </c>
      <c r="I55" s="136">
        <v>42186</v>
      </c>
      <c r="J55" s="57">
        <v>180</v>
      </c>
      <c r="K55" s="239">
        <f t="shared" si="7"/>
        <v>3</v>
      </c>
      <c r="L55" s="160">
        <f t="shared" si="14"/>
        <v>42379</v>
      </c>
      <c r="M55" s="108" t="s">
        <v>170</v>
      </c>
      <c r="N55" s="37" t="s">
        <v>33</v>
      </c>
      <c r="O55" s="66">
        <v>300</v>
      </c>
      <c r="P55" s="58">
        <v>42229</v>
      </c>
      <c r="Q55" s="66">
        <v>20122</v>
      </c>
      <c r="R55" s="168">
        <v>42230</v>
      </c>
      <c r="S55" s="38">
        <v>2</v>
      </c>
      <c r="T55" s="5" t="s">
        <v>228</v>
      </c>
      <c r="U55" s="161"/>
      <c r="V55" s="161"/>
      <c r="W55" s="161"/>
      <c r="X55" s="69">
        <v>189</v>
      </c>
      <c r="Y55" s="58">
        <v>42242</v>
      </c>
      <c r="Z55" s="68">
        <v>166</v>
      </c>
      <c r="AA55" s="58">
        <v>42247</v>
      </c>
      <c r="AB55" s="68">
        <v>85</v>
      </c>
      <c r="AC55" s="68" t="s">
        <v>73</v>
      </c>
      <c r="AD55" s="98" t="s">
        <v>119</v>
      </c>
      <c r="AE55" s="98" t="s">
        <v>119</v>
      </c>
    </row>
    <row r="56" spans="1:31" ht="15.75" customHeight="1">
      <c r="A56" s="180">
        <v>54</v>
      </c>
      <c r="B56" s="244" t="s">
        <v>296</v>
      </c>
      <c r="C56" s="208" t="s">
        <v>60</v>
      </c>
      <c r="D56" s="209" t="s">
        <v>337</v>
      </c>
      <c r="E56" s="202">
        <v>222</v>
      </c>
      <c r="F56" s="210">
        <v>42299</v>
      </c>
      <c r="G56" s="210">
        <v>42304</v>
      </c>
      <c r="H56" s="159">
        <f t="shared" si="6"/>
        <v>42304</v>
      </c>
      <c r="I56" s="136">
        <v>42278</v>
      </c>
      <c r="J56" s="57">
        <v>180</v>
      </c>
      <c r="K56" s="239">
        <f t="shared" si="7"/>
        <v>5</v>
      </c>
      <c r="L56" s="160"/>
      <c r="M56" s="108" t="s">
        <v>170</v>
      </c>
      <c r="N56" s="37" t="s">
        <v>33</v>
      </c>
      <c r="O56" s="66"/>
      <c r="P56" s="58"/>
      <c r="Q56" s="66"/>
      <c r="R56" s="168"/>
      <c r="S56" s="38"/>
      <c r="T56" s="5" t="s">
        <v>102</v>
      </c>
      <c r="U56" s="161" t="s">
        <v>115</v>
      </c>
      <c r="V56" s="161" t="s">
        <v>115</v>
      </c>
      <c r="W56" s="161"/>
      <c r="X56" s="69"/>
      <c r="Y56" s="58"/>
      <c r="Z56" s="68"/>
      <c r="AA56" s="58"/>
      <c r="AB56" s="68"/>
      <c r="AC56" s="68"/>
      <c r="AD56" s="98" t="s">
        <v>104</v>
      </c>
      <c r="AE56" s="167" t="s">
        <v>117</v>
      </c>
    </row>
    <row r="57" spans="1:31" ht="15.75" customHeight="1">
      <c r="A57" s="180">
        <v>55</v>
      </c>
      <c r="B57" s="244" t="s">
        <v>296</v>
      </c>
      <c r="C57" s="208" t="s">
        <v>60</v>
      </c>
      <c r="D57" s="209" t="s">
        <v>337</v>
      </c>
      <c r="E57" s="202">
        <v>221</v>
      </c>
      <c r="F57" s="210">
        <v>42299</v>
      </c>
      <c r="G57" s="210">
        <v>42304</v>
      </c>
      <c r="H57" s="159">
        <f t="shared" ref="H57" si="15">G57</f>
        <v>42304</v>
      </c>
      <c r="I57" s="136">
        <v>42278</v>
      </c>
      <c r="J57" s="57">
        <v>180</v>
      </c>
      <c r="K57" s="239">
        <f t="shared" ref="K57" si="16">WEEKDAY(F57,1)</f>
        <v>5</v>
      </c>
      <c r="L57" s="160"/>
      <c r="M57" s="108" t="s">
        <v>2</v>
      </c>
      <c r="N57" s="37" t="s">
        <v>33</v>
      </c>
      <c r="O57" s="66"/>
      <c r="P57" s="58"/>
      <c r="Q57" s="66"/>
      <c r="R57" s="168"/>
      <c r="S57" s="38"/>
      <c r="T57" s="5" t="s">
        <v>102</v>
      </c>
      <c r="U57" s="161" t="s">
        <v>115</v>
      </c>
      <c r="V57" s="161" t="s">
        <v>115</v>
      </c>
      <c r="W57" s="161"/>
      <c r="X57" s="69"/>
      <c r="Y57" s="58"/>
      <c r="Z57" s="68"/>
      <c r="AA57" s="58"/>
      <c r="AB57" s="68"/>
      <c r="AC57" s="68"/>
      <c r="AD57" s="98" t="s">
        <v>104</v>
      </c>
      <c r="AE57" s="167" t="s">
        <v>117</v>
      </c>
    </row>
    <row r="58" spans="1:31" ht="15.75" customHeight="1">
      <c r="A58" s="180">
        <v>56</v>
      </c>
      <c r="B58" s="208" t="s">
        <v>297</v>
      </c>
      <c r="C58" s="208" t="s">
        <v>80</v>
      </c>
      <c r="D58" s="209" t="s">
        <v>342</v>
      </c>
      <c r="E58" s="202">
        <v>761</v>
      </c>
      <c r="F58" s="210"/>
      <c r="G58" s="210">
        <v>42306</v>
      </c>
      <c r="H58" s="159">
        <f t="shared" si="6"/>
        <v>42306</v>
      </c>
      <c r="I58" s="136">
        <v>42278</v>
      </c>
      <c r="J58" s="57">
        <v>180</v>
      </c>
      <c r="K58" s="239">
        <f t="shared" ref="K58" si="17">WEEKDAY(F58,1)</f>
        <v>7</v>
      </c>
      <c r="L58" s="160"/>
      <c r="M58" s="108" t="s">
        <v>170</v>
      </c>
      <c r="N58" s="37" t="s">
        <v>33</v>
      </c>
      <c r="O58" s="66"/>
      <c r="P58" s="58"/>
      <c r="Q58" s="66"/>
      <c r="R58" s="168"/>
      <c r="S58" s="38"/>
      <c r="T58" s="5" t="s">
        <v>102</v>
      </c>
      <c r="U58" s="161" t="s">
        <v>115</v>
      </c>
      <c r="V58" s="161" t="s">
        <v>115</v>
      </c>
      <c r="W58" s="161"/>
      <c r="X58" s="69"/>
      <c r="Y58" s="58"/>
      <c r="Z58" s="68"/>
      <c r="AA58" s="58"/>
      <c r="AB58" s="68"/>
      <c r="AC58" s="68"/>
      <c r="AD58" s="98" t="s">
        <v>104</v>
      </c>
      <c r="AE58" s="167" t="s">
        <v>117</v>
      </c>
    </row>
    <row r="59" spans="1:31" ht="15.75" customHeight="1">
      <c r="A59" s="180">
        <v>57</v>
      </c>
      <c r="B59" s="218" t="s">
        <v>168</v>
      </c>
      <c r="C59" s="218" t="s">
        <v>76</v>
      </c>
      <c r="D59" s="219" t="s">
        <v>169</v>
      </c>
      <c r="E59" s="206">
        <v>11</v>
      </c>
      <c r="F59" s="220">
        <v>42048</v>
      </c>
      <c r="G59" s="220">
        <v>42049</v>
      </c>
      <c r="H59" s="159">
        <f t="shared" si="6"/>
        <v>42049</v>
      </c>
      <c r="I59" s="136">
        <v>42036</v>
      </c>
      <c r="J59" s="57">
        <v>180</v>
      </c>
      <c r="K59" s="239">
        <f t="shared" si="7"/>
        <v>6</v>
      </c>
      <c r="L59" s="160">
        <f t="shared" si="14"/>
        <v>42229</v>
      </c>
      <c r="M59" s="108" t="s">
        <v>170</v>
      </c>
      <c r="N59" s="37" t="s">
        <v>33</v>
      </c>
      <c r="O59" s="66">
        <v>59</v>
      </c>
      <c r="P59" s="168" t="s">
        <v>173</v>
      </c>
      <c r="Q59" s="66">
        <v>20012</v>
      </c>
      <c r="R59" s="168" t="s">
        <v>174</v>
      </c>
      <c r="S59" s="121" t="s">
        <v>155</v>
      </c>
      <c r="T59" s="135" t="s">
        <v>91</v>
      </c>
      <c r="U59" s="161"/>
      <c r="V59" s="161"/>
      <c r="W59" s="161"/>
      <c r="X59" s="121" t="s">
        <v>181</v>
      </c>
      <c r="Y59" s="121" t="s">
        <v>182</v>
      </c>
      <c r="Z59" s="121" t="s">
        <v>183</v>
      </c>
      <c r="AA59" s="121" t="s">
        <v>345</v>
      </c>
      <c r="AB59" s="121" t="s">
        <v>157</v>
      </c>
      <c r="AC59" s="121" t="s">
        <v>73</v>
      </c>
      <c r="AD59" s="98" t="s">
        <v>119</v>
      </c>
      <c r="AE59" s="98" t="s">
        <v>119</v>
      </c>
    </row>
    <row r="60" spans="1:31" ht="15.75" customHeight="1">
      <c r="A60" s="180">
        <v>58</v>
      </c>
      <c r="B60" s="218" t="s">
        <v>168</v>
      </c>
      <c r="C60" s="218" t="s">
        <v>76</v>
      </c>
      <c r="D60" s="219" t="s">
        <v>169</v>
      </c>
      <c r="E60" s="206">
        <v>204</v>
      </c>
      <c r="F60" s="220">
        <v>42367</v>
      </c>
      <c r="G60" s="220">
        <v>42367</v>
      </c>
      <c r="H60" s="159">
        <f t="shared" si="6"/>
        <v>42367</v>
      </c>
      <c r="I60" s="136">
        <v>42339</v>
      </c>
      <c r="J60" s="57">
        <v>180</v>
      </c>
      <c r="K60" s="239">
        <f t="shared" si="7"/>
        <v>3</v>
      </c>
      <c r="L60" s="160">
        <f t="shared" si="14"/>
        <v>42547</v>
      </c>
      <c r="M60" s="108" t="s">
        <v>170</v>
      </c>
      <c r="N60" s="37" t="s">
        <v>33</v>
      </c>
      <c r="O60" s="66"/>
      <c r="P60" s="168"/>
      <c r="Q60" s="66"/>
      <c r="R60" s="168"/>
      <c r="S60" s="121"/>
      <c r="T60" s="135" t="s">
        <v>91</v>
      </c>
      <c r="U60" s="161"/>
      <c r="V60" s="161"/>
      <c r="W60" s="161"/>
      <c r="X60" s="121"/>
      <c r="Y60" s="121"/>
      <c r="Z60" s="121"/>
      <c r="AA60" s="121"/>
      <c r="AB60" s="121"/>
      <c r="AC60" s="121"/>
      <c r="AD60" s="98" t="s">
        <v>31</v>
      </c>
      <c r="AE60" s="98" t="s">
        <v>31</v>
      </c>
    </row>
    <row r="61" spans="1:31" ht="15.75" customHeight="1">
      <c r="A61" s="180">
        <v>59</v>
      </c>
      <c r="B61" s="204" t="s">
        <v>150</v>
      </c>
      <c r="C61" s="204" t="s">
        <v>85</v>
      </c>
      <c r="D61" s="205" t="s">
        <v>146</v>
      </c>
      <c r="E61" s="206">
        <v>1</v>
      </c>
      <c r="F61" s="207">
        <v>42022</v>
      </c>
      <c r="G61" s="207">
        <v>42024</v>
      </c>
      <c r="H61" s="159">
        <f t="shared" si="6"/>
        <v>42024</v>
      </c>
      <c r="I61" s="136">
        <v>42005</v>
      </c>
      <c r="J61" s="57">
        <v>180</v>
      </c>
      <c r="K61" s="239">
        <f t="shared" si="7"/>
        <v>1</v>
      </c>
      <c r="L61" s="160">
        <f t="shared" si="14"/>
        <v>42204</v>
      </c>
      <c r="M61" s="108" t="s">
        <v>5</v>
      </c>
      <c r="N61" s="37" t="s">
        <v>33</v>
      </c>
      <c r="O61" s="66">
        <v>22</v>
      </c>
      <c r="P61" s="168">
        <v>42033</v>
      </c>
      <c r="Q61" s="66">
        <v>19992</v>
      </c>
      <c r="R61" s="168">
        <v>42034</v>
      </c>
      <c r="S61" s="121" t="s">
        <v>155</v>
      </c>
      <c r="T61" s="135" t="s">
        <v>91</v>
      </c>
      <c r="U61" s="161"/>
      <c r="V61" s="161"/>
      <c r="W61" s="161"/>
      <c r="X61" s="121" t="s">
        <v>156</v>
      </c>
      <c r="Y61" s="121" t="s">
        <v>172</v>
      </c>
      <c r="Z61" s="121" t="s">
        <v>157</v>
      </c>
      <c r="AA61" s="168">
        <v>42037</v>
      </c>
      <c r="AB61" s="121" t="s">
        <v>158</v>
      </c>
      <c r="AC61" s="121" t="s">
        <v>73</v>
      </c>
      <c r="AD61" s="98" t="s">
        <v>119</v>
      </c>
      <c r="AE61" s="98" t="s">
        <v>119</v>
      </c>
    </row>
    <row r="62" spans="1:31" ht="15.75" customHeight="1">
      <c r="A62" s="180">
        <v>60</v>
      </c>
      <c r="B62" s="200" t="s">
        <v>135</v>
      </c>
      <c r="C62" s="200" t="s">
        <v>136</v>
      </c>
      <c r="D62" s="201" t="s">
        <v>137</v>
      </c>
      <c r="E62" s="202">
        <v>167</v>
      </c>
      <c r="F62" s="203">
        <v>42005</v>
      </c>
      <c r="G62" s="203">
        <v>42006</v>
      </c>
      <c r="H62" s="159">
        <f t="shared" ref="H62:H106" si="18">G62</f>
        <v>42006</v>
      </c>
      <c r="I62" s="136">
        <v>42005</v>
      </c>
      <c r="J62" s="57">
        <v>180</v>
      </c>
      <c r="K62" s="239">
        <f t="shared" ref="K62:K106" si="19">WEEKDAY(F62,1)</f>
        <v>5</v>
      </c>
      <c r="L62" s="160"/>
      <c r="M62" s="108" t="s">
        <v>5</v>
      </c>
      <c r="N62" s="37" t="s">
        <v>33</v>
      </c>
      <c r="O62" s="66"/>
      <c r="P62" s="121"/>
      <c r="Q62" s="121"/>
      <c r="R62" s="121"/>
      <c r="S62" s="121"/>
      <c r="T62" s="135" t="s">
        <v>91</v>
      </c>
      <c r="U62" s="161"/>
      <c r="V62" s="161"/>
      <c r="W62" s="161"/>
      <c r="X62" s="121"/>
      <c r="Y62" s="121"/>
      <c r="Z62" s="121"/>
      <c r="AA62" s="121"/>
      <c r="AB62" s="121"/>
      <c r="AC62" s="121"/>
      <c r="AD62" s="98" t="s">
        <v>104</v>
      </c>
      <c r="AE62" s="167" t="s">
        <v>117</v>
      </c>
    </row>
    <row r="63" spans="1:31" ht="15.75" customHeight="1">
      <c r="A63" s="180">
        <v>61</v>
      </c>
      <c r="B63" s="204" t="s">
        <v>239</v>
      </c>
      <c r="C63" s="204" t="s">
        <v>79</v>
      </c>
      <c r="D63" s="205" t="s">
        <v>207</v>
      </c>
      <c r="E63" s="206">
        <v>140</v>
      </c>
      <c r="F63" s="207">
        <v>42199</v>
      </c>
      <c r="G63" s="207">
        <v>42199</v>
      </c>
      <c r="H63" s="159">
        <f t="shared" si="18"/>
        <v>42199</v>
      </c>
      <c r="I63" s="136">
        <v>42186</v>
      </c>
      <c r="J63" s="57">
        <v>180</v>
      </c>
      <c r="K63" s="239">
        <f t="shared" si="19"/>
        <v>3</v>
      </c>
      <c r="L63" s="160">
        <f>SUM(H63+J63)</f>
        <v>42379</v>
      </c>
      <c r="M63" s="108" t="s">
        <v>5</v>
      </c>
      <c r="N63" s="37" t="s">
        <v>33</v>
      </c>
      <c r="O63" s="66">
        <v>269</v>
      </c>
      <c r="P63" s="58">
        <v>42214</v>
      </c>
      <c r="Q63" s="66">
        <v>20111</v>
      </c>
      <c r="R63" s="121" t="s">
        <v>248</v>
      </c>
      <c r="S63" s="121" t="s">
        <v>155</v>
      </c>
      <c r="T63" s="135" t="s">
        <v>91</v>
      </c>
      <c r="U63" s="161"/>
      <c r="V63" s="161"/>
      <c r="W63" s="161"/>
      <c r="X63" s="69">
        <v>176</v>
      </c>
      <c r="Y63" s="58">
        <v>42228</v>
      </c>
      <c r="Z63" s="68">
        <v>154</v>
      </c>
      <c r="AA63" s="58">
        <v>42229</v>
      </c>
      <c r="AB63" s="68">
        <v>41</v>
      </c>
      <c r="AC63" s="68" t="s">
        <v>73</v>
      </c>
      <c r="AD63" s="98" t="s">
        <v>119</v>
      </c>
      <c r="AE63" s="98" t="s">
        <v>119</v>
      </c>
    </row>
    <row r="64" spans="1:31" ht="15.75" customHeight="1">
      <c r="A64" s="180">
        <v>62</v>
      </c>
      <c r="B64" s="204" t="s">
        <v>298</v>
      </c>
      <c r="C64" s="204" t="s">
        <v>65</v>
      </c>
      <c r="D64" s="205" t="s">
        <v>335</v>
      </c>
      <c r="E64" s="206">
        <v>3934</v>
      </c>
      <c r="F64" s="207">
        <v>42300</v>
      </c>
      <c r="G64" s="207">
        <v>42303</v>
      </c>
      <c r="H64" s="159">
        <f t="shared" si="18"/>
        <v>42303</v>
      </c>
      <c r="I64" s="136">
        <v>42278</v>
      </c>
      <c r="J64" s="57">
        <v>180</v>
      </c>
      <c r="K64" s="239">
        <f t="shared" si="19"/>
        <v>6</v>
      </c>
      <c r="L64" s="160">
        <f>SUM(H64+J64)</f>
        <v>42483</v>
      </c>
      <c r="M64" s="108" t="s">
        <v>39</v>
      </c>
      <c r="N64" s="37" t="s">
        <v>33</v>
      </c>
      <c r="O64" s="66">
        <v>440</v>
      </c>
      <c r="P64" s="58">
        <v>42318</v>
      </c>
      <c r="Q64" s="66">
        <v>20181</v>
      </c>
      <c r="R64" s="168">
        <v>42319</v>
      </c>
      <c r="S64" s="38">
        <v>2</v>
      </c>
      <c r="T64" s="135" t="s">
        <v>91</v>
      </c>
      <c r="U64" s="161"/>
      <c r="V64" s="161"/>
      <c r="W64" s="161"/>
      <c r="X64" s="69">
        <v>245</v>
      </c>
      <c r="Y64" s="58">
        <v>42335</v>
      </c>
      <c r="Z64" s="68">
        <v>228</v>
      </c>
      <c r="AA64" s="58">
        <v>42338</v>
      </c>
      <c r="AB64" s="68">
        <v>63</v>
      </c>
      <c r="AC64" s="68" t="s">
        <v>73</v>
      </c>
      <c r="AD64" s="98" t="s">
        <v>119</v>
      </c>
      <c r="AE64" s="98" t="s">
        <v>119</v>
      </c>
    </row>
    <row r="65" spans="1:31" ht="15.75" customHeight="1">
      <c r="A65" s="180">
        <v>63</v>
      </c>
      <c r="B65" s="208" t="s">
        <v>180</v>
      </c>
      <c r="C65" s="208" t="s">
        <v>75</v>
      </c>
      <c r="D65" s="209" t="s">
        <v>143</v>
      </c>
      <c r="E65" s="202">
        <v>40</v>
      </c>
      <c r="F65" s="210">
        <v>42074</v>
      </c>
      <c r="G65" s="210">
        <v>42075</v>
      </c>
      <c r="H65" s="159">
        <f t="shared" si="18"/>
        <v>42075</v>
      </c>
      <c r="I65" s="136">
        <v>42064</v>
      </c>
      <c r="J65" s="57">
        <v>180</v>
      </c>
      <c r="K65" s="239">
        <f t="shared" si="19"/>
        <v>4</v>
      </c>
      <c r="L65" s="160"/>
      <c r="M65" s="108" t="s">
        <v>5</v>
      </c>
      <c r="N65" s="37" t="s">
        <v>33</v>
      </c>
      <c r="O65" s="66"/>
      <c r="P65" s="121"/>
      <c r="Q65" s="121"/>
      <c r="R65" s="121"/>
      <c r="S65" s="121"/>
      <c r="T65" s="135" t="s">
        <v>91</v>
      </c>
      <c r="U65" s="161"/>
      <c r="V65" s="161"/>
      <c r="W65" s="161"/>
      <c r="X65" s="121"/>
      <c r="Y65" s="121"/>
      <c r="Z65" s="121"/>
      <c r="AA65" s="121"/>
      <c r="AB65" s="121"/>
      <c r="AC65" s="121"/>
      <c r="AD65" s="98" t="s">
        <v>104</v>
      </c>
      <c r="AE65" s="167" t="s">
        <v>117</v>
      </c>
    </row>
    <row r="66" spans="1:31" ht="15.75" customHeight="1">
      <c r="A66" s="180">
        <v>64</v>
      </c>
      <c r="B66" s="232" t="s">
        <v>180</v>
      </c>
      <c r="C66" s="232" t="s">
        <v>75</v>
      </c>
      <c r="D66" s="233" t="s">
        <v>143</v>
      </c>
      <c r="E66" s="234" t="s">
        <v>197</v>
      </c>
      <c r="F66" s="235">
        <v>42136</v>
      </c>
      <c r="G66" s="235">
        <v>42135</v>
      </c>
      <c r="H66" s="159">
        <f t="shared" si="18"/>
        <v>42135</v>
      </c>
      <c r="I66" s="136">
        <v>42125</v>
      </c>
      <c r="J66" s="57">
        <v>180</v>
      </c>
      <c r="K66" s="239">
        <f t="shared" si="19"/>
        <v>3</v>
      </c>
      <c r="L66" s="160">
        <f t="shared" ref="L66:L71" si="20">SUM(H66+J66)</f>
        <v>42315</v>
      </c>
      <c r="M66" s="108" t="s">
        <v>5</v>
      </c>
      <c r="N66" s="37" t="s">
        <v>33</v>
      </c>
      <c r="O66" s="66">
        <v>198</v>
      </c>
      <c r="P66" s="168">
        <v>42151</v>
      </c>
      <c r="Q66" s="66">
        <v>20068</v>
      </c>
      <c r="R66" s="168">
        <v>42152</v>
      </c>
      <c r="S66" s="121" t="s">
        <v>133</v>
      </c>
      <c r="T66" s="135" t="s">
        <v>91</v>
      </c>
      <c r="U66" s="161"/>
      <c r="V66" s="161"/>
      <c r="W66" s="161"/>
      <c r="X66" s="121" t="s">
        <v>201</v>
      </c>
      <c r="Y66" s="121" t="s">
        <v>202</v>
      </c>
      <c r="Z66" s="121" t="s">
        <v>203</v>
      </c>
      <c r="AA66" s="121" t="s">
        <v>346</v>
      </c>
      <c r="AB66" s="121" t="s">
        <v>204</v>
      </c>
      <c r="AC66" s="121" t="s">
        <v>73</v>
      </c>
      <c r="AD66" s="98" t="s">
        <v>119</v>
      </c>
      <c r="AE66" s="98" t="s">
        <v>119</v>
      </c>
    </row>
    <row r="67" spans="1:31" ht="15.75" customHeight="1">
      <c r="A67" s="180">
        <v>65</v>
      </c>
      <c r="B67" s="232" t="s">
        <v>299</v>
      </c>
      <c r="C67" s="232" t="s">
        <v>59</v>
      </c>
      <c r="D67" s="233" t="s">
        <v>348</v>
      </c>
      <c r="E67" s="234">
        <v>91</v>
      </c>
      <c r="F67" s="235">
        <v>42313</v>
      </c>
      <c r="G67" s="235">
        <v>42313</v>
      </c>
      <c r="H67" s="159">
        <f t="shared" si="18"/>
        <v>42313</v>
      </c>
      <c r="I67" s="136">
        <v>42309</v>
      </c>
      <c r="J67" s="57">
        <v>180</v>
      </c>
      <c r="K67" s="239">
        <f t="shared" ref="K67" si="21">WEEKDAY(F67,1)</f>
        <v>5</v>
      </c>
      <c r="L67" s="160">
        <f t="shared" si="20"/>
        <v>42493</v>
      </c>
      <c r="M67" s="108" t="s">
        <v>170</v>
      </c>
      <c r="N67" s="37" t="s">
        <v>33</v>
      </c>
      <c r="O67" s="66">
        <v>459</v>
      </c>
      <c r="P67" s="58">
        <v>42327</v>
      </c>
      <c r="Q67" s="66">
        <v>20188</v>
      </c>
      <c r="R67" s="168">
        <v>42328</v>
      </c>
      <c r="S67" s="38">
        <v>1</v>
      </c>
      <c r="T67" s="135" t="s">
        <v>91</v>
      </c>
      <c r="U67" s="161"/>
      <c r="V67" s="161"/>
      <c r="W67" s="161"/>
      <c r="X67" s="121"/>
      <c r="Y67" s="121"/>
      <c r="Z67" s="121"/>
      <c r="AA67" s="121"/>
      <c r="AB67" s="121"/>
      <c r="AC67" s="121"/>
      <c r="AD67" s="98" t="s">
        <v>118</v>
      </c>
      <c r="AE67" s="98" t="s">
        <v>118</v>
      </c>
    </row>
    <row r="68" spans="1:31" ht="15.75" customHeight="1">
      <c r="A68" s="180">
        <v>66</v>
      </c>
      <c r="B68" s="232" t="s">
        <v>300</v>
      </c>
      <c r="C68" s="232" t="s">
        <v>67</v>
      </c>
      <c r="D68" s="233" t="s">
        <v>63</v>
      </c>
      <c r="E68" s="234">
        <v>28</v>
      </c>
      <c r="F68" s="235">
        <v>42305</v>
      </c>
      <c r="G68" s="235">
        <v>42305</v>
      </c>
      <c r="H68" s="159">
        <f t="shared" si="18"/>
        <v>42305</v>
      </c>
      <c r="I68" s="136">
        <v>42278</v>
      </c>
      <c r="J68" s="57">
        <v>180</v>
      </c>
      <c r="K68" s="239">
        <f t="shared" ref="K68" si="22">WEEKDAY(F68,1)</f>
        <v>4</v>
      </c>
      <c r="L68" s="160">
        <f t="shared" si="20"/>
        <v>42485</v>
      </c>
      <c r="M68" s="108" t="s">
        <v>170</v>
      </c>
      <c r="N68" s="37" t="s">
        <v>33</v>
      </c>
      <c r="O68" s="66">
        <v>448</v>
      </c>
      <c r="P68" s="58">
        <v>42321</v>
      </c>
      <c r="Q68" s="66">
        <v>20184</v>
      </c>
      <c r="R68" s="168">
        <v>42324</v>
      </c>
      <c r="S68" s="38">
        <v>1</v>
      </c>
      <c r="T68" s="135" t="s">
        <v>91</v>
      </c>
      <c r="U68" s="161"/>
      <c r="V68" s="161"/>
      <c r="W68" s="161"/>
      <c r="X68" s="69">
        <v>245</v>
      </c>
      <c r="Y68" s="58">
        <v>42335</v>
      </c>
      <c r="Z68" s="68">
        <v>228</v>
      </c>
      <c r="AA68" s="58">
        <v>42338</v>
      </c>
      <c r="AB68" s="68">
        <v>63</v>
      </c>
      <c r="AC68" s="68" t="s">
        <v>73</v>
      </c>
      <c r="AD68" s="98" t="s">
        <v>119</v>
      </c>
      <c r="AE68" s="98" t="s">
        <v>119</v>
      </c>
    </row>
    <row r="69" spans="1:31" ht="15.75" customHeight="1">
      <c r="A69" s="180">
        <v>67</v>
      </c>
      <c r="B69" s="232" t="s">
        <v>230</v>
      </c>
      <c r="C69" s="232" t="s">
        <v>82</v>
      </c>
      <c r="D69" s="233" t="s">
        <v>141</v>
      </c>
      <c r="E69" s="234">
        <v>307</v>
      </c>
      <c r="F69" s="235">
        <v>42199</v>
      </c>
      <c r="G69" s="235">
        <v>42200</v>
      </c>
      <c r="H69" s="159">
        <f t="shared" si="18"/>
        <v>42200</v>
      </c>
      <c r="I69" s="136">
        <v>42186</v>
      </c>
      <c r="J69" s="57">
        <v>180</v>
      </c>
      <c r="K69" s="239">
        <f t="shared" si="19"/>
        <v>3</v>
      </c>
      <c r="L69" s="160">
        <f t="shared" si="20"/>
        <v>42380</v>
      </c>
      <c r="M69" s="108" t="s">
        <v>170</v>
      </c>
      <c r="N69" s="37" t="s">
        <v>33</v>
      </c>
      <c r="O69" s="66">
        <v>270</v>
      </c>
      <c r="P69" s="58">
        <v>42214</v>
      </c>
      <c r="Q69" s="66">
        <v>20111</v>
      </c>
      <c r="R69" s="168">
        <v>42215</v>
      </c>
      <c r="S69" s="38">
        <v>1</v>
      </c>
      <c r="T69" s="135" t="s">
        <v>91</v>
      </c>
      <c r="U69" s="161"/>
      <c r="V69" s="161"/>
      <c r="W69" s="161"/>
      <c r="X69" s="69">
        <v>176</v>
      </c>
      <c r="Y69" s="58">
        <v>42228</v>
      </c>
      <c r="Z69" s="68">
        <v>154</v>
      </c>
      <c r="AA69" s="58">
        <v>42229</v>
      </c>
      <c r="AB69" s="68">
        <v>41</v>
      </c>
      <c r="AC69" s="68" t="s">
        <v>73</v>
      </c>
      <c r="AD69" s="98" t="s">
        <v>119</v>
      </c>
      <c r="AE69" s="98" t="s">
        <v>119</v>
      </c>
    </row>
    <row r="70" spans="1:31" ht="15.75" customHeight="1">
      <c r="A70" s="180">
        <v>68</v>
      </c>
      <c r="B70" s="232" t="s">
        <v>241</v>
      </c>
      <c r="C70" s="232" t="s">
        <v>86</v>
      </c>
      <c r="D70" s="233" t="s">
        <v>214</v>
      </c>
      <c r="E70" s="234">
        <v>2155</v>
      </c>
      <c r="F70" s="235">
        <v>42198</v>
      </c>
      <c r="G70" s="235">
        <v>42201</v>
      </c>
      <c r="H70" s="159">
        <f t="shared" si="18"/>
        <v>42201</v>
      </c>
      <c r="I70" s="136">
        <v>42186</v>
      </c>
      <c r="J70" s="57">
        <v>180</v>
      </c>
      <c r="K70" s="239">
        <f t="shared" si="19"/>
        <v>2</v>
      </c>
      <c r="L70" s="160">
        <f t="shared" si="20"/>
        <v>42381</v>
      </c>
      <c r="M70" s="108" t="s">
        <v>170</v>
      </c>
      <c r="N70" s="37" t="s">
        <v>33</v>
      </c>
      <c r="O70" s="66">
        <v>296</v>
      </c>
      <c r="P70" s="168">
        <v>42228</v>
      </c>
      <c r="Q70" s="66">
        <v>20121</v>
      </c>
      <c r="R70" s="168">
        <v>42229</v>
      </c>
      <c r="S70" s="121" t="s">
        <v>155</v>
      </c>
      <c r="T70" s="135" t="s">
        <v>91</v>
      </c>
      <c r="U70" s="161"/>
      <c r="V70" s="161"/>
      <c r="W70" s="161"/>
      <c r="X70" s="121" t="s">
        <v>262</v>
      </c>
      <c r="Y70" s="121" t="s">
        <v>265</v>
      </c>
      <c r="Z70" s="121" t="s">
        <v>263</v>
      </c>
      <c r="AA70" s="121" t="s">
        <v>264</v>
      </c>
      <c r="AB70" s="121" t="s">
        <v>266</v>
      </c>
      <c r="AC70" s="121" t="s">
        <v>73</v>
      </c>
      <c r="AD70" s="98" t="s">
        <v>119</v>
      </c>
      <c r="AE70" s="98" t="s">
        <v>119</v>
      </c>
    </row>
    <row r="71" spans="1:31" ht="15.75" customHeight="1">
      <c r="A71" s="180">
        <v>69</v>
      </c>
      <c r="B71" s="232" t="s">
        <v>210</v>
      </c>
      <c r="C71" s="232" t="s">
        <v>84</v>
      </c>
      <c r="D71" s="233" t="s">
        <v>43</v>
      </c>
      <c r="E71" s="234">
        <v>61</v>
      </c>
      <c r="F71" s="235">
        <v>42199</v>
      </c>
      <c r="G71" s="235">
        <v>42201</v>
      </c>
      <c r="H71" s="159">
        <f t="shared" si="18"/>
        <v>42201</v>
      </c>
      <c r="I71" s="136">
        <v>42186</v>
      </c>
      <c r="J71" s="57">
        <v>180</v>
      </c>
      <c r="K71" s="239">
        <f t="shared" si="19"/>
        <v>3</v>
      </c>
      <c r="L71" s="160">
        <f t="shared" si="20"/>
        <v>42381</v>
      </c>
      <c r="M71" s="108" t="s">
        <v>5</v>
      </c>
      <c r="N71" s="37" t="s">
        <v>33</v>
      </c>
      <c r="O71" s="66">
        <v>296</v>
      </c>
      <c r="P71" s="168">
        <v>42228</v>
      </c>
      <c r="Q71" s="66">
        <v>20121</v>
      </c>
      <c r="R71" s="168">
        <v>42229</v>
      </c>
      <c r="S71" s="121" t="s">
        <v>155</v>
      </c>
      <c r="T71" s="5" t="s">
        <v>102</v>
      </c>
      <c r="U71" s="161" t="s">
        <v>115</v>
      </c>
      <c r="V71" s="161"/>
      <c r="W71" s="161"/>
      <c r="X71" s="121" t="s">
        <v>262</v>
      </c>
      <c r="Y71" s="121" t="s">
        <v>265</v>
      </c>
      <c r="Z71" s="121" t="s">
        <v>263</v>
      </c>
      <c r="AA71" s="121" t="s">
        <v>264</v>
      </c>
      <c r="AB71" s="121" t="s">
        <v>266</v>
      </c>
      <c r="AC71" s="121" t="s">
        <v>73</v>
      </c>
      <c r="AD71" s="98" t="s">
        <v>119</v>
      </c>
      <c r="AE71" s="98" t="s">
        <v>119</v>
      </c>
    </row>
    <row r="72" spans="1:31" ht="15.75" customHeight="1">
      <c r="A72" s="180">
        <v>70</v>
      </c>
      <c r="B72" s="200" t="s">
        <v>140</v>
      </c>
      <c r="C72" s="200" t="s">
        <v>82</v>
      </c>
      <c r="D72" s="201" t="s">
        <v>141</v>
      </c>
      <c r="E72" s="202">
        <v>2</v>
      </c>
      <c r="F72" s="203">
        <v>42005</v>
      </c>
      <c r="G72" s="203">
        <v>42006</v>
      </c>
      <c r="H72" s="159">
        <f t="shared" si="18"/>
        <v>42006</v>
      </c>
      <c r="I72" s="136">
        <v>42005</v>
      </c>
      <c r="J72" s="57">
        <v>90</v>
      </c>
      <c r="K72" s="239">
        <f t="shared" si="19"/>
        <v>5</v>
      </c>
      <c r="L72" s="160"/>
      <c r="M72" s="108" t="s">
        <v>4</v>
      </c>
      <c r="N72" s="37" t="s">
        <v>33</v>
      </c>
      <c r="O72" s="66"/>
      <c r="P72" s="121"/>
      <c r="Q72" s="121"/>
      <c r="R72" s="121"/>
      <c r="S72" s="121"/>
      <c r="T72" s="5" t="s">
        <v>102</v>
      </c>
      <c r="U72" s="161" t="s">
        <v>115</v>
      </c>
      <c r="V72" s="161" t="s">
        <v>115</v>
      </c>
      <c r="W72" s="161"/>
      <c r="X72" s="121"/>
      <c r="Y72" s="121"/>
      <c r="Z72" s="121"/>
      <c r="AA72" s="121"/>
      <c r="AB72" s="121"/>
      <c r="AC72" s="121"/>
      <c r="AD72" s="98" t="s">
        <v>104</v>
      </c>
      <c r="AE72" s="167" t="s">
        <v>117</v>
      </c>
    </row>
    <row r="73" spans="1:31" ht="15.75" customHeight="1">
      <c r="A73" s="180">
        <v>71</v>
      </c>
      <c r="B73" s="204" t="s">
        <v>332</v>
      </c>
      <c r="C73" s="204" t="s">
        <v>81</v>
      </c>
      <c r="D73" s="205" t="s">
        <v>333</v>
      </c>
      <c r="E73" s="206">
        <v>10594</v>
      </c>
      <c r="F73" s="207">
        <v>42290</v>
      </c>
      <c r="G73" s="207">
        <v>42297</v>
      </c>
      <c r="H73" s="159">
        <f t="shared" si="18"/>
        <v>42297</v>
      </c>
      <c r="I73" s="136">
        <v>42278</v>
      </c>
      <c r="J73" s="57">
        <v>180</v>
      </c>
      <c r="K73" s="239">
        <f t="shared" si="19"/>
        <v>3</v>
      </c>
      <c r="L73" s="160">
        <f>SUM(H73+J73)</f>
        <v>42477</v>
      </c>
      <c r="M73" s="108" t="s">
        <v>52</v>
      </c>
      <c r="N73" s="37" t="s">
        <v>33</v>
      </c>
      <c r="O73" s="66">
        <v>427</v>
      </c>
      <c r="P73" s="121" t="s">
        <v>340</v>
      </c>
      <c r="Q73" s="121" t="s">
        <v>341</v>
      </c>
      <c r="R73" s="121" t="s">
        <v>344</v>
      </c>
      <c r="S73" s="121" t="s">
        <v>133</v>
      </c>
      <c r="T73" s="135" t="s">
        <v>91</v>
      </c>
      <c r="U73" s="161"/>
      <c r="V73" s="161"/>
      <c r="W73" s="161"/>
      <c r="X73" s="121"/>
      <c r="Y73" s="121"/>
      <c r="Z73" s="121"/>
      <c r="AA73" s="121"/>
      <c r="AB73" s="121"/>
      <c r="AC73" s="121"/>
      <c r="AD73" s="98" t="s">
        <v>118</v>
      </c>
      <c r="AE73" s="98" t="s">
        <v>118</v>
      </c>
    </row>
    <row r="74" spans="1:31" ht="15.75" customHeight="1">
      <c r="A74" s="180">
        <v>72</v>
      </c>
      <c r="B74" s="204" t="s">
        <v>301</v>
      </c>
      <c r="C74" s="204" t="s">
        <v>51</v>
      </c>
      <c r="D74" s="205" t="s">
        <v>336</v>
      </c>
      <c r="E74" s="206">
        <v>2881</v>
      </c>
      <c r="F74" s="207">
        <v>42299</v>
      </c>
      <c r="G74" s="207">
        <v>42304</v>
      </c>
      <c r="H74" s="159">
        <f t="shared" si="18"/>
        <v>42304</v>
      </c>
      <c r="I74" s="136">
        <v>42278</v>
      </c>
      <c r="J74" s="57">
        <v>180</v>
      </c>
      <c r="K74" s="239">
        <f t="shared" ref="K74:K75" si="23">WEEKDAY(F74,1)</f>
        <v>5</v>
      </c>
      <c r="L74" s="160">
        <f>SUM(H74+J74)</f>
        <v>42484</v>
      </c>
      <c r="M74" s="108" t="s">
        <v>2</v>
      </c>
      <c r="N74" s="37" t="s">
        <v>33</v>
      </c>
      <c r="O74" s="66">
        <v>459</v>
      </c>
      <c r="P74" s="58">
        <v>42327</v>
      </c>
      <c r="Q74" s="66">
        <v>20188</v>
      </c>
      <c r="R74" s="168">
        <v>42328</v>
      </c>
      <c r="S74" s="38">
        <v>1</v>
      </c>
      <c r="T74" s="5" t="s">
        <v>102</v>
      </c>
      <c r="U74" s="161"/>
      <c r="V74" s="161" t="s">
        <v>115</v>
      </c>
      <c r="W74" s="161"/>
      <c r="X74" s="69">
        <v>257</v>
      </c>
      <c r="Y74" s="58">
        <v>42354</v>
      </c>
      <c r="Z74" s="68">
        <v>241</v>
      </c>
      <c r="AA74" s="58">
        <v>42355</v>
      </c>
      <c r="AB74" s="68" t="s">
        <v>350</v>
      </c>
      <c r="AC74" s="68" t="s">
        <v>73</v>
      </c>
      <c r="AD74" s="98" t="s">
        <v>119</v>
      </c>
      <c r="AE74" s="98" t="s">
        <v>119</v>
      </c>
    </row>
    <row r="75" spans="1:31" s="119" customFormat="1" ht="15.75" customHeight="1">
      <c r="A75" s="180">
        <v>73</v>
      </c>
      <c r="B75" s="200" t="s">
        <v>301</v>
      </c>
      <c r="C75" s="200" t="s">
        <v>51</v>
      </c>
      <c r="D75" s="201" t="s">
        <v>336</v>
      </c>
      <c r="E75" s="202">
        <v>2906</v>
      </c>
      <c r="F75" s="203">
        <v>42345</v>
      </c>
      <c r="G75" s="203">
        <v>42345</v>
      </c>
      <c r="H75" s="159">
        <f t="shared" si="18"/>
        <v>42345</v>
      </c>
      <c r="I75" s="136">
        <v>42339</v>
      </c>
      <c r="J75" s="57">
        <v>180</v>
      </c>
      <c r="K75" s="239">
        <f t="shared" si="23"/>
        <v>2</v>
      </c>
      <c r="L75" s="160"/>
      <c r="M75" s="108" t="s">
        <v>170</v>
      </c>
      <c r="N75" s="37" t="s">
        <v>33</v>
      </c>
      <c r="O75" s="66"/>
      <c r="P75" s="58"/>
      <c r="Q75" s="66"/>
      <c r="R75" s="168"/>
      <c r="S75" s="38"/>
      <c r="T75" s="5" t="s">
        <v>102</v>
      </c>
      <c r="U75" s="161" t="s">
        <v>115</v>
      </c>
      <c r="V75" s="161" t="s">
        <v>115</v>
      </c>
      <c r="W75" s="161"/>
      <c r="X75" s="121"/>
      <c r="Y75" s="121"/>
      <c r="Z75" s="121"/>
      <c r="AA75" s="121"/>
      <c r="AB75" s="121"/>
      <c r="AC75" s="121"/>
      <c r="AD75" s="98" t="s">
        <v>104</v>
      </c>
      <c r="AE75" s="167" t="s">
        <v>117</v>
      </c>
    </row>
    <row r="76" spans="1:31" ht="15.75" customHeight="1">
      <c r="A76" s="180">
        <v>74</v>
      </c>
      <c r="B76" s="204" t="s">
        <v>302</v>
      </c>
      <c r="C76" s="204" t="s">
        <v>67</v>
      </c>
      <c r="D76" s="205" t="s">
        <v>302</v>
      </c>
      <c r="E76" s="206">
        <v>459</v>
      </c>
      <c r="F76" s="207">
        <v>42298</v>
      </c>
      <c r="G76" s="207">
        <v>42298</v>
      </c>
      <c r="H76" s="159">
        <f t="shared" si="18"/>
        <v>42298</v>
      </c>
      <c r="I76" s="136">
        <v>42278</v>
      </c>
      <c r="J76" s="57">
        <v>180</v>
      </c>
      <c r="K76" s="239">
        <f t="shared" si="19"/>
        <v>4</v>
      </c>
      <c r="L76" s="160">
        <f>SUM(H76+J76)</f>
        <v>42478</v>
      </c>
      <c r="M76" s="108" t="s">
        <v>170</v>
      </c>
      <c r="N76" s="37" t="s">
        <v>33</v>
      </c>
      <c r="O76" s="66">
        <v>429</v>
      </c>
      <c r="P76" s="58">
        <v>42313</v>
      </c>
      <c r="Q76" s="66">
        <v>20178</v>
      </c>
      <c r="R76" s="168">
        <v>42314</v>
      </c>
      <c r="S76" s="38">
        <v>4</v>
      </c>
      <c r="T76" s="135" t="s">
        <v>91</v>
      </c>
      <c r="U76" s="161"/>
      <c r="V76" s="161"/>
      <c r="W76" s="161"/>
      <c r="X76" s="69">
        <v>245</v>
      </c>
      <c r="Y76" s="58">
        <v>42335</v>
      </c>
      <c r="Z76" s="68">
        <v>228</v>
      </c>
      <c r="AA76" s="58">
        <v>42338</v>
      </c>
      <c r="AB76" s="68">
        <v>63</v>
      </c>
      <c r="AC76" s="68" t="s">
        <v>73</v>
      </c>
      <c r="AD76" s="98" t="s">
        <v>119</v>
      </c>
      <c r="AE76" s="98" t="s">
        <v>119</v>
      </c>
    </row>
    <row r="77" spans="1:31" ht="15.75" customHeight="1">
      <c r="A77" s="180">
        <v>75</v>
      </c>
      <c r="B77" s="200" t="s">
        <v>249</v>
      </c>
      <c r="C77" s="200" t="s">
        <v>82</v>
      </c>
      <c r="D77" s="201" t="s">
        <v>245</v>
      </c>
      <c r="E77" s="202">
        <v>1568</v>
      </c>
      <c r="F77" s="203">
        <v>42199</v>
      </c>
      <c r="G77" s="203">
        <v>42199</v>
      </c>
      <c r="H77" s="159">
        <f t="shared" si="18"/>
        <v>42199</v>
      </c>
      <c r="I77" s="136">
        <v>42186</v>
      </c>
      <c r="J77" s="57">
        <v>90</v>
      </c>
      <c r="K77" s="239">
        <f t="shared" si="19"/>
        <v>3</v>
      </c>
      <c r="L77" s="160"/>
      <c r="M77" s="108" t="s">
        <v>170</v>
      </c>
      <c r="N77" s="37" t="s">
        <v>33</v>
      </c>
      <c r="O77" s="66"/>
      <c r="P77" s="121"/>
      <c r="Q77" s="121"/>
      <c r="R77" s="121"/>
      <c r="S77" s="121"/>
      <c r="T77" s="5" t="s">
        <v>102</v>
      </c>
      <c r="U77" s="161" t="s">
        <v>115</v>
      </c>
      <c r="V77" s="161" t="s">
        <v>115</v>
      </c>
      <c r="W77" s="161"/>
      <c r="X77" s="121"/>
      <c r="Y77" s="121"/>
      <c r="Z77" s="121"/>
      <c r="AA77" s="121"/>
      <c r="AB77" s="121"/>
      <c r="AC77" s="121"/>
      <c r="AD77" s="98" t="s">
        <v>104</v>
      </c>
      <c r="AE77" s="167" t="s">
        <v>117</v>
      </c>
    </row>
    <row r="78" spans="1:31" ht="15.75" customHeight="1">
      <c r="A78" s="180">
        <v>76</v>
      </c>
      <c r="B78" s="204" t="s">
        <v>159</v>
      </c>
      <c r="C78" s="204" t="s">
        <v>48</v>
      </c>
      <c r="D78" s="205" t="s">
        <v>160</v>
      </c>
      <c r="E78" s="206">
        <v>24</v>
      </c>
      <c r="F78" s="207">
        <v>42038</v>
      </c>
      <c r="G78" s="207">
        <v>42040</v>
      </c>
      <c r="H78" s="181">
        <f t="shared" si="18"/>
        <v>42040</v>
      </c>
      <c r="I78" s="182">
        <v>42036</v>
      </c>
      <c r="J78" s="183">
        <v>180</v>
      </c>
      <c r="K78" s="239">
        <f t="shared" si="19"/>
        <v>3</v>
      </c>
      <c r="L78" s="160">
        <f t="shared" ref="L78:L84" si="24">SUM(H78+J78)</f>
        <v>42220</v>
      </c>
      <c r="M78" s="108" t="s">
        <v>4</v>
      </c>
      <c r="N78" s="184" t="s">
        <v>33</v>
      </c>
      <c r="O78" s="217">
        <v>50</v>
      </c>
      <c r="P78" s="238">
        <v>42047</v>
      </c>
      <c r="Q78" s="217">
        <v>20002</v>
      </c>
      <c r="R78" s="238">
        <v>42048</v>
      </c>
      <c r="S78" s="196" t="s">
        <v>155</v>
      </c>
      <c r="T78" s="5" t="s">
        <v>102</v>
      </c>
      <c r="U78" s="161"/>
      <c r="V78" s="161" t="s">
        <v>115</v>
      </c>
      <c r="W78" s="161"/>
      <c r="X78" s="196"/>
      <c r="Y78" s="196"/>
      <c r="Z78" s="196"/>
      <c r="AA78" s="196"/>
      <c r="AB78" s="196"/>
      <c r="AC78" s="196"/>
      <c r="AD78" s="98" t="s">
        <v>118</v>
      </c>
      <c r="AE78" s="98" t="s">
        <v>118</v>
      </c>
    </row>
    <row r="79" spans="1:31" ht="15.75" customHeight="1">
      <c r="A79" s="180">
        <v>77</v>
      </c>
      <c r="B79" s="204" t="s">
        <v>303</v>
      </c>
      <c r="C79" s="204" t="s">
        <v>65</v>
      </c>
      <c r="D79" s="205" t="s">
        <v>335</v>
      </c>
      <c r="E79" s="206">
        <v>113</v>
      </c>
      <c r="F79" s="207">
        <v>42303</v>
      </c>
      <c r="G79" s="207">
        <v>42303</v>
      </c>
      <c r="H79" s="181">
        <f t="shared" si="18"/>
        <v>42303</v>
      </c>
      <c r="I79" s="182">
        <v>42278</v>
      </c>
      <c r="J79" s="183">
        <v>180</v>
      </c>
      <c r="K79" s="239">
        <f t="shared" si="19"/>
        <v>2</v>
      </c>
      <c r="L79" s="160">
        <f t="shared" si="24"/>
        <v>42483</v>
      </c>
      <c r="M79" s="108" t="s">
        <v>52</v>
      </c>
      <c r="N79" s="184" t="s">
        <v>33</v>
      </c>
      <c r="O79" s="66">
        <v>459</v>
      </c>
      <c r="P79" s="58">
        <v>42327</v>
      </c>
      <c r="Q79" s="66">
        <v>20188</v>
      </c>
      <c r="R79" s="168">
        <v>42328</v>
      </c>
      <c r="S79" s="38">
        <v>1</v>
      </c>
      <c r="T79" s="5" t="s">
        <v>102</v>
      </c>
      <c r="U79" s="161"/>
      <c r="V79" s="161" t="s">
        <v>115</v>
      </c>
      <c r="W79" s="161"/>
      <c r="X79" s="69">
        <v>257</v>
      </c>
      <c r="Y79" s="58">
        <v>42354</v>
      </c>
      <c r="Z79" s="68">
        <v>241</v>
      </c>
      <c r="AA79" s="58">
        <v>42355</v>
      </c>
      <c r="AB79" s="68" t="s">
        <v>350</v>
      </c>
      <c r="AC79" s="68" t="s">
        <v>73</v>
      </c>
      <c r="AD79" s="98" t="s">
        <v>119</v>
      </c>
      <c r="AE79" s="98" t="s">
        <v>119</v>
      </c>
    </row>
    <row r="80" spans="1:31" ht="15.75" customHeight="1">
      <c r="A80" s="180">
        <v>78</v>
      </c>
      <c r="B80" s="82" t="s">
        <v>166</v>
      </c>
      <c r="C80" s="82" t="s">
        <v>65</v>
      </c>
      <c r="D80" s="99" t="s">
        <v>167</v>
      </c>
      <c r="E80" s="81">
        <v>950</v>
      </c>
      <c r="F80" s="83">
        <v>42037</v>
      </c>
      <c r="G80" s="83">
        <v>42037</v>
      </c>
      <c r="H80" s="159">
        <f t="shared" si="18"/>
        <v>42037</v>
      </c>
      <c r="I80" s="136">
        <v>42036</v>
      </c>
      <c r="J80" s="57">
        <v>180</v>
      </c>
      <c r="K80" s="239">
        <f t="shared" si="19"/>
        <v>2</v>
      </c>
      <c r="L80" s="160">
        <f t="shared" si="24"/>
        <v>42217</v>
      </c>
      <c r="M80" s="108" t="s">
        <v>2</v>
      </c>
      <c r="N80" s="37" t="s">
        <v>33</v>
      </c>
      <c r="O80" s="66">
        <v>51</v>
      </c>
      <c r="P80" s="58">
        <v>42055</v>
      </c>
      <c r="Q80" s="66">
        <v>20005</v>
      </c>
      <c r="R80" s="168">
        <v>42055</v>
      </c>
      <c r="S80" s="38">
        <v>1</v>
      </c>
      <c r="T80" s="135" t="s">
        <v>91</v>
      </c>
      <c r="U80" s="161"/>
      <c r="V80" s="161"/>
      <c r="W80" s="161"/>
      <c r="X80" s="69">
        <v>24</v>
      </c>
      <c r="Y80" s="58">
        <v>42069</v>
      </c>
      <c r="Z80" s="68">
        <v>47</v>
      </c>
      <c r="AA80" s="58">
        <v>42074</v>
      </c>
      <c r="AB80" s="68">
        <v>15</v>
      </c>
      <c r="AC80" s="68" t="s">
        <v>73</v>
      </c>
      <c r="AD80" s="98" t="s">
        <v>119</v>
      </c>
      <c r="AE80" s="98" t="s">
        <v>119</v>
      </c>
    </row>
    <row r="81" spans="1:31" ht="15.75" customHeight="1">
      <c r="A81" s="180">
        <v>79</v>
      </c>
      <c r="B81" s="82" t="s">
        <v>166</v>
      </c>
      <c r="C81" s="82" t="s">
        <v>65</v>
      </c>
      <c r="D81" s="99" t="s">
        <v>167</v>
      </c>
      <c r="E81" s="81">
        <v>993</v>
      </c>
      <c r="F81" s="83">
        <v>42300</v>
      </c>
      <c r="G81" s="83">
        <v>42300</v>
      </c>
      <c r="H81" s="159">
        <f t="shared" si="18"/>
        <v>42300</v>
      </c>
      <c r="I81" s="136">
        <v>42278</v>
      </c>
      <c r="J81" s="57">
        <v>180</v>
      </c>
      <c r="K81" s="239">
        <f t="shared" si="19"/>
        <v>6</v>
      </c>
      <c r="L81" s="160">
        <f t="shared" si="24"/>
        <v>42480</v>
      </c>
      <c r="M81" s="108" t="s">
        <v>52</v>
      </c>
      <c r="N81" s="37" t="s">
        <v>33</v>
      </c>
      <c r="O81" s="66">
        <v>429</v>
      </c>
      <c r="P81" s="58">
        <v>42313</v>
      </c>
      <c r="Q81" s="66">
        <v>20178</v>
      </c>
      <c r="R81" s="168">
        <v>42314</v>
      </c>
      <c r="S81" s="38">
        <v>4</v>
      </c>
      <c r="T81" s="135" t="s">
        <v>91</v>
      </c>
      <c r="U81" s="161"/>
      <c r="V81" s="161"/>
      <c r="W81" s="161"/>
      <c r="X81" s="69">
        <v>245</v>
      </c>
      <c r="Y81" s="58">
        <v>42335</v>
      </c>
      <c r="Z81" s="68">
        <v>228</v>
      </c>
      <c r="AA81" s="58">
        <v>42338</v>
      </c>
      <c r="AB81" s="68">
        <v>63</v>
      </c>
      <c r="AC81" s="68" t="s">
        <v>73</v>
      </c>
      <c r="AD81" s="98" t="s">
        <v>119</v>
      </c>
      <c r="AE81" s="98" t="s">
        <v>119</v>
      </c>
    </row>
    <row r="82" spans="1:31" ht="15.75" customHeight="1">
      <c r="A82" s="180">
        <v>80</v>
      </c>
      <c r="B82" s="82" t="s">
        <v>304</v>
      </c>
      <c r="C82" s="82" t="s">
        <v>60</v>
      </c>
      <c r="D82" s="99" t="s">
        <v>331</v>
      </c>
      <c r="E82" s="81">
        <v>85</v>
      </c>
      <c r="F82" s="83">
        <v>42285</v>
      </c>
      <c r="G82" s="83">
        <v>42285</v>
      </c>
      <c r="H82" s="159">
        <f t="shared" si="18"/>
        <v>42285</v>
      </c>
      <c r="I82" s="136">
        <v>42278</v>
      </c>
      <c r="J82" s="57">
        <v>180</v>
      </c>
      <c r="K82" s="239">
        <f t="shared" si="19"/>
        <v>5</v>
      </c>
      <c r="L82" s="160">
        <f t="shared" si="24"/>
        <v>42465</v>
      </c>
      <c r="M82" s="108" t="s">
        <v>2</v>
      </c>
      <c r="N82" s="37" t="s">
        <v>33</v>
      </c>
      <c r="O82" s="66">
        <v>414</v>
      </c>
      <c r="P82" s="58">
        <v>42300</v>
      </c>
      <c r="Q82" s="66">
        <v>20171</v>
      </c>
      <c r="R82" s="168">
        <v>42303</v>
      </c>
      <c r="S82" s="38">
        <v>1</v>
      </c>
      <c r="T82" s="5" t="s">
        <v>102</v>
      </c>
      <c r="U82" s="161" t="s">
        <v>115</v>
      </c>
      <c r="V82" s="161"/>
      <c r="W82" s="161"/>
      <c r="X82" s="69"/>
      <c r="Y82" s="58"/>
      <c r="Z82" s="68"/>
      <c r="AA82" s="58"/>
      <c r="AB82" s="68"/>
      <c r="AC82" s="68"/>
      <c r="AD82" s="98" t="s">
        <v>118</v>
      </c>
      <c r="AE82" s="98" t="s">
        <v>118</v>
      </c>
    </row>
    <row r="83" spans="1:31" ht="15.75" customHeight="1">
      <c r="A83" s="180">
        <v>81</v>
      </c>
      <c r="B83" s="200" t="s">
        <v>304</v>
      </c>
      <c r="C83" s="200" t="s">
        <v>60</v>
      </c>
      <c r="D83" s="201" t="s">
        <v>331</v>
      </c>
      <c r="E83" s="202">
        <v>90</v>
      </c>
      <c r="F83" s="203">
        <v>42292</v>
      </c>
      <c r="G83" s="203">
        <v>42292</v>
      </c>
      <c r="H83" s="159">
        <f t="shared" si="18"/>
        <v>42292</v>
      </c>
      <c r="I83" s="136">
        <v>42278</v>
      </c>
      <c r="J83" s="57">
        <v>180</v>
      </c>
      <c r="K83" s="239">
        <f t="shared" si="19"/>
        <v>5</v>
      </c>
      <c r="L83" s="160"/>
      <c r="M83" s="108" t="s">
        <v>2</v>
      </c>
      <c r="N83" s="37" t="s">
        <v>33</v>
      </c>
      <c r="O83" s="66"/>
      <c r="P83" s="58"/>
      <c r="Q83" s="66"/>
      <c r="R83" s="168"/>
      <c r="S83" s="38"/>
      <c r="T83" s="5" t="s">
        <v>102</v>
      </c>
      <c r="U83" s="161" t="s">
        <v>115</v>
      </c>
      <c r="V83" s="161" t="s">
        <v>115</v>
      </c>
      <c r="W83" s="161"/>
      <c r="X83" s="69"/>
      <c r="Y83" s="58"/>
      <c r="Z83" s="68"/>
      <c r="AA83" s="58"/>
      <c r="AB83" s="68"/>
      <c r="AC83" s="68"/>
      <c r="AD83" s="98" t="s">
        <v>104</v>
      </c>
      <c r="AE83" s="167" t="s">
        <v>117</v>
      </c>
    </row>
    <row r="84" spans="1:31" ht="15.75" customHeight="1">
      <c r="A84" s="180">
        <v>82</v>
      </c>
      <c r="B84" s="82" t="s">
        <v>271</v>
      </c>
      <c r="C84" s="82" t="s">
        <v>67</v>
      </c>
      <c r="D84" s="99" t="s">
        <v>63</v>
      </c>
      <c r="E84" s="81">
        <v>106</v>
      </c>
      <c r="F84" s="83">
        <v>42265</v>
      </c>
      <c r="G84" s="83">
        <v>42266</v>
      </c>
      <c r="H84" s="159">
        <f t="shared" si="18"/>
        <v>42266</v>
      </c>
      <c r="I84" s="136">
        <v>42248</v>
      </c>
      <c r="J84" s="57">
        <v>180</v>
      </c>
      <c r="K84" s="239">
        <f t="shared" si="19"/>
        <v>6</v>
      </c>
      <c r="L84" s="160">
        <f t="shared" si="24"/>
        <v>42446</v>
      </c>
      <c r="M84" s="108" t="s">
        <v>170</v>
      </c>
      <c r="N84" s="37" t="s">
        <v>33</v>
      </c>
      <c r="O84" s="66">
        <v>414</v>
      </c>
      <c r="P84" s="58">
        <v>42300</v>
      </c>
      <c r="Q84" s="66">
        <v>20171</v>
      </c>
      <c r="R84" s="168">
        <v>42303</v>
      </c>
      <c r="S84" s="38">
        <v>1</v>
      </c>
      <c r="T84" s="135" t="s">
        <v>91</v>
      </c>
      <c r="U84" s="161"/>
      <c r="V84" s="161"/>
      <c r="W84" s="161"/>
      <c r="X84" s="69">
        <v>249</v>
      </c>
      <c r="Y84" s="58">
        <v>42342</v>
      </c>
      <c r="Z84" s="68">
        <v>233</v>
      </c>
      <c r="AA84" s="58">
        <v>42345</v>
      </c>
      <c r="AB84" s="68">
        <v>33</v>
      </c>
      <c r="AC84" s="68" t="s">
        <v>73</v>
      </c>
      <c r="AD84" s="98" t="s">
        <v>119</v>
      </c>
      <c r="AE84" s="98" t="s">
        <v>119</v>
      </c>
    </row>
    <row r="85" spans="1:31" ht="15.75" customHeight="1">
      <c r="A85" s="180">
        <v>83</v>
      </c>
      <c r="B85" s="82" t="s">
        <v>271</v>
      </c>
      <c r="C85" s="82" t="s">
        <v>67</v>
      </c>
      <c r="D85" s="99" t="s">
        <v>63</v>
      </c>
      <c r="E85" s="81">
        <v>129</v>
      </c>
      <c r="F85" s="83">
        <v>42317</v>
      </c>
      <c r="G85" s="83">
        <v>42317</v>
      </c>
      <c r="H85" s="159">
        <f t="shared" si="18"/>
        <v>42317</v>
      </c>
      <c r="I85" s="136">
        <v>42309</v>
      </c>
      <c r="J85" s="57">
        <v>180</v>
      </c>
      <c r="K85" s="239">
        <f t="shared" ref="K85" si="25">WEEKDAY(F85,1)</f>
        <v>2</v>
      </c>
      <c r="L85" s="160">
        <f t="shared" ref="L85" si="26">SUM(H85+J85)</f>
        <v>42497</v>
      </c>
      <c r="M85" s="108" t="s">
        <v>170</v>
      </c>
      <c r="N85" s="37" t="s">
        <v>33</v>
      </c>
      <c r="O85" s="66"/>
      <c r="P85" s="58"/>
      <c r="Q85" s="66"/>
      <c r="R85" s="168"/>
      <c r="S85" s="38"/>
      <c r="T85" s="5" t="s">
        <v>102</v>
      </c>
      <c r="U85" s="161"/>
      <c r="V85" s="161" t="s">
        <v>115</v>
      </c>
      <c r="W85" s="161"/>
      <c r="X85" s="69"/>
      <c r="Y85" s="58"/>
      <c r="Z85" s="68"/>
      <c r="AA85" s="58"/>
      <c r="AB85" s="68"/>
      <c r="AC85" s="68"/>
      <c r="AD85" s="98" t="s">
        <v>31</v>
      </c>
      <c r="AE85" s="98" t="s">
        <v>31</v>
      </c>
    </row>
    <row r="86" spans="1:31" ht="15.75" customHeight="1">
      <c r="A86" s="180">
        <v>84</v>
      </c>
      <c r="B86" s="82" t="s">
        <v>305</v>
      </c>
      <c r="C86" s="82" t="s">
        <v>65</v>
      </c>
      <c r="D86" s="99" t="s">
        <v>335</v>
      </c>
      <c r="E86" s="81">
        <v>150</v>
      </c>
      <c r="F86" s="83">
        <v>42298</v>
      </c>
      <c r="G86" s="83">
        <v>42299</v>
      </c>
      <c r="H86" s="159">
        <f t="shared" si="18"/>
        <v>42299</v>
      </c>
      <c r="I86" s="136">
        <v>42278</v>
      </c>
      <c r="J86" s="57">
        <v>180</v>
      </c>
      <c r="K86" s="239">
        <f t="shared" si="19"/>
        <v>4</v>
      </c>
      <c r="L86" s="160">
        <f t="shared" ref="L86" si="27">SUM(H86+J86)</f>
        <v>42479</v>
      </c>
      <c r="M86" s="108" t="s">
        <v>170</v>
      </c>
      <c r="N86" s="37" t="s">
        <v>33</v>
      </c>
      <c r="O86" s="66">
        <v>440</v>
      </c>
      <c r="P86" s="58">
        <v>42318</v>
      </c>
      <c r="Q86" s="66">
        <v>20181</v>
      </c>
      <c r="R86" s="168">
        <v>42319</v>
      </c>
      <c r="S86" s="38">
        <v>2</v>
      </c>
      <c r="T86" s="135" t="s">
        <v>91</v>
      </c>
      <c r="U86" s="161"/>
      <c r="V86" s="161"/>
      <c r="W86" s="161"/>
      <c r="X86" s="69">
        <v>245</v>
      </c>
      <c r="Y86" s="58">
        <v>42335</v>
      </c>
      <c r="Z86" s="68">
        <v>228</v>
      </c>
      <c r="AA86" s="58">
        <v>42338</v>
      </c>
      <c r="AB86" s="68">
        <v>63</v>
      </c>
      <c r="AC86" s="68" t="s">
        <v>73</v>
      </c>
      <c r="AD86" s="98" t="s">
        <v>119</v>
      </c>
      <c r="AE86" s="98" t="s">
        <v>119</v>
      </c>
    </row>
    <row r="87" spans="1:31" ht="15.75" customHeight="1">
      <c r="A87" s="180">
        <v>85</v>
      </c>
      <c r="B87" s="200" t="s">
        <v>84</v>
      </c>
      <c r="C87" s="200" t="s">
        <v>84</v>
      </c>
      <c r="D87" s="201" t="s">
        <v>43</v>
      </c>
      <c r="E87" s="202">
        <v>80</v>
      </c>
      <c r="F87" s="203">
        <v>42199</v>
      </c>
      <c r="G87" s="203">
        <v>42200</v>
      </c>
      <c r="H87" s="159">
        <f t="shared" si="18"/>
        <v>42200</v>
      </c>
      <c r="I87" s="136">
        <v>42186</v>
      </c>
      <c r="J87" s="57">
        <v>180</v>
      </c>
      <c r="K87" s="239">
        <f t="shared" si="19"/>
        <v>3</v>
      </c>
      <c r="L87" s="160"/>
      <c r="M87" s="108" t="s">
        <v>231</v>
      </c>
      <c r="N87" s="37" t="s">
        <v>34</v>
      </c>
      <c r="O87" s="66"/>
      <c r="P87" s="58"/>
      <c r="Q87" s="66"/>
      <c r="R87" s="168"/>
      <c r="S87" s="38"/>
      <c r="T87" s="5" t="s">
        <v>228</v>
      </c>
      <c r="U87" s="161"/>
      <c r="V87" s="161"/>
      <c r="W87" s="161"/>
      <c r="X87" s="69"/>
      <c r="Y87" s="58"/>
      <c r="Z87" s="68"/>
      <c r="AA87" s="58"/>
      <c r="AB87" s="68"/>
      <c r="AC87" s="68"/>
      <c r="AD87" s="98" t="s">
        <v>104</v>
      </c>
      <c r="AE87" s="167" t="s">
        <v>117</v>
      </c>
    </row>
    <row r="88" spans="1:31" ht="15.75" customHeight="1">
      <c r="A88" s="180">
        <v>86</v>
      </c>
      <c r="B88" s="82" t="s">
        <v>84</v>
      </c>
      <c r="C88" s="82" t="s">
        <v>84</v>
      </c>
      <c r="D88" s="99" t="s">
        <v>43</v>
      </c>
      <c r="E88" s="81">
        <v>89</v>
      </c>
      <c r="F88" s="83">
        <v>42199</v>
      </c>
      <c r="G88" s="83">
        <v>42206</v>
      </c>
      <c r="H88" s="159">
        <f t="shared" si="18"/>
        <v>42206</v>
      </c>
      <c r="I88" s="136">
        <v>42186</v>
      </c>
      <c r="J88" s="57">
        <v>180</v>
      </c>
      <c r="K88" s="239">
        <f t="shared" si="19"/>
        <v>3</v>
      </c>
      <c r="L88" s="160">
        <f>SUM(H88+J88)</f>
        <v>42386</v>
      </c>
      <c r="M88" s="108" t="s">
        <v>5</v>
      </c>
      <c r="N88" s="37" t="s">
        <v>33</v>
      </c>
      <c r="O88" s="66">
        <v>269</v>
      </c>
      <c r="P88" s="58">
        <v>42214</v>
      </c>
      <c r="Q88" s="66">
        <v>20111</v>
      </c>
      <c r="R88" s="121" t="s">
        <v>248</v>
      </c>
      <c r="S88" s="121" t="s">
        <v>155</v>
      </c>
      <c r="T88" s="5" t="s">
        <v>228</v>
      </c>
      <c r="U88" s="161"/>
      <c r="V88" s="161"/>
      <c r="W88" s="161"/>
      <c r="X88" s="69">
        <v>175</v>
      </c>
      <c r="Y88" s="58">
        <v>42227</v>
      </c>
      <c r="Z88" s="68">
        <v>154</v>
      </c>
      <c r="AA88" s="58">
        <v>42229</v>
      </c>
      <c r="AB88" s="68">
        <v>41</v>
      </c>
      <c r="AC88" s="68" t="s">
        <v>73</v>
      </c>
      <c r="AD88" s="98" t="s">
        <v>119</v>
      </c>
      <c r="AE88" s="98" t="s">
        <v>119</v>
      </c>
    </row>
    <row r="89" spans="1:31" ht="15.75" customHeight="1">
      <c r="A89" s="180">
        <v>87</v>
      </c>
      <c r="B89" s="82" t="s">
        <v>196</v>
      </c>
      <c r="C89" s="82" t="s">
        <v>51</v>
      </c>
      <c r="D89" s="99" t="s">
        <v>176</v>
      </c>
      <c r="E89" s="81">
        <v>3851</v>
      </c>
      <c r="F89" s="83">
        <v>42127</v>
      </c>
      <c r="G89" s="83">
        <v>42136</v>
      </c>
      <c r="H89" s="159">
        <f t="shared" si="18"/>
        <v>42136</v>
      </c>
      <c r="I89" s="136">
        <v>42125</v>
      </c>
      <c r="J89" s="57">
        <v>180</v>
      </c>
      <c r="K89" s="239">
        <f t="shared" si="19"/>
        <v>1</v>
      </c>
      <c r="L89" s="160">
        <f>SUM(H89+J89)</f>
        <v>42316</v>
      </c>
      <c r="M89" s="108" t="s">
        <v>4</v>
      </c>
      <c r="N89" s="37" t="s">
        <v>33</v>
      </c>
      <c r="O89" s="66">
        <v>190</v>
      </c>
      <c r="P89" s="58">
        <v>42150</v>
      </c>
      <c r="Q89" s="66">
        <v>20067</v>
      </c>
      <c r="R89" s="168">
        <v>41786</v>
      </c>
      <c r="S89" s="38"/>
      <c r="T89" s="135" t="s">
        <v>91</v>
      </c>
      <c r="U89" s="161"/>
      <c r="V89" s="161"/>
      <c r="W89" s="161"/>
      <c r="X89" s="121" t="s">
        <v>205</v>
      </c>
      <c r="Y89" s="121" t="s">
        <v>267</v>
      </c>
      <c r="Z89" s="121" t="s">
        <v>203</v>
      </c>
      <c r="AA89" s="121" t="s">
        <v>268</v>
      </c>
      <c r="AB89" s="121" t="s">
        <v>204</v>
      </c>
      <c r="AC89" s="121" t="s">
        <v>73</v>
      </c>
      <c r="AD89" s="98" t="s">
        <v>119</v>
      </c>
      <c r="AE89" s="98" t="s">
        <v>119</v>
      </c>
    </row>
    <row r="90" spans="1:31" ht="15.75" customHeight="1">
      <c r="A90" s="180">
        <v>88</v>
      </c>
      <c r="B90" s="200" t="s">
        <v>196</v>
      </c>
      <c r="C90" s="200" t="s">
        <v>51</v>
      </c>
      <c r="D90" s="201" t="s">
        <v>176</v>
      </c>
      <c r="E90" s="202">
        <v>3893</v>
      </c>
      <c r="F90" s="203">
        <v>42331</v>
      </c>
      <c r="G90" s="203">
        <v>42331</v>
      </c>
      <c r="H90" s="159">
        <f t="shared" si="18"/>
        <v>42331</v>
      </c>
      <c r="I90" s="136">
        <v>42309</v>
      </c>
      <c r="J90" s="57">
        <v>180</v>
      </c>
      <c r="K90" s="239">
        <f t="shared" si="19"/>
        <v>2</v>
      </c>
      <c r="L90" s="160"/>
      <c r="M90" s="108" t="s">
        <v>170</v>
      </c>
      <c r="N90" s="37" t="s">
        <v>33</v>
      </c>
      <c r="O90" s="66"/>
      <c r="P90" s="58"/>
      <c r="Q90" s="66"/>
      <c r="R90" s="168"/>
      <c r="S90" s="38"/>
      <c r="T90" s="135" t="s">
        <v>91</v>
      </c>
      <c r="U90" s="161"/>
      <c r="V90" s="161"/>
      <c r="W90" s="161"/>
      <c r="X90" s="121"/>
      <c r="Y90" s="121"/>
      <c r="Z90" s="121"/>
      <c r="AA90" s="121"/>
      <c r="AB90" s="121"/>
      <c r="AC90" s="121"/>
      <c r="AD90" s="98" t="s">
        <v>104</v>
      </c>
      <c r="AE90" s="167" t="s">
        <v>117</v>
      </c>
    </row>
    <row r="91" spans="1:31" ht="15.75" customHeight="1">
      <c r="A91" s="180">
        <v>89</v>
      </c>
      <c r="B91" s="82" t="s">
        <v>178</v>
      </c>
      <c r="C91" s="82" t="s">
        <v>69</v>
      </c>
      <c r="D91" s="99" t="s">
        <v>49</v>
      </c>
      <c r="E91" s="81">
        <v>9</v>
      </c>
      <c r="F91" s="83">
        <v>42068</v>
      </c>
      <c r="G91" s="83">
        <v>42075</v>
      </c>
      <c r="H91" s="159">
        <f t="shared" si="18"/>
        <v>42075</v>
      </c>
      <c r="I91" s="136">
        <v>42064</v>
      </c>
      <c r="J91" s="57">
        <v>180</v>
      </c>
      <c r="K91" s="239">
        <f t="shared" si="19"/>
        <v>5</v>
      </c>
      <c r="L91" s="160">
        <f>SUM(H91+J91)-1</f>
        <v>42254</v>
      </c>
      <c r="M91" s="108" t="s">
        <v>5</v>
      </c>
      <c r="N91" s="37" t="s">
        <v>33</v>
      </c>
      <c r="O91" s="66">
        <v>110</v>
      </c>
      <c r="P91" s="58">
        <v>42095</v>
      </c>
      <c r="Q91" s="66">
        <v>20032</v>
      </c>
      <c r="R91" s="168">
        <v>42100</v>
      </c>
      <c r="S91" s="38">
        <v>2</v>
      </c>
      <c r="T91" s="135" t="s">
        <v>91</v>
      </c>
      <c r="U91" s="161"/>
      <c r="V91" s="161"/>
      <c r="W91" s="161"/>
      <c r="X91" s="69"/>
      <c r="Y91" s="58"/>
      <c r="Z91" s="68"/>
      <c r="AA91" s="58"/>
      <c r="AB91" s="68"/>
      <c r="AC91" s="68"/>
      <c r="AD91" s="98" t="s">
        <v>118</v>
      </c>
      <c r="AE91" s="98" t="s">
        <v>118</v>
      </c>
    </row>
    <row r="92" spans="1:31" ht="15.75" customHeight="1">
      <c r="A92" s="180">
        <v>90</v>
      </c>
      <c r="B92" s="82" t="s">
        <v>236</v>
      </c>
      <c r="C92" s="82" t="s">
        <v>86</v>
      </c>
      <c r="D92" s="99" t="s">
        <v>187</v>
      </c>
      <c r="E92" s="81">
        <v>100</v>
      </c>
      <c r="F92" s="83">
        <v>42200</v>
      </c>
      <c r="G92" s="83">
        <v>42202</v>
      </c>
      <c r="H92" s="159">
        <f t="shared" si="18"/>
        <v>42202</v>
      </c>
      <c r="I92" s="136">
        <v>42186</v>
      </c>
      <c r="J92" s="57">
        <v>180</v>
      </c>
      <c r="K92" s="239">
        <f t="shared" si="19"/>
        <v>4</v>
      </c>
      <c r="L92" s="160">
        <f>SUM(H92+J92)-1</f>
        <v>42381</v>
      </c>
      <c r="M92" s="108" t="s">
        <v>170</v>
      </c>
      <c r="N92" s="37" t="s">
        <v>33</v>
      </c>
      <c r="O92" s="66">
        <v>270</v>
      </c>
      <c r="P92" s="58">
        <v>42214</v>
      </c>
      <c r="Q92" s="66">
        <v>20111</v>
      </c>
      <c r="R92" s="168">
        <v>42215</v>
      </c>
      <c r="S92" s="38">
        <v>1</v>
      </c>
      <c r="T92" s="135" t="s">
        <v>91</v>
      </c>
      <c r="U92" s="161"/>
      <c r="V92" s="161"/>
      <c r="W92" s="161"/>
      <c r="X92" s="69">
        <v>176</v>
      </c>
      <c r="Y92" s="58">
        <v>42228</v>
      </c>
      <c r="Z92" s="68">
        <v>154</v>
      </c>
      <c r="AA92" s="58">
        <v>42229</v>
      </c>
      <c r="AB92" s="68">
        <v>41</v>
      </c>
      <c r="AC92" s="68" t="s">
        <v>73</v>
      </c>
      <c r="AD92" s="98" t="s">
        <v>119</v>
      </c>
      <c r="AE92" s="98" t="s">
        <v>119</v>
      </c>
    </row>
    <row r="93" spans="1:31" ht="15.75" customHeight="1">
      <c r="A93" s="180">
        <v>91</v>
      </c>
      <c r="B93" s="200" t="s">
        <v>306</v>
      </c>
      <c r="C93" s="200" t="s">
        <v>67</v>
      </c>
      <c r="D93" s="201" t="s">
        <v>339</v>
      </c>
      <c r="E93" s="202">
        <v>1786</v>
      </c>
      <c r="F93" s="203">
        <v>42300</v>
      </c>
      <c r="G93" s="203">
        <v>42303</v>
      </c>
      <c r="H93" s="159">
        <f t="shared" si="18"/>
        <v>42303</v>
      </c>
      <c r="I93" s="136">
        <v>42278</v>
      </c>
      <c r="J93" s="57">
        <v>180</v>
      </c>
      <c r="K93" s="239">
        <f t="shared" si="19"/>
        <v>6</v>
      </c>
      <c r="L93" s="160"/>
      <c r="M93" s="108" t="s">
        <v>170</v>
      </c>
      <c r="N93" s="37" t="s">
        <v>33</v>
      </c>
      <c r="O93" s="66"/>
      <c r="P93" s="58"/>
      <c r="Q93" s="66"/>
      <c r="R93" s="168"/>
      <c r="S93" s="38"/>
      <c r="T93" s="135" t="s">
        <v>91</v>
      </c>
      <c r="U93" s="161"/>
      <c r="V93" s="161"/>
      <c r="W93" s="161"/>
      <c r="X93" s="69"/>
      <c r="Y93" s="58"/>
      <c r="Z93" s="68"/>
      <c r="AA93" s="58"/>
      <c r="AB93" s="68"/>
      <c r="AC93" s="68"/>
      <c r="AD93" s="98" t="s">
        <v>104</v>
      </c>
      <c r="AE93" s="167" t="s">
        <v>117</v>
      </c>
    </row>
    <row r="94" spans="1:31" ht="15.75" customHeight="1">
      <c r="A94" s="180">
        <v>92</v>
      </c>
      <c r="B94" s="200" t="s">
        <v>206</v>
      </c>
      <c r="C94" s="200" t="s">
        <v>84</v>
      </c>
      <c r="D94" s="201" t="s">
        <v>43</v>
      </c>
      <c r="E94" s="202">
        <v>189</v>
      </c>
      <c r="F94" s="203">
        <v>42185</v>
      </c>
      <c r="G94" s="203">
        <v>42194</v>
      </c>
      <c r="H94" s="159">
        <f t="shared" si="18"/>
        <v>42194</v>
      </c>
      <c r="I94" s="136">
        <v>42156</v>
      </c>
      <c r="J94" s="57">
        <v>180</v>
      </c>
      <c r="K94" s="239">
        <f t="shared" si="19"/>
        <v>3</v>
      </c>
      <c r="L94" s="160"/>
      <c r="M94" s="108" t="s">
        <v>5</v>
      </c>
      <c r="N94" s="37" t="s">
        <v>33</v>
      </c>
      <c r="O94" s="66"/>
      <c r="P94" s="58"/>
      <c r="Q94" s="66"/>
      <c r="R94" s="168"/>
      <c r="S94" s="38"/>
      <c r="T94" s="135" t="s">
        <v>91</v>
      </c>
      <c r="U94" s="161"/>
      <c r="V94" s="161"/>
      <c r="W94" s="161"/>
      <c r="X94" s="165"/>
      <c r="Y94" s="58"/>
      <c r="Z94" s="68"/>
      <c r="AA94" s="58"/>
      <c r="AB94" s="68"/>
      <c r="AC94" s="68"/>
      <c r="AD94" s="98" t="s">
        <v>104</v>
      </c>
      <c r="AE94" s="167" t="s">
        <v>104</v>
      </c>
    </row>
    <row r="95" spans="1:31" ht="15.75" customHeight="1">
      <c r="A95" s="180">
        <v>93</v>
      </c>
      <c r="B95" s="204" t="s">
        <v>206</v>
      </c>
      <c r="C95" s="204" t="s">
        <v>84</v>
      </c>
      <c r="D95" s="205" t="s">
        <v>43</v>
      </c>
      <c r="E95" s="206">
        <v>191</v>
      </c>
      <c r="F95" s="207">
        <v>42199</v>
      </c>
      <c r="G95" s="207">
        <v>42200</v>
      </c>
      <c r="H95" s="159">
        <f t="shared" si="18"/>
        <v>42200</v>
      </c>
      <c r="I95" s="136">
        <v>42186</v>
      </c>
      <c r="J95" s="57">
        <v>180</v>
      </c>
      <c r="K95" s="239">
        <f t="shared" si="19"/>
        <v>3</v>
      </c>
      <c r="L95" s="160">
        <f>SUM(H95+J95)-1</f>
        <v>42379</v>
      </c>
      <c r="M95" s="108" t="s">
        <v>5</v>
      </c>
      <c r="N95" s="37" t="s">
        <v>33</v>
      </c>
      <c r="O95" s="66">
        <v>279</v>
      </c>
      <c r="P95" s="58">
        <v>42214</v>
      </c>
      <c r="Q95" s="66">
        <v>20111</v>
      </c>
      <c r="R95" s="168">
        <v>42215</v>
      </c>
      <c r="S95" s="38">
        <v>5</v>
      </c>
      <c r="T95" s="135" t="s">
        <v>91</v>
      </c>
      <c r="U95" s="161"/>
      <c r="V95" s="161"/>
      <c r="W95" s="161"/>
      <c r="X95" s="69">
        <v>176</v>
      </c>
      <c r="Y95" s="58">
        <v>42228</v>
      </c>
      <c r="Z95" s="68">
        <v>154</v>
      </c>
      <c r="AA95" s="58">
        <v>42229</v>
      </c>
      <c r="AB95" s="68">
        <v>41</v>
      </c>
      <c r="AC95" s="68" t="s">
        <v>73</v>
      </c>
      <c r="AD95" s="98" t="s">
        <v>119</v>
      </c>
      <c r="AE95" s="98" t="s">
        <v>119</v>
      </c>
    </row>
    <row r="96" spans="1:31" ht="15.75" customHeight="1">
      <c r="A96" s="180">
        <v>94</v>
      </c>
      <c r="B96" s="200" t="s">
        <v>307</v>
      </c>
      <c r="C96" s="200" t="s">
        <v>51</v>
      </c>
      <c r="D96" s="201" t="s">
        <v>176</v>
      </c>
      <c r="E96" s="202">
        <v>1835</v>
      </c>
      <c r="F96" s="203">
        <v>42345</v>
      </c>
      <c r="G96" s="203">
        <v>42345</v>
      </c>
      <c r="H96" s="159">
        <f t="shared" si="18"/>
        <v>42345</v>
      </c>
      <c r="I96" s="136">
        <v>42339</v>
      </c>
      <c r="J96" s="57">
        <v>180</v>
      </c>
      <c r="K96" s="239">
        <f t="shared" si="19"/>
        <v>2</v>
      </c>
      <c r="L96" s="160"/>
      <c r="M96" s="108" t="s">
        <v>170</v>
      </c>
      <c r="N96" s="37" t="s">
        <v>33</v>
      </c>
      <c r="O96" s="66"/>
      <c r="P96" s="58"/>
      <c r="Q96" s="66"/>
      <c r="R96" s="168"/>
      <c r="S96" s="38"/>
      <c r="T96" s="5" t="s">
        <v>102</v>
      </c>
      <c r="U96" s="161" t="s">
        <v>115</v>
      </c>
      <c r="V96" s="161" t="s">
        <v>115</v>
      </c>
      <c r="W96" s="161"/>
      <c r="X96" s="69"/>
      <c r="Y96" s="58"/>
      <c r="Z96" s="68"/>
      <c r="AA96" s="58"/>
      <c r="AB96" s="68"/>
      <c r="AC96" s="68"/>
      <c r="AD96" s="98" t="s">
        <v>104</v>
      </c>
      <c r="AE96" s="167" t="s">
        <v>117</v>
      </c>
    </row>
    <row r="97" spans="1:31" ht="15.75" customHeight="1">
      <c r="A97" s="180">
        <v>95</v>
      </c>
      <c r="B97" s="200" t="s">
        <v>238</v>
      </c>
      <c r="C97" s="200" t="s">
        <v>79</v>
      </c>
      <c r="D97" s="201" t="s">
        <v>207</v>
      </c>
      <c r="E97" s="202">
        <v>221</v>
      </c>
      <c r="F97" s="203">
        <v>42199</v>
      </c>
      <c r="G97" s="203">
        <v>42199</v>
      </c>
      <c r="H97" s="159">
        <f t="shared" si="18"/>
        <v>42199</v>
      </c>
      <c r="I97" s="136">
        <v>42186</v>
      </c>
      <c r="J97" s="57">
        <v>180</v>
      </c>
      <c r="K97" s="239">
        <f t="shared" si="19"/>
        <v>3</v>
      </c>
      <c r="L97" s="160"/>
      <c r="M97" s="108" t="s">
        <v>5</v>
      </c>
      <c r="N97" s="37" t="s">
        <v>33</v>
      </c>
      <c r="O97" s="66"/>
      <c r="P97" s="58"/>
      <c r="Q97" s="66"/>
      <c r="R97" s="168"/>
      <c r="S97" s="38"/>
      <c r="T97" s="135" t="s">
        <v>91</v>
      </c>
      <c r="U97" s="161"/>
      <c r="V97" s="161"/>
      <c r="W97" s="161"/>
      <c r="X97" s="165"/>
      <c r="Y97" s="58"/>
      <c r="Z97" s="68"/>
      <c r="AA97" s="58"/>
      <c r="AB97" s="68"/>
      <c r="AC97" s="68"/>
      <c r="AD97" s="98" t="s">
        <v>104</v>
      </c>
      <c r="AE97" s="167" t="s">
        <v>117</v>
      </c>
    </row>
    <row r="98" spans="1:31" ht="15.75" customHeight="1">
      <c r="A98" s="180">
        <v>96</v>
      </c>
      <c r="B98" s="204" t="s">
        <v>217</v>
      </c>
      <c r="C98" s="204" t="s">
        <v>79</v>
      </c>
      <c r="D98" s="205" t="s">
        <v>207</v>
      </c>
      <c r="E98" s="206">
        <v>210</v>
      </c>
      <c r="F98" s="207">
        <v>42199</v>
      </c>
      <c r="G98" s="207">
        <v>42199</v>
      </c>
      <c r="H98" s="159">
        <f t="shared" si="18"/>
        <v>42199</v>
      </c>
      <c r="I98" s="136">
        <v>42186</v>
      </c>
      <c r="J98" s="57">
        <v>180</v>
      </c>
      <c r="K98" s="239">
        <f t="shared" si="19"/>
        <v>3</v>
      </c>
      <c r="L98" s="160">
        <f>SUM(H98+J98)-1</f>
        <v>42378</v>
      </c>
      <c r="M98" s="108" t="s">
        <v>5</v>
      </c>
      <c r="N98" s="37" t="s">
        <v>33</v>
      </c>
      <c r="O98" s="66">
        <v>286</v>
      </c>
      <c r="P98" s="58">
        <v>42221</v>
      </c>
      <c r="Q98" s="66">
        <v>20116</v>
      </c>
      <c r="R98" s="168">
        <v>42222</v>
      </c>
      <c r="S98" s="38">
        <v>1</v>
      </c>
      <c r="T98" s="135" t="s">
        <v>91</v>
      </c>
      <c r="U98" s="161"/>
      <c r="V98" s="161"/>
      <c r="W98" s="161"/>
      <c r="X98" s="69">
        <v>176</v>
      </c>
      <c r="Y98" s="58">
        <v>42228</v>
      </c>
      <c r="Z98" s="68">
        <v>154</v>
      </c>
      <c r="AA98" s="58">
        <v>42229</v>
      </c>
      <c r="AB98" s="68">
        <v>41</v>
      </c>
      <c r="AC98" s="68" t="s">
        <v>73</v>
      </c>
      <c r="AD98" s="98" t="s">
        <v>119</v>
      </c>
      <c r="AE98" s="98" t="s">
        <v>119</v>
      </c>
    </row>
    <row r="99" spans="1:31" ht="15.75" customHeight="1">
      <c r="A99" s="180">
        <v>97</v>
      </c>
      <c r="B99" s="200" t="s">
        <v>142</v>
      </c>
      <c r="C99" s="200" t="s">
        <v>75</v>
      </c>
      <c r="D99" s="201" t="s">
        <v>143</v>
      </c>
      <c r="E99" s="202">
        <v>3805</v>
      </c>
      <c r="F99" s="203">
        <v>42012</v>
      </c>
      <c r="G99" s="203">
        <v>42013</v>
      </c>
      <c r="H99" s="159">
        <f t="shared" si="18"/>
        <v>42013</v>
      </c>
      <c r="I99" s="136">
        <v>42005</v>
      </c>
      <c r="J99" s="57">
        <v>180</v>
      </c>
      <c r="K99" s="239">
        <f t="shared" si="19"/>
        <v>5</v>
      </c>
      <c r="L99" s="160"/>
      <c r="M99" s="108" t="s">
        <v>5</v>
      </c>
      <c r="N99" s="37" t="s">
        <v>33</v>
      </c>
      <c r="O99" s="66"/>
      <c r="P99" s="58"/>
      <c r="Q99" s="66"/>
      <c r="R99" s="168"/>
      <c r="S99" s="38"/>
      <c r="T99" s="5" t="s">
        <v>102</v>
      </c>
      <c r="U99" s="161" t="s">
        <v>115</v>
      </c>
      <c r="V99" s="161" t="s">
        <v>115</v>
      </c>
      <c r="W99" s="161"/>
      <c r="X99" s="165"/>
      <c r="Y99" s="58"/>
      <c r="Z99" s="68"/>
      <c r="AA99" s="58"/>
      <c r="AB99" s="68"/>
      <c r="AC99" s="68"/>
      <c r="AD99" s="98" t="s">
        <v>104</v>
      </c>
      <c r="AE99" s="167" t="s">
        <v>117</v>
      </c>
    </row>
    <row r="100" spans="1:31" ht="15.75" customHeight="1">
      <c r="A100" s="180">
        <v>98</v>
      </c>
      <c r="B100" s="204" t="s">
        <v>308</v>
      </c>
      <c r="C100" s="204" t="s">
        <v>61</v>
      </c>
      <c r="D100" s="205" t="s">
        <v>62</v>
      </c>
      <c r="E100" s="206" t="s">
        <v>349</v>
      </c>
      <c r="F100" s="207">
        <v>42301</v>
      </c>
      <c r="G100" s="207">
        <v>42301</v>
      </c>
      <c r="H100" s="181">
        <f t="shared" ref="H100" si="28">G100</f>
        <v>42301</v>
      </c>
      <c r="I100" s="182">
        <v>42278</v>
      </c>
      <c r="J100" s="183">
        <v>180</v>
      </c>
      <c r="K100" s="239">
        <f t="shared" ref="K100" si="29">WEEKDAY(F100,1)</f>
        <v>7</v>
      </c>
      <c r="L100" s="160">
        <f t="shared" ref="L100" si="30">SUM(H100+J100)</f>
        <v>42481</v>
      </c>
      <c r="M100" s="108" t="s">
        <v>35</v>
      </c>
      <c r="N100" s="184" t="s">
        <v>33</v>
      </c>
      <c r="O100" s="217">
        <v>542</v>
      </c>
      <c r="P100" s="238">
        <v>42355</v>
      </c>
      <c r="Q100" s="217">
        <v>20208</v>
      </c>
      <c r="R100" s="238">
        <v>42356</v>
      </c>
      <c r="S100" s="196" t="s">
        <v>156</v>
      </c>
      <c r="T100" s="135" t="s">
        <v>91</v>
      </c>
      <c r="U100" s="161"/>
      <c r="V100" s="161"/>
      <c r="W100" s="161"/>
      <c r="X100" s="196"/>
      <c r="Y100" s="196"/>
      <c r="Z100" s="196"/>
      <c r="AA100" s="196"/>
      <c r="AB100" s="196"/>
      <c r="AC100" s="196"/>
      <c r="AD100" s="98" t="s">
        <v>118</v>
      </c>
      <c r="AE100" s="98" t="s">
        <v>118</v>
      </c>
    </row>
    <row r="101" spans="1:31" ht="15.75" customHeight="1">
      <c r="A101" s="180">
        <v>99</v>
      </c>
      <c r="B101" s="204" t="s">
        <v>244</v>
      </c>
      <c r="C101" s="204" t="s">
        <v>82</v>
      </c>
      <c r="D101" s="205" t="s">
        <v>245</v>
      </c>
      <c r="E101" s="206">
        <v>294</v>
      </c>
      <c r="F101" s="207">
        <v>42199</v>
      </c>
      <c r="G101" s="207">
        <v>42205</v>
      </c>
      <c r="H101" s="159">
        <f t="shared" si="18"/>
        <v>42205</v>
      </c>
      <c r="I101" s="136">
        <v>42186</v>
      </c>
      <c r="J101" s="57">
        <v>180</v>
      </c>
      <c r="K101" s="239">
        <f t="shared" si="19"/>
        <v>3</v>
      </c>
      <c r="L101" s="160">
        <f>SUM(H101+J101)-1</f>
        <v>42384</v>
      </c>
      <c r="M101" s="108" t="s">
        <v>5</v>
      </c>
      <c r="N101" s="37" t="s">
        <v>33</v>
      </c>
      <c r="O101" s="66">
        <v>292</v>
      </c>
      <c r="P101" s="58">
        <v>42226</v>
      </c>
      <c r="Q101" s="66">
        <v>20119</v>
      </c>
      <c r="R101" s="168">
        <v>42227</v>
      </c>
      <c r="S101" s="38">
        <v>1</v>
      </c>
      <c r="T101" s="5" t="s">
        <v>102</v>
      </c>
      <c r="U101" s="161" t="s">
        <v>115</v>
      </c>
      <c r="V101" s="161" t="s">
        <v>115</v>
      </c>
      <c r="W101" s="161"/>
      <c r="X101" s="121" t="s">
        <v>262</v>
      </c>
      <c r="Y101" s="121" t="s">
        <v>265</v>
      </c>
      <c r="Z101" s="121" t="s">
        <v>263</v>
      </c>
      <c r="AA101" s="121" t="s">
        <v>264</v>
      </c>
      <c r="AB101" s="121" t="s">
        <v>266</v>
      </c>
      <c r="AC101" s="121" t="s">
        <v>73</v>
      </c>
      <c r="AD101" s="98" t="s">
        <v>119</v>
      </c>
      <c r="AE101" s="98" t="s">
        <v>119</v>
      </c>
    </row>
    <row r="102" spans="1:31" ht="15.75" customHeight="1">
      <c r="A102" s="180">
        <v>100</v>
      </c>
      <c r="B102" s="204" t="s">
        <v>219</v>
      </c>
      <c r="C102" s="204" t="s">
        <v>84</v>
      </c>
      <c r="D102" s="205" t="s">
        <v>212</v>
      </c>
      <c r="E102" s="206">
        <v>86</v>
      </c>
      <c r="F102" s="207">
        <v>42199</v>
      </c>
      <c r="G102" s="207">
        <v>42200</v>
      </c>
      <c r="H102" s="159">
        <f t="shared" si="18"/>
        <v>42200</v>
      </c>
      <c r="I102" s="136">
        <v>42186</v>
      </c>
      <c r="J102" s="57">
        <v>180</v>
      </c>
      <c r="K102" s="239">
        <f t="shared" si="19"/>
        <v>3</v>
      </c>
      <c r="L102" s="160">
        <f>SUM(H102+J102)-1</f>
        <v>42379</v>
      </c>
      <c r="M102" s="108" t="s">
        <v>5</v>
      </c>
      <c r="N102" s="37" t="s">
        <v>33</v>
      </c>
      <c r="O102" s="66">
        <v>279</v>
      </c>
      <c r="P102" s="58">
        <v>42214</v>
      </c>
      <c r="Q102" s="66">
        <v>20111</v>
      </c>
      <c r="R102" s="168">
        <v>42215</v>
      </c>
      <c r="S102" s="38">
        <v>5</v>
      </c>
      <c r="T102" s="135" t="s">
        <v>91</v>
      </c>
      <c r="U102" s="161"/>
      <c r="V102" s="161"/>
      <c r="W102" s="161"/>
      <c r="X102" s="69">
        <v>176</v>
      </c>
      <c r="Y102" s="58">
        <v>42228</v>
      </c>
      <c r="Z102" s="68">
        <v>154</v>
      </c>
      <c r="AA102" s="58">
        <v>42229</v>
      </c>
      <c r="AB102" s="68">
        <v>41</v>
      </c>
      <c r="AC102" s="68" t="s">
        <v>73</v>
      </c>
      <c r="AD102" s="98" t="s">
        <v>119</v>
      </c>
      <c r="AE102" s="98" t="s">
        <v>119</v>
      </c>
    </row>
    <row r="103" spans="1:31" ht="15.75" customHeight="1">
      <c r="A103" s="180">
        <v>101</v>
      </c>
      <c r="B103" s="204" t="s">
        <v>219</v>
      </c>
      <c r="C103" s="204" t="s">
        <v>84</v>
      </c>
      <c r="D103" s="205" t="s">
        <v>212</v>
      </c>
      <c r="E103" s="206">
        <v>157</v>
      </c>
      <c r="F103" s="207">
        <v>42352</v>
      </c>
      <c r="G103" s="207">
        <v>42354</v>
      </c>
      <c r="H103" s="159">
        <f t="shared" si="18"/>
        <v>42354</v>
      </c>
      <c r="I103" s="136">
        <v>42339</v>
      </c>
      <c r="J103" s="57">
        <v>180</v>
      </c>
      <c r="K103" s="239">
        <f t="shared" si="19"/>
        <v>2</v>
      </c>
      <c r="L103" s="160">
        <f>SUM(H103+J103)-1</f>
        <v>42533</v>
      </c>
      <c r="M103" s="108" t="s">
        <v>5</v>
      </c>
      <c r="N103" s="37" t="s">
        <v>33</v>
      </c>
      <c r="O103" s="66"/>
      <c r="P103" s="58"/>
      <c r="Q103" s="66"/>
      <c r="R103" s="168"/>
      <c r="S103" s="38"/>
      <c r="T103" s="135" t="s">
        <v>91</v>
      </c>
      <c r="U103" s="161"/>
      <c r="V103" s="161"/>
      <c r="W103" s="161"/>
      <c r="X103" s="69"/>
      <c r="Y103" s="58"/>
      <c r="Z103" s="68"/>
      <c r="AA103" s="58"/>
      <c r="AB103" s="68"/>
      <c r="AC103" s="68"/>
      <c r="AD103" s="98" t="s">
        <v>31</v>
      </c>
      <c r="AE103" s="98" t="s">
        <v>31</v>
      </c>
    </row>
    <row r="104" spans="1:31" ht="15.75" customHeight="1">
      <c r="A104" s="180">
        <v>102</v>
      </c>
      <c r="B104" s="200" t="s">
        <v>175</v>
      </c>
      <c r="C104" s="200" t="s">
        <v>51</v>
      </c>
      <c r="D104" s="201" t="s">
        <v>176</v>
      </c>
      <c r="E104" s="202">
        <v>2502</v>
      </c>
      <c r="F104" s="203">
        <v>42038</v>
      </c>
      <c r="G104" s="203">
        <v>42039</v>
      </c>
      <c r="H104" s="159">
        <f t="shared" si="18"/>
        <v>42039</v>
      </c>
      <c r="I104" s="136">
        <v>42036</v>
      </c>
      <c r="J104" s="57">
        <v>180</v>
      </c>
      <c r="K104" s="239">
        <f t="shared" si="19"/>
        <v>3</v>
      </c>
      <c r="L104" s="160"/>
      <c r="M104" s="108" t="s">
        <v>170</v>
      </c>
      <c r="N104" s="37" t="s">
        <v>33</v>
      </c>
      <c r="O104" s="66"/>
      <c r="P104" s="58"/>
      <c r="Q104" s="66"/>
      <c r="R104" s="168"/>
      <c r="S104" s="38"/>
      <c r="T104" s="135" t="s">
        <v>91</v>
      </c>
      <c r="U104" s="161"/>
      <c r="V104" s="161"/>
      <c r="W104" s="161"/>
      <c r="X104" s="165"/>
      <c r="Y104" s="58"/>
      <c r="Z104" s="68"/>
      <c r="AA104" s="58"/>
      <c r="AB104" s="68"/>
      <c r="AC104" s="68"/>
      <c r="AD104" s="98" t="s">
        <v>104</v>
      </c>
      <c r="AE104" s="167" t="s">
        <v>117</v>
      </c>
    </row>
    <row r="105" spans="1:31" ht="15.75" customHeight="1">
      <c r="A105" s="180">
        <v>103</v>
      </c>
      <c r="B105" s="204" t="s">
        <v>175</v>
      </c>
      <c r="C105" s="204" t="s">
        <v>51</v>
      </c>
      <c r="D105" s="205" t="s">
        <v>176</v>
      </c>
      <c r="E105" s="206">
        <v>2574</v>
      </c>
      <c r="F105" s="207">
        <v>42291</v>
      </c>
      <c r="G105" s="207">
        <v>42299</v>
      </c>
      <c r="H105" s="159">
        <f t="shared" si="18"/>
        <v>42299</v>
      </c>
      <c r="I105" s="136">
        <v>42278</v>
      </c>
      <c r="J105" s="57">
        <v>180</v>
      </c>
      <c r="K105" s="239">
        <f t="shared" si="19"/>
        <v>4</v>
      </c>
      <c r="L105" s="160">
        <f>SUM(H105+J105)-1</f>
        <v>42478</v>
      </c>
      <c r="M105" s="108" t="s">
        <v>170</v>
      </c>
      <c r="N105" s="37" t="s">
        <v>33</v>
      </c>
      <c r="O105" s="66">
        <v>448</v>
      </c>
      <c r="P105" s="58">
        <v>42321</v>
      </c>
      <c r="Q105" s="66">
        <v>20184</v>
      </c>
      <c r="R105" s="168">
        <v>42324</v>
      </c>
      <c r="S105" s="38">
        <v>1</v>
      </c>
      <c r="T105" s="5" t="s">
        <v>102</v>
      </c>
      <c r="U105" s="161" t="s">
        <v>115</v>
      </c>
      <c r="V105" s="161" t="s">
        <v>115</v>
      </c>
      <c r="W105" s="161"/>
      <c r="X105" s="69">
        <v>245</v>
      </c>
      <c r="Y105" s="58">
        <v>42335</v>
      </c>
      <c r="Z105" s="68">
        <v>228</v>
      </c>
      <c r="AA105" s="58">
        <v>42338</v>
      </c>
      <c r="AB105" s="68">
        <v>63</v>
      </c>
      <c r="AC105" s="68" t="s">
        <v>73</v>
      </c>
      <c r="AD105" s="98" t="s">
        <v>119</v>
      </c>
      <c r="AE105" s="98" t="s">
        <v>119</v>
      </c>
    </row>
    <row r="106" spans="1:31" ht="15.75" customHeight="1">
      <c r="A106" s="180">
        <v>104</v>
      </c>
      <c r="B106" s="204" t="s">
        <v>225</v>
      </c>
      <c r="C106" s="204" t="s">
        <v>86</v>
      </c>
      <c r="D106" s="205" t="s">
        <v>187</v>
      </c>
      <c r="E106" s="206">
        <v>367</v>
      </c>
      <c r="F106" s="207">
        <v>42199</v>
      </c>
      <c r="G106" s="207">
        <v>42201</v>
      </c>
      <c r="H106" s="159">
        <f t="shared" si="18"/>
        <v>42201</v>
      </c>
      <c r="I106" s="136">
        <v>42186</v>
      </c>
      <c r="J106" s="57">
        <v>180</v>
      </c>
      <c r="K106" s="239">
        <f t="shared" si="19"/>
        <v>3</v>
      </c>
      <c r="L106" s="160">
        <f>SUM(H106+J106)-1</f>
        <v>42380</v>
      </c>
      <c r="M106" s="108" t="s">
        <v>32</v>
      </c>
      <c r="N106" s="37" t="s">
        <v>33</v>
      </c>
      <c r="O106" s="66">
        <v>292</v>
      </c>
      <c r="P106" s="58">
        <v>42226</v>
      </c>
      <c r="Q106" s="66">
        <v>20119</v>
      </c>
      <c r="R106" s="168">
        <v>42227</v>
      </c>
      <c r="S106" s="38">
        <v>1</v>
      </c>
      <c r="T106" s="5" t="s">
        <v>228</v>
      </c>
      <c r="U106" s="161"/>
      <c r="V106" s="161"/>
      <c r="W106" s="161"/>
      <c r="X106" s="69">
        <v>189</v>
      </c>
      <c r="Y106" s="58">
        <v>42242</v>
      </c>
      <c r="Z106" s="68">
        <v>166</v>
      </c>
      <c r="AA106" s="58">
        <v>42247</v>
      </c>
      <c r="AB106" s="68">
        <v>85</v>
      </c>
      <c r="AC106" s="68" t="s">
        <v>73</v>
      </c>
      <c r="AD106" s="98" t="s">
        <v>119</v>
      </c>
      <c r="AE106" s="98" t="s">
        <v>119</v>
      </c>
    </row>
    <row r="107" spans="1:31" ht="15.75" customHeight="1">
      <c r="A107" s="180">
        <v>105</v>
      </c>
      <c r="B107" s="200" t="s">
        <v>309</v>
      </c>
      <c r="C107" s="200" t="s">
        <v>85</v>
      </c>
      <c r="D107" s="201" t="s">
        <v>62</v>
      </c>
      <c r="E107" s="202">
        <v>131</v>
      </c>
      <c r="F107" s="203">
        <v>42135</v>
      </c>
      <c r="G107" s="203">
        <v>42136</v>
      </c>
      <c r="H107" s="159">
        <f t="shared" ref="H107:H143" si="31">G107</f>
        <v>42136</v>
      </c>
      <c r="I107" s="136">
        <v>42125</v>
      </c>
      <c r="J107" s="57">
        <v>180</v>
      </c>
      <c r="K107" s="239">
        <f t="shared" ref="K107:K141" si="32">WEEKDAY(F107,1)</f>
        <v>2</v>
      </c>
      <c r="L107" s="160"/>
      <c r="M107" s="108" t="s">
        <v>5</v>
      </c>
      <c r="N107" s="37" t="s">
        <v>33</v>
      </c>
      <c r="O107" s="66"/>
      <c r="P107" s="58"/>
      <c r="Q107" s="66"/>
      <c r="R107" s="168"/>
      <c r="S107" s="38"/>
      <c r="T107" s="5" t="s">
        <v>102</v>
      </c>
      <c r="U107" s="161" t="s">
        <v>115</v>
      </c>
      <c r="V107" s="161" t="s">
        <v>115</v>
      </c>
      <c r="W107" s="161"/>
      <c r="X107" s="165"/>
      <c r="Y107" s="58"/>
      <c r="Z107" s="68"/>
      <c r="AA107" s="58"/>
      <c r="AB107" s="68"/>
      <c r="AC107" s="68"/>
      <c r="AD107" s="98" t="s">
        <v>104</v>
      </c>
      <c r="AE107" s="167" t="s">
        <v>117</v>
      </c>
    </row>
    <row r="108" spans="1:31" ht="15.75" customHeight="1">
      <c r="A108" s="180">
        <v>106</v>
      </c>
      <c r="B108" s="200" t="s">
        <v>310</v>
      </c>
      <c r="C108" s="200" t="s">
        <v>67</v>
      </c>
      <c r="D108" s="201" t="s">
        <v>63</v>
      </c>
      <c r="E108" s="202">
        <v>83</v>
      </c>
      <c r="F108" s="203">
        <v>42271</v>
      </c>
      <c r="G108" s="203">
        <v>42278</v>
      </c>
      <c r="H108" s="159">
        <f t="shared" si="31"/>
        <v>42278</v>
      </c>
      <c r="I108" s="136">
        <v>42248</v>
      </c>
      <c r="J108" s="57">
        <v>180</v>
      </c>
      <c r="K108" s="239">
        <f t="shared" si="32"/>
        <v>5</v>
      </c>
      <c r="L108" s="160"/>
      <c r="M108" s="108" t="s">
        <v>170</v>
      </c>
      <c r="N108" s="37" t="s">
        <v>33</v>
      </c>
      <c r="O108" s="66"/>
      <c r="P108" s="58"/>
      <c r="Q108" s="66"/>
      <c r="R108" s="168"/>
      <c r="S108" s="38"/>
      <c r="T108" s="135" t="s">
        <v>91</v>
      </c>
      <c r="U108" s="161"/>
      <c r="V108" s="161"/>
      <c r="W108" s="161"/>
      <c r="X108" s="165"/>
      <c r="Y108" s="58"/>
      <c r="Z108" s="68"/>
      <c r="AA108" s="58"/>
      <c r="AB108" s="68"/>
      <c r="AC108" s="68"/>
      <c r="AD108" s="98" t="s">
        <v>104</v>
      </c>
      <c r="AE108" s="167" t="s">
        <v>117</v>
      </c>
    </row>
    <row r="109" spans="1:31" ht="15.75" customHeight="1">
      <c r="A109" s="180">
        <v>107</v>
      </c>
      <c r="B109" s="204" t="s">
        <v>310</v>
      </c>
      <c r="C109" s="204" t="s">
        <v>67</v>
      </c>
      <c r="D109" s="205" t="s">
        <v>63</v>
      </c>
      <c r="E109" s="206">
        <v>93</v>
      </c>
      <c r="F109" s="207">
        <v>42304</v>
      </c>
      <c r="G109" s="207">
        <v>42304</v>
      </c>
      <c r="H109" s="159">
        <f t="shared" si="31"/>
        <v>42304</v>
      </c>
      <c r="I109" s="136">
        <v>42278</v>
      </c>
      <c r="J109" s="57">
        <v>180</v>
      </c>
      <c r="K109" s="239">
        <f t="shared" si="32"/>
        <v>3</v>
      </c>
      <c r="L109" s="160">
        <f>SUM(H109+J109)</f>
        <v>42484</v>
      </c>
      <c r="M109" s="108" t="s">
        <v>5</v>
      </c>
      <c r="N109" s="37" t="s">
        <v>33</v>
      </c>
      <c r="O109" s="66">
        <v>459</v>
      </c>
      <c r="P109" s="58">
        <v>42327</v>
      </c>
      <c r="Q109" s="66">
        <v>20188</v>
      </c>
      <c r="R109" s="168">
        <v>42328</v>
      </c>
      <c r="S109" s="38">
        <v>1</v>
      </c>
      <c r="T109" s="135" t="s">
        <v>91</v>
      </c>
      <c r="U109" s="161"/>
      <c r="V109" s="161"/>
      <c r="W109" s="161"/>
      <c r="X109" s="69">
        <v>257</v>
      </c>
      <c r="Y109" s="58">
        <v>42354</v>
      </c>
      <c r="Z109" s="68">
        <v>241</v>
      </c>
      <c r="AA109" s="58">
        <v>42355</v>
      </c>
      <c r="AB109" s="68" t="s">
        <v>350</v>
      </c>
      <c r="AC109" s="68" t="s">
        <v>73</v>
      </c>
      <c r="AD109" s="98" t="s">
        <v>119</v>
      </c>
      <c r="AE109" s="98" t="s">
        <v>119</v>
      </c>
    </row>
    <row r="110" spans="1:31" ht="15.75" customHeight="1">
      <c r="A110" s="180">
        <v>108</v>
      </c>
      <c r="B110" s="204" t="s">
        <v>240</v>
      </c>
      <c r="C110" s="204" t="s">
        <v>79</v>
      </c>
      <c r="D110" s="205" t="s">
        <v>207</v>
      </c>
      <c r="E110" s="206">
        <v>4429</v>
      </c>
      <c r="F110" s="207">
        <v>42199</v>
      </c>
      <c r="G110" s="207">
        <v>42199</v>
      </c>
      <c r="H110" s="159">
        <f t="shared" si="31"/>
        <v>42199</v>
      </c>
      <c r="I110" s="136">
        <v>42186</v>
      </c>
      <c r="J110" s="57">
        <v>180</v>
      </c>
      <c r="K110" s="239">
        <f t="shared" si="32"/>
        <v>3</v>
      </c>
      <c r="L110" s="160">
        <f>SUM(H110+J110)</f>
        <v>42379</v>
      </c>
      <c r="M110" s="108" t="s">
        <v>5</v>
      </c>
      <c r="N110" s="37" t="s">
        <v>33</v>
      </c>
      <c r="O110" s="66">
        <v>279</v>
      </c>
      <c r="P110" s="58">
        <v>42214</v>
      </c>
      <c r="Q110" s="66">
        <v>20111</v>
      </c>
      <c r="R110" s="168">
        <v>42215</v>
      </c>
      <c r="S110" s="38">
        <v>5</v>
      </c>
      <c r="T110" s="5" t="s">
        <v>102</v>
      </c>
      <c r="U110" s="161" t="s">
        <v>115</v>
      </c>
      <c r="V110" s="161" t="s">
        <v>115</v>
      </c>
      <c r="W110" s="161"/>
      <c r="X110" s="69">
        <v>176</v>
      </c>
      <c r="Y110" s="58">
        <v>42228</v>
      </c>
      <c r="Z110" s="68">
        <v>154</v>
      </c>
      <c r="AA110" s="58">
        <v>42229</v>
      </c>
      <c r="AB110" s="68">
        <v>41</v>
      </c>
      <c r="AC110" s="68" t="s">
        <v>73</v>
      </c>
      <c r="AD110" s="98" t="s">
        <v>119</v>
      </c>
      <c r="AE110" s="98" t="s">
        <v>119</v>
      </c>
    </row>
    <row r="111" spans="1:31" ht="15.75" customHeight="1">
      <c r="A111" s="180">
        <v>109</v>
      </c>
      <c r="B111" s="204" t="s">
        <v>240</v>
      </c>
      <c r="C111" s="204" t="s">
        <v>79</v>
      </c>
      <c r="D111" s="205" t="s">
        <v>207</v>
      </c>
      <c r="E111" s="206">
        <v>4479</v>
      </c>
      <c r="F111" s="207">
        <v>42327</v>
      </c>
      <c r="G111" s="207">
        <v>42331</v>
      </c>
      <c r="H111" s="159">
        <f t="shared" si="31"/>
        <v>42331</v>
      </c>
      <c r="I111" s="136">
        <v>42309</v>
      </c>
      <c r="J111" s="57">
        <v>180</v>
      </c>
      <c r="K111" s="239">
        <f t="shared" si="32"/>
        <v>5</v>
      </c>
      <c r="L111" s="160">
        <f>SUM(H111+J111)</f>
        <v>42511</v>
      </c>
      <c r="M111" s="108" t="s">
        <v>32</v>
      </c>
      <c r="N111" s="37" t="s">
        <v>33</v>
      </c>
      <c r="O111" s="66">
        <v>502</v>
      </c>
      <c r="P111" s="58">
        <v>42345</v>
      </c>
      <c r="Q111" s="66">
        <v>20200</v>
      </c>
      <c r="R111" s="168">
        <v>42346</v>
      </c>
      <c r="S111" s="38">
        <v>1</v>
      </c>
      <c r="T111" s="135" t="s">
        <v>91</v>
      </c>
      <c r="U111" s="161"/>
      <c r="V111" s="161"/>
      <c r="W111" s="161"/>
      <c r="X111" s="69"/>
      <c r="Y111" s="58"/>
      <c r="Z111" s="68"/>
      <c r="AA111" s="58"/>
      <c r="AB111" s="68"/>
      <c r="AC111" s="68"/>
      <c r="AD111" s="98" t="s">
        <v>118</v>
      </c>
      <c r="AE111" s="98" t="s">
        <v>118</v>
      </c>
    </row>
    <row r="112" spans="1:31" ht="15.75" customHeight="1">
      <c r="A112" s="180">
        <v>110</v>
      </c>
      <c r="B112" s="200" t="s">
        <v>247</v>
      </c>
      <c r="C112" s="200" t="s">
        <v>84</v>
      </c>
      <c r="D112" s="201" t="s">
        <v>43</v>
      </c>
      <c r="E112" s="202">
        <v>73</v>
      </c>
      <c r="F112" s="203">
        <v>42199</v>
      </c>
      <c r="G112" s="203">
        <v>42200</v>
      </c>
      <c r="H112" s="159">
        <f t="shared" si="31"/>
        <v>42200</v>
      </c>
      <c r="I112" s="136">
        <v>42186</v>
      </c>
      <c r="J112" s="57">
        <v>90</v>
      </c>
      <c r="K112" s="239">
        <f t="shared" si="32"/>
        <v>3</v>
      </c>
      <c r="L112" s="160"/>
      <c r="M112" s="108" t="s">
        <v>5</v>
      </c>
      <c r="N112" s="37" t="s">
        <v>33</v>
      </c>
      <c r="O112" s="66"/>
      <c r="P112" s="58"/>
      <c r="Q112" s="66"/>
      <c r="R112" s="168"/>
      <c r="S112" s="38"/>
      <c r="T112" s="5" t="s">
        <v>102</v>
      </c>
      <c r="U112" s="161" t="s">
        <v>115</v>
      </c>
      <c r="V112" s="161" t="s">
        <v>115</v>
      </c>
      <c r="W112" s="161"/>
      <c r="X112" s="165"/>
      <c r="Y112" s="58"/>
      <c r="Z112" s="68"/>
      <c r="AA112" s="58"/>
      <c r="AB112" s="68"/>
      <c r="AC112" s="68"/>
      <c r="AD112" s="98" t="s">
        <v>104</v>
      </c>
      <c r="AE112" s="167" t="s">
        <v>117</v>
      </c>
    </row>
    <row r="113" spans="1:31" ht="15.75" customHeight="1">
      <c r="A113" s="180">
        <v>111</v>
      </c>
      <c r="B113" s="82" t="s">
        <v>189</v>
      </c>
      <c r="C113" s="82" t="s">
        <v>86</v>
      </c>
      <c r="D113" s="99" t="s">
        <v>187</v>
      </c>
      <c r="E113" s="81">
        <v>438</v>
      </c>
      <c r="F113" s="83">
        <v>42114</v>
      </c>
      <c r="G113" s="83">
        <v>42115</v>
      </c>
      <c r="H113" s="159">
        <f t="shared" si="31"/>
        <v>42115</v>
      </c>
      <c r="I113" s="136">
        <v>42095</v>
      </c>
      <c r="J113" s="57">
        <v>180</v>
      </c>
      <c r="K113" s="239">
        <f t="shared" si="32"/>
        <v>2</v>
      </c>
      <c r="L113" s="160">
        <f t="shared" ref="L113:L123" si="33">SUM(H113+J113)</f>
        <v>42295</v>
      </c>
      <c r="M113" s="2" t="s">
        <v>32</v>
      </c>
      <c r="N113" s="37" t="s">
        <v>33</v>
      </c>
      <c r="O113" s="66">
        <v>131</v>
      </c>
      <c r="P113" s="168">
        <v>42116</v>
      </c>
      <c r="Q113" s="66">
        <v>20044</v>
      </c>
      <c r="R113" s="168">
        <v>42117</v>
      </c>
      <c r="S113" s="121" t="s">
        <v>155</v>
      </c>
      <c r="T113" s="135" t="s">
        <v>91</v>
      </c>
      <c r="U113" s="161"/>
      <c r="V113" s="161"/>
      <c r="W113" s="161"/>
      <c r="X113" s="69">
        <v>70</v>
      </c>
      <c r="Y113" s="58">
        <v>42116</v>
      </c>
      <c r="Z113" s="68">
        <v>76</v>
      </c>
      <c r="AA113" s="58">
        <v>42117</v>
      </c>
      <c r="AB113" s="68">
        <v>23</v>
      </c>
      <c r="AC113" s="68" t="s">
        <v>72</v>
      </c>
      <c r="AD113" s="98" t="s">
        <v>119</v>
      </c>
      <c r="AE113" s="98" t="s">
        <v>119</v>
      </c>
    </row>
    <row r="114" spans="1:31" ht="15.75" customHeight="1">
      <c r="A114" s="180">
        <v>112</v>
      </c>
      <c r="B114" s="200" t="s">
        <v>311</v>
      </c>
      <c r="C114" s="200" t="s">
        <v>67</v>
      </c>
      <c r="D114" s="201" t="s">
        <v>54</v>
      </c>
      <c r="E114" s="202">
        <v>122</v>
      </c>
      <c r="F114" s="203">
        <v>42292</v>
      </c>
      <c r="G114" s="203">
        <v>42297</v>
      </c>
      <c r="H114" s="159">
        <f t="shared" si="31"/>
        <v>42297</v>
      </c>
      <c r="I114" s="136">
        <v>42278</v>
      </c>
      <c r="J114" s="57">
        <v>180</v>
      </c>
      <c r="K114" s="239">
        <f t="shared" ref="K114" si="34">WEEKDAY(F114,1)</f>
        <v>5</v>
      </c>
      <c r="L114" s="160"/>
      <c r="M114" s="2" t="s">
        <v>4</v>
      </c>
      <c r="N114" s="37" t="s">
        <v>33</v>
      </c>
      <c r="O114" s="66"/>
      <c r="P114" s="168"/>
      <c r="Q114" s="66"/>
      <c r="R114" s="168"/>
      <c r="S114" s="121"/>
      <c r="T114" s="5" t="s">
        <v>102</v>
      </c>
      <c r="U114" s="161" t="s">
        <v>115</v>
      </c>
      <c r="V114" s="161" t="s">
        <v>115</v>
      </c>
      <c r="W114" s="161"/>
      <c r="X114" s="69"/>
      <c r="Y114" s="58"/>
      <c r="Z114" s="68"/>
      <c r="AA114" s="58"/>
      <c r="AB114" s="68"/>
      <c r="AC114" s="68"/>
      <c r="AD114" s="98" t="s">
        <v>104</v>
      </c>
      <c r="AE114" s="167" t="s">
        <v>117</v>
      </c>
    </row>
    <row r="115" spans="1:31" ht="15.75" customHeight="1">
      <c r="A115" s="180">
        <v>113</v>
      </c>
      <c r="B115" s="200" t="s">
        <v>311</v>
      </c>
      <c r="C115" s="200" t="s">
        <v>67</v>
      </c>
      <c r="D115" s="201" t="s">
        <v>54</v>
      </c>
      <c r="E115" s="202">
        <v>123</v>
      </c>
      <c r="F115" s="203">
        <v>42299</v>
      </c>
      <c r="G115" s="203">
        <v>42300</v>
      </c>
      <c r="H115" s="159">
        <f t="shared" ref="H115:H116" si="35">G115</f>
        <v>42300</v>
      </c>
      <c r="I115" s="136">
        <v>42278</v>
      </c>
      <c r="J115" s="57">
        <v>180</v>
      </c>
      <c r="K115" s="239">
        <f t="shared" ref="K115:K116" si="36">WEEKDAY(F115,1)</f>
        <v>5</v>
      </c>
      <c r="L115" s="160"/>
      <c r="M115" s="2" t="s">
        <v>5</v>
      </c>
      <c r="N115" s="37" t="s">
        <v>33</v>
      </c>
      <c r="O115" s="66"/>
      <c r="P115" s="168"/>
      <c r="Q115" s="66"/>
      <c r="R115" s="168"/>
      <c r="S115" s="121"/>
      <c r="T115" s="5" t="s">
        <v>102</v>
      </c>
      <c r="U115" s="161" t="s">
        <v>115</v>
      </c>
      <c r="V115" s="161" t="s">
        <v>115</v>
      </c>
      <c r="W115" s="161"/>
      <c r="X115" s="69"/>
      <c r="Y115" s="58"/>
      <c r="Z115" s="68"/>
      <c r="AA115" s="58"/>
      <c r="AB115" s="68"/>
      <c r="AC115" s="68"/>
      <c r="AD115" s="98" t="s">
        <v>104</v>
      </c>
      <c r="AE115" s="167" t="s">
        <v>117</v>
      </c>
    </row>
    <row r="116" spans="1:31" ht="15.75" customHeight="1">
      <c r="A116" s="180">
        <v>114</v>
      </c>
      <c r="B116" s="204" t="s">
        <v>311</v>
      </c>
      <c r="C116" s="204" t="s">
        <v>67</v>
      </c>
      <c r="D116" s="205" t="s">
        <v>54</v>
      </c>
      <c r="E116" s="206">
        <v>146</v>
      </c>
      <c r="F116" s="207">
        <v>42351</v>
      </c>
      <c r="G116" s="207">
        <v>42353</v>
      </c>
      <c r="H116" s="159">
        <f t="shared" si="35"/>
        <v>42353</v>
      </c>
      <c r="I116" s="136">
        <v>42339</v>
      </c>
      <c r="J116" s="57">
        <v>180</v>
      </c>
      <c r="K116" s="239">
        <f t="shared" si="36"/>
        <v>1</v>
      </c>
      <c r="L116" s="160">
        <f t="shared" si="33"/>
        <v>42533</v>
      </c>
      <c r="M116" s="2" t="s">
        <v>4</v>
      </c>
      <c r="N116" s="37" t="s">
        <v>33</v>
      </c>
      <c r="O116" s="66"/>
      <c r="P116" s="168"/>
      <c r="Q116" s="66"/>
      <c r="R116" s="168"/>
      <c r="S116" s="121"/>
      <c r="T116" s="5" t="s">
        <v>102</v>
      </c>
      <c r="U116" s="161" t="s">
        <v>115</v>
      </c>
      <c r="V116" s="161" t="s">
        <v>115</v>
      </c>
      <c r="W116" s="161"/>
      <c r="X116" s="69"/>
      <c r="Y116" s="58"/>
      <c r="Z116" s="68"/>
      <c r="AA116" s="58"/>
      <c r="AB116" s="68"/>
      <c r="AC116" s="68"/>
      <c r="AD116" s="98" t="s">
        <v>31</v>
      </c>
      <c r="AE116" s="98" t="s">
        <v>31</v>
      </c>
    </row>
    <row r="117" spans="1:31" ht="15.75" customHeight="1">
      <c r="A117" s="180">
        <v>115</v>
      </c>
      <c r="B117" s="204" t="s">
        <v>242</v>
      </c>
      <c r="C117" s="204" t="s">
        <v>82</v>
      </c>
      <c r="D117" s="205" t="s">
        <v>141</v>
      </c>
      <c r="E117" s="206">
        <v>3285</v>
      </c>
      <c r="F117" s="207">
        <v>42199</v>
      </c>
      <c r="G117" s="207">
        <v>42199</v>
      </c>
      <c r="H117" s="159">
        <f t="shared" si="31"/>
        <v>42199</v>
      </c>
      <c r="I117" s="136">
        <v>42186</v>
      </c>
      <c r="J117" s="57">
        <v>180</v>
      </c>
      <c r="K117" s="239">
        <f t="shared" si="32"/>
        <v>3</v>
      </c>
      <c r="L117" s="160">
        <f t="shared" si="33"/>
        <v>42379</v>
      </c>
      <c r="M117" s="236" t="s">
        <v>170</v>
      </c>
      <c r="N117" s="37" t="s">
        <v>33</v>
      </c>
      <c r="O117" s="66">
        <v>270</v>
      </c>
      <c r="P117" s="58">
        <v>42214</v>
      </c>
      <c r="Q117" s="66">
        <v>20111</v>
      </c>
      <c r="R117" s="168">
        <v>42215</v>
      </c>
      <c r="S117" s="38">
        <v>1</v>
      </c>
      <c r="T117" s="135" t="s">
        <v>91</v>
      </c>
      <c r="U117" s="161"/>
      <c r="V117" s="161"/>
      <c r="W117" s="161"/>
      <c r="X117" s="69">
        <v>176</v>
      </c>
      <c r="Y117" s="58">
        <v>42228</v>
      </c>
      <c r="Z117" s="68">
        <v>154</v>
      </c>
      <c r="AA117" s="58">
        <v>42229</v>
      </c>
      <c r="AB117" s="68">
        <v>41</v>
      </c>
      <c r="AC117" s="68" t="s">
        <v>73</v>
      </c>
      <c r="AD117" s="98" t="s">
        <v>119</v>
      </c>
      <c r="AE117" s="98" t="s">
        <v>119</v>
      </c>
    </row>
    <row r="118" spans="1:31" ht="15.75" customHeight="1">
      <c r="A118" s="180">
        <v>116</v>
      </c>
      <c r="B118" s="204" t="s">
        <v>312</v>
      </c>
      <c r="C118" s="204" t="s">
        <v>65</v>
      </c>
      <c r="D118" s="205" t="s">
        <v>335</v>
      </c>
      <c r="E118" s="206">
        <v>105</v>
      </c>
      <c r="F118" s="207">
        <v>42299</v>
      </c>
      <c r="G118" s="207">
        <v>42299</v>
      </c>
      <c r="H118" s="159">
        <f t="shared" si="31"/>
        <v>42299</v>
      </c>
      <c r="I118" s="136">
        <v>42278</v>
      </c>
      <c r="J118" s="57">
        <v>180</v>
      </c>
      <c r="K118" s="239">
        <f t="shared" si="32"/>
        <v>5</v>
      </c>
      <c r="L118" s="160">
        <f t="shared" si="33"/>
        <v>42479</v>
      </c>
      <c r="M118" s="236" t="s">
        <v>5</v>
      </c>
      <c r="N118" s="37" t="s">
        <v>33</v>
      </c>
      <c r="O118" s="66">
        <v>429</v>
      </c>
      <c r="P118" s="58">
        <v>42313</v>
      </c>
      <c r="Q118" s="66">
        <v>20178</v>
      </c>
      <c r="R118" s="168">
        <v>42314</v>
      </c>
      <c r="S118" s="38">
        <v>4</v>
      </c>
      <c r="T118" s="5" t="s">
        <v>102</v>
      </c>
      <c r="U118" s="161" t="s">
        <v>115</v>
      </c>
      <c r="V118" s="161" t="s">
        <v>115</v>
      </c>
      <c r="W118" s="161"/>
      <c r="X118" s="69">
        <v>245</v>
      </c>
      <c r="Y118" s="58">
        <v>42335</v>
      </c>
      <c r="Z118" s="68">
        <v>228</v>
      </c>
      <c r="AA118" s="58">
        <v>42338</v>
      </c>
      <c r="AB118" s="68">
        <v>63</v>
      </c>
      <c r="AC118" s="68" t="s">
        <v>73</v>
      </c>
      <c r="AD118" s="98" t="s">
        <v>119</v>
      </c>
      <c r="AE118" s="98" t="s">
        <v>119</v>
      </c>
    </row>
    <row r="119" spans="1:31" ht="15.75" customHeight="1">
      <c r="A119" s="180">
        <v>117</v>
      </c>
      <c r="B119" s="204" t="s">
        <v>313</v>
      </c>
      <c r="C119" s="204" t="s">
        <v>65</v>
      </c>
      <c r="D119" s="205" t="s">
        <v>335</v>
      </c>
      <c r="E119" s="206">
        <v>103</v>
      </c>
      <c r="F119" s="207">
        <v>42300</v>
      </c>
      <c r="G119" s="207">
        <v>42300</v>
      </c>
      <c r="H119" s="159">
        <f t="shared" si="31"/>
        <v>42300</v>
      </c>
      <c r="I119" s="136">
        <v>42278</v>
      </c>
      <c r="J119" s="57">
        <v>180</v>
      </c>
      <c r="K119" s="239">
        <f t="shared" ref="K119" si="37">WEEKDAY(F119,1)</f>
        <v>6</v>
      </c>
      <c r="L119" s="160">
        <f t="shared" ref="L119" si="38">SUM(H119+J119)</f>
        <v>42480</v>
      </c>
      <c r="M119" s="236" t="s">
        <v>5</v>
      </c>
      <c r="N119" s="37" t="s">
        <v>33</v>
      </c>
      <c r="O119" s="66">
        <v>501</v>
      </c>
      <c r="P119" s="58">
        <v>42345</v>
      </c>
      <c r="Q119" s="66">
        <v>20200</v>
      </c>
      <c r="R119" s="168">
        <v>42346</v>
      </c>
      <c r="S119" s="38">
        <v>1</v>
      </c>
      <c r="T119" s="5" t="s">
        <v>102</v>
      </c>
      <c r="U119" s="161" t="s">
        <v>115</v>
      </c>
      <c r="V119" s="161"/>
      <c r="W119" s="161"/>
      <c r="X119" s="69"/>
      <c r="Y119" s="58"/>
      <c r="Z119" s="68"/>
      <c r="AA119" s="58"/>
      <c r="AB119" s="68"/>
      <c r="AC119" s="68"/>
      <c r="AD119" s="98" t="s">
        <v>118</v>
      </c>
      <c r="AE119" s="98" t="s">
        <v>118</v>
      </c>
    </row>
    <row r="120" spans="1:31" ht="15.75" customHeight="1">
      <c r="A120" s="180">
        <v>118</v>
      </c>
      <c r="B120" s="204" t="s">
        <v>314</v>
      </c>
      <c r="C120" s="204" t="s">
        <v>79</v>
      </c>
      <c r="D120" s="205" t="s">
        <v>334</v>
      </c>
      <c r="E120" s="206">
        <v>254</v>
      </c>
      <c r="F120" s="207">
        <v>42298</v>
      </c>
      <c r="G120" s="207">
        <v>42298</v>
      </c>
      <c r="H120" s="159">
        <f t="shared" si="31"/>
        <v>42298</v>
      </c>
      <c r="I120" s="136">
        <v>42278</v>
      </c>
      <c r="J120" s="57">
        <v>180</v>
      </c>
      <c r="K120" s="239">
        <f t="shared" si="32"/>
        <v>4</v>
      </c>
      <c r="L120" s="160">
        <f t="shared" si="33"/>
        <v>42478</v>
      </c>
      <c r="M120" s="236" t="s">
        <v>4</v>
      </c>
      <c r="N120" s="37" t="s">
        <v>33</v>
      </c>
      <c r="O120" s="66">
        <v>556</v>
      </c>
      <c r="P120" s="58">
        <v>42356</v>
      </c>
      <c r="Q120" s="66">
        <v>20209</v>
      </c>
      <c r="R120" s="168">
        <v>42369</v>
      </c>
      <c r="S120" s="38" t="s">
        <v>351</v>
      </c>
      <c r="T120" s="135" t="s">
        <v>91</v>
      </c>
      <c r="U120" s="161"/>
      <c r="V120" s="161"/>
      <c r="W120" s="161"/>
      <c r="X120" s="69"/>
      <c r="Y120" s="58"/>
      <c r="Z120" s="68"/>
      <c r="AA120" s="58"/>
      <c r="AB120" s="68"/>
      <c r="AC120" s="68"/>
      <c r="AD120" s="98" t="s">
        <v>118</v>
      </c>
      <c r="AE120" s="98" t="s">
        <v>118</v>
      </c>
    </row>
    <row r="121" spans="1:31" ht="15.75" customHeight="1">
      <c r="A121" s="180">
        <v>119</v>
      </c>
      <c r="B121" s="204" t="s">
        <v>315</v>
      </c>
      <c r="C121" s="204" t="s">
        <v>67</v>
      </c>
      <c r="D121" s="205" t="s">
        <v>54</v>
      </c>
      <c r="E121" s="206">
        <v>3240</v>
      </c>
      <c r="F121" s="207">
        <v>42299</v>
      </c>
      <c r="G121" s="207">
        <v>42300</v>
      </c>
      <c r="H121" s="159">
        <f t="shared" si="31"/>
        <v>42300</v>
      </c>
      <c r="I121" s="136">
        <v>42278</v>
      </c>
      <c r="J121" s="57">
        <v>180</v>
      </c>
      <c r="K121" s="239">
        <f t="shared" ref="K121" si="39">WEEKDAY(F121,1)</f>
        <v>5</v>
      </c>
      <c r="L121" s="160">
        <f t="shared" ref="L121" si="40">SUM(H121+J121)</f>
        <v>42480</v>
      </c>
      <c r="M121" s="236" t="s">
        <v>5</v>
      </c>
      <c r="N121" s="37" t="s">
        <v>33</v>
      </c>
      <c r="O121" s="66">
        <v>476</v>
      </c>
      <c r="P121" s="58">
        <v>42334</v>
      </c>
      <c r="Q121" s="66">
        <v>20193</v>
      </c>
      <c r="R121" s="168">
        <v>42335</v>
      </c>
      <c r="S121" s="38">
        <v>1</v>
      </c>
      <c r="T121" s="5" t="s">
        <v>102</v>
      </c>
      <c r="U121" s="161" t="s">
        <v>115</v>
      </c>
      <c r="V121" s="161" t="s">
        <v>115</v>
      </c>
      <c r="W121" s="161"/>
      <c r="X121" s="69">
        <v>249</v>
      </c>
      <c r="Y121" s="58">
        <v>42342</v>
      </c>
      <c r="Z121" s="68">
        <v>233</v>
      </c>
      <c r="AA121" s="58">
        <v>42345</v>
      </c>
      <c r="AB121" s="68">
        <v>33</v>
      </c>
      <c r="AC121" s="68" t="s">
        <v>73</v>
      </c>
      <c r="AD121" s="98" t="s">
        <v>119</v>
      </c>
      <c r="AE121" s="98" t="s">
        <v>119</v>
      </c>
    </row>
    <row r="122" spans="1:31" ht="15.75" customHeight="1">
      <c r="A122" s="180">
        <v>120</v>
      </c>
      <c r="B122" s="204" t="s">
        <v>316</v>
      </c>
      <c r="C122" s="204" t="s">
        <v>65</v>
      </c>
      <c r="D122" s="205" t="s">
        <v>167</v>
      </c>
      <c r="E122" s="206">
        <v>2005</v>
      </c>
      <c r="F122" s="207">
        <v>42300</v>
      </c>
      <c r="G122" s="207">
        <v>42300</v>
      </c>
      <c r="H122" s="159">
        <f t="shared" si="31"/>
        <v>42300</v>
      </c>
      <c r="I122" s="136">
        <v>42278</v>
      </c>
      <c r="J122" s="57">
        <v>180</v>
      </c>
      <c r="K122" s="239">
        <f t="shared" si="32"/>
        <v>6</v>
      </c>
      <c r="L122" s="160">
        <f t="shared" si="33"/>
        <v>42480</v>
      </c>
      <c r="M122" s="236" t="s">
        <v>170</v>
      </c>
      <c r="N122" s="37" t="s">
        <v>33</v>
      </c>
      <c r="O122" s="66">
        <v>429</v>
      </c>
      <c r="P122" s="58">
        <v>42313</v>
      </c>
      <c r="Q122" s="66">
        <v>20178</v>
      </c>
      <c r="R122" s="168">
        <v>42314</v>
      </c>
      <c r="S122" s="38">
        <v>4</v>
      </c>
      <c r="T122" s="135" t="s">
        <v>91</v>
      </c>
      <c r="U122" s="161"/>
      <c r="V122" s="161"/>
      <c r="W122" s="161"/>
      <c r="X122" s="69">
        <v>245</v>
      </c>
      <c r="Y122" s="58">
        <v>42335</v>
      </c>
      <c r="Z122" s="68">
        <v>228</v>
      </c>
      <c r="AA122" s="58">
        <v>42338</v>
      </c>
      <c r="AB122" s="68">
        <v>63</v>
      </c>
      <c r="AC122" s="68" t="s">
        <v>73</v>
      </c>
      <c r="AD122" s="98" t="s">
        <v>119</v>
      </c>
      <c r="AE122" s="98" t="s">
        <v>119</v>
      </c>
    </row>
    <row r="123" spans="1:31" ht="15.75" customHeight="1">
      <c r="A123" s="180">
        <v>121</v>
      </c>
      <c r="B123" s="204" t="s">
        <v>65</v>
      </c>
      <c r="C123" s="204" t="s">
        <v>65</v>
      </c>
      <c r="D123" s="205" t="s">
        <v>167</v>
      </c>
      <c r="E123" s="206">
        <v>4958</v>
      </c>
      <c r="F123" s="207">
        <v>42300</v>
      </c>
      <c r="G123" s="207">
        <v>42300</v>
      </c>
      <c r="H123" s="159">
        <f t="shared" si="31"/>
        <v>42300</v>
      </c>
      <c r="I123" s="136">
        <v>42278</v>
      </c>
      <c r="J123" s="57">
        <v>180</v>
      </c>
      <c r="K123" s="239">
        <f t="shared" si="32"/>
        <v>6</v>
      </c>
      <c r="L123" s="160">
        <f t="shared" si="33"/>
        <v>42480</v>
      </c>
      <c r="M123" s="236" t="s">
        <v>52</v>
      </c>
      <c r="N123" s="37" t="s">
        <v>33</v>
      </c>
      <c r="O123" s="66">
        <v>429</v>
      </c>
      <c r="P123" s="58">
        <v>42313</v>
      </c>
      <c r="Q123" s="66">
        <v>20178</v>
      </c>
      <c r="R123" s="168">
        <v>42314</v>
      </c>
      <c r="S123" s="38">
        <v>4</v>
      </c>
      <c r="T123" s="5" t="s">
        <v>102</v>
      </c>
      <c r="U123" s="161" t="s">
        <v>115</v>
      </c>
      <c r="V123" s="161" t="s">
        <v>115</v>
      </c>
      <c r="W123" s="161"/>
      <c r="X123" s="69">
        <v>245</v>
      </c>
      <c r="Y123" s="58">
        <v>42335</v>
      </c>
      <c r="Z123" s="68">
        <v>228</v>
      </c>
      <c r="AA123" s="58">
        <v>42338</v>
      </c>
      <c r="AB123" s="68">
        <v>63</v>
      </c>
      <c r="AC123" s="68" t="s">
        <v>73</v>
      </c>
      <c r="AD123" s="98" t="s">
        <v>119</v>
      </c>
      <c r="AE123" s="98" t="s">
        <v>119</v>
      </c>
    </row>
    <row r="124" spans="1:31" ht="15.75" customHeight="1">
      <c r="A124" s="180">
        <v>122</v>
      </c>
      <c r="B124" s="204" t="s">
        <v>317</v>
      </c>
      <c r="C124" s="204" t="s">
        <v>59</v>
      </c>
      <c r="D124" s="205" t="s">
        <v>338</v>
      </c>
      <c r="E124" s="206">
        <v>2724</v>
      </c>
      <c r="F124" s="207">
        <v>42299</v>
      </c>
      <c r="G124" s="207">
        <v>42299</v>
      </c>
      <c r="H124" s="159">
        <f t="shared" si="31"/>
        <v>42299</v>
      </c>
      <c r="I124" s="136">
        <v>42278</v>
      </c>
      <c r="J124" s="57">
        <v>180</v>
      </c>
      <c r="K124" s="239">
        <f t="shared" ref="K124" si="41">WEEKDAY(F124,1)</f>
        <v>5</v>
      </c>
      <c r="L124" s="160">
        <f t="shared" ref="L124" si="42">SUM(H124+J124)</f>
        <v>42479</v>
      </c>
      <c r="M124" s="236" t="s">
        <v>52</v>
      </c>
      <c r="N124" s="37" t="s">
        <v>33</v>
      </c>
      <c r="O124" s="66">
        <v>440</v>
      </c>
      <c r="P124" s="58">
        <v>42318</v>
      </c>
      <c r="Q124" s="66">
        <v>20181</v>
      </c>
      <c r="R124" s="168">
        <v>42319</v>
      </c>
      <c r="S124" s="38">
        <v>2</v>
      </c>
      <c r="T124" s="5" t="s">
        <v>102</v>
      </c>
      <c r="U124" s="161"/>
      <c r="V124" s="161" t="s">
        <v>115</v>
      </c>
      <c r="W124" s="161"/>
      <c r="X124" s="69">
        <v>245</v>
      </c>
      <c r="Y124" s="58">
        <v>42335</v>
      </c>
      <c r="Z124" s="68">
        <v>228</v>
      </c>
      <c r="AA124" s="58">
        <v>42338</v>
      </c>
      <c r="AB124" s="68">
        <v>63</v>
      </c>
      <c r="AC124" s="68" t="s">
        <v>73</v>
      </c>
      <c r="AD124" s="98" t="s">
        <v>119</v>
      </c>
      <c r="AE124" s="98" t="s">
        <v>119</v>
      </c>
    </row>
    <row r="125" spans="1:31" ht="15.75" customHeight="1">
      <c r="A125" s="180">
        <v>123</v>
      </c>
      <c r="B125" s="200" t="s">
        <v>250</v>
      </c>
      <c r="C125" s="200" t="s">
        <v>84</v>
      </c>
      <c r="D125" s="201" t="s">
        <v>212</v>
      </c>
      <c r="E125" s="202">
        <v>2850</v>
      </c>
      <c r="F125" s="203">
        <v>42199</v>
      </c>
      <c r="G125" s="203">
        <v>42201</v>
      </c>
      <c r="H125" s="159">
        <f t="shared" si="31"/>
        <v>42201</v>
      </c>
      <c r="I125" s="136">
        <v>42186</v>
      </c>
      <c r="J125" s="57">
        <v>180</v>
      </c>
      <c r="K125" s="239">
        <f t="shared" si="32"/>
        <v>3</v>
      </c>
      <c r="L125" s="160"/>
      <c r="M125" s="236" t="s">
        <v>170</v>
      </c>
      <c r="N125" s="37" t="s">
        <v>33</v>
      </c>
      <c r="O125" s="66"/>
      <c r="P125" s="58"/>
      <c r="Q125" s="66"/>
      <c r="R125" s="168"/>
      <c r="S125" s="38"/>
      <c r="T125" s="135" t="s">
        <v>91</v>
      </c>
      <c r="U125" s="161"/>
      <c r="V125" s="161"/>
      <c r="W125" s="161"/>
      <c r="X125" s="165"/>
      <c r="Y125" s="58"/>
      <c r="Z125" s="68"/>
      <c r="AA125" s="58"/>
      <c r="AB125" s="68"/>
      <c r="AC125" s="68"/>
      <c r="AD125" s="98" t="s">
        <v>104</v>
      </c>
      <c r="AE125" s="167" t="s">
        <v>117</v>
      </c>
    </row>
    <row r="126" spans="1:31" ht="15.75" customHeight="1">
      <c r="A126" s="180">
        <v>124</v>
      </c>
      <c r="B126" s="204" t="s">
        <v>250</v>
      </c>
      <c r="C126" s="204" t="s">
        <v>84</v>
      </c>
      <c r="D126" s="205" t="s">
        <v>212</v>
      </c>
      <c r="E126" s="206">
        <v>2956</v>
      </c>
      <c r="F126" s="207">
        <v>42352</v>
      </c>
      <c r="G126" s="207">
        <v>42360</v>
      </c>
      <c r="H126" s="159">
        <f t="shared" si="31"/>
        <v>42360</v>
      </c>
      <c r="I126" s="136">
        <v>42339</v>
      </c>
      <c r="J126" s="57">
        <v>180</v>
      </c>
      <c r="K126" s="239">
        <f t="shared" si="32"/>
        <v>2</v>
      </c>
      <c r="L126" s="160">
        <f>SUM(H126+J126)</f>
        <v>42540</v>
      </c>
      <c r="M126" s="236" t="s">
        <v>170</v>
      </c>
      <c r="N126" s="37" t="s">
        <v>33</v>
      </c>
      <c r="O126" s="66"/>
      <c r="P126" s="58"/>
      <c r="Q126" s="66"/>
      <c r="R126" s="168"/>
      <c r="S126" s="38"/>
      <c r="T126" s="5" t="s">
        <v>102</v>
      </c>
      <c r="U126" s="161" t="s">
        <v>115</v>
      </c>
      <c r="V126" s="161" t="s">
        <v>115</v>
      </c>
      <c r="W126" s="161"/>
      <c r="X126" s="165"/>
      <c r="Y126" s="58"/>
      <c r="Z126" s="68"/>
      <c r="AA126" s="58"/>
      <c r="AB126" s="68"/>
      <c r="AC126" s="68"/>
      <c r="AD126" s="98" t="s">
        <v>31</v>
      </c>
      <c r="AE126" s="167" t="s">
        <v>31</v>
      </c>
    </row>
    <row r="127" spans="1:31" ht="15.75" customHeight="1">
      <c r="A127" s="180">
        <v>125</v>
      </c>
      <c r="B127" s="204" t="s">
        <v>222</v>
      </c>
      <c r="C127" s="204" t="s">
        <v>84</v>
      </c>
      <c r="D127" s="205" t="s">
        <v>43</v>
      </c>
      <c r="E127" s="206">
        <v>3608</v>
      </c>
      <c r="F127" s="207">
        <v>42199</v>
      </c>
      <c r="G127" s="207">
        <v>42200</v>
      </c>
      <c r="H127" s="159">
        <f t="shared" si="31"/>
        <v>42200</v>
      </c>
      <c r="I127" s="136">
        <v>42186</v>
      </c>
      <c r="J127" s="57">
        <v>180</v>
      </c>
      <c r="K127" s="239">
        <f t="shared" si="32"/>
        <v>3</v>
      </c>
      <c r="L127" s="160">
        <f>SUM(H127+J127)</f>
        <v>42380</v>
      </c>
      <c r="M127" s="236" t="s">
        <v>5</v>
      </c>
      <c r="N127" s="37" t="s">
        <v>33</v>
      </c>
      <c r="O127" s="66">
        <v>296</v>
      </c>
      <c r="P127" s="168">
        <v>42228</v>
      </c>
      <c r="Q127" s="66">
        <v>20121</v>
      </c>
      <c r="R127" s="168">
        <v>42229</v>
      </c>
      <c r="S127" s="121" t="s">
        <v>155</v>
      </c>
      <c r="T127" s="135" t="s">
        <v>91</v>
      </c>
      <c r="U127" s="161"/>
      <c r="V127" s="161"/>
      <c r="W127" s="161"/>
      <c r="X127" s="121" t="s">
        <v>262</v>
      </c>
      <c r="Y127" s="121" t="s">
        <v>265</v>
      </c>
      <c r="Z127" s="121" t="s">
        <v>263</v>
      </c>
      <c r="AA127" s="121" t="s">
        <v>264</v>
      </c>
      <c r="AB127" s="121" t="s">
        <v>266</v>
      </c>
      <c r="AC127" s="121" t="s">
        <v>73</v>
      </c>
      <c r="AD127" s="98" t="s">
        <v>119</v>
      </c>
      <c r="AE127" s="98" t="s">
        <v>119</v>
      </c>
    </row>
    <row r="128" spans="1:31" ht="15.75" customHeight="1">
      <c r="A128" s="180">
        <v>126</v>
      </c>
      <c r="B128" s="204" t="s">
        <v>318</v>
      </c>
      <c r="C128" s="204" t="s">
        <v>67</v>
      </c>
      <c r="D128" s="205" t="s">
        <v>54</v>
      </c>
      <c r="E128" s="206">
        <v>76</v>
      </c>
      <c r="F128" s="207">
        <v>42299</v>
      </c>
      <c r="G128" s="207">
        <v>42300</v>
      </c>
      <c r="H128" s="159">
        <f t="shared" si="31"/>
        <v>42300</v>
      </c>
      <c r="I128" s="136">
        <v>42278</v>
      </c>
      <c r="J128" s="57">
        <v>180</v>
      </c>
      <c r="K128" s="239">
        <f t="shared" si="32"/>
        <v>5</v>
      </c>
      <c r="L128" s="160">
        <f>SUM(H128+J128)</f>
        <v>42480</v>
      </c>
      <c r="M128" s="236" t="s">
        <v>170</v>
      </c>
      <c r="N128" s="37" t="s">
        <v>33</v>
      </c>
      <c r="O128" s="66">
        <v>448</v>
      </c>
      <c r="P128" s="58">
        <v>42321</v>
      </c>
      <c r="Q128" s="66">
        <v>20184</v>
      </c>
      <c r="R128" s="168">
        <v>42324</v>
      </c>
      <c r="S128" s="38">
        <v>1</v>
      </c>
      <c r="T128" s="135" t="s">
        <v>91</v>
      </c>
      <c r="U128" s="161"/>
      <c r="V128" s="161"/>
      <c r="W128" s="161"/>
      <c r="X128" s="121"/>
      <c r="Y128" s="121"/>
      <c r="Z128" s="121"/>
      <c r="AA128" s="121"/>
      <c r="AB128" s="121"/>
      <c r="AC128" s="121"/>
      <c r="AD128" s="98" t="s">
        <v>118</v>
      </c>
      <c r="AE128" s="98" t="s">
        <v>118</v>
      </c>
    </row>
    <row r="129" spans="1:31" ht="15.75" customHeight="1">
      <c r="A129" s="180">
        <v>127</v>
      </c>
      <c r="B129" s="200" t="s">
        <v>147</v>
      </c>
      <c r="C129" s="200" t="s">
        <v>67</v>
      </c>
      <c r="D129" s="201" t="s">
        <v>54</v>
      </c>
      <c r="E129" s="202">
        <v>1026</v>
      </c>
      <c r="F129" s="203">
        <v>42017</v>
      </c>
      <c r="G129" s="203">
        <v>42018</v>
      </c>
      <c r="H129" s="159">
        <f t="shared" si="31"/>
        <v>42018</v>
      </c>
      <c r="I129" s="136">
        <v>42005</v>
      </c>
      <c r="J129" s="57">
        <v>180</v>
      </c>
      <c r="K129" s="239">
        <f t="shared" si="32"/>
        <v>3</v>
      </c>
      <c r="L129" s="160"/>
      <c r="M129" s="107" t="s">
        <v>5</v>
      </c>
      <c r="N129" s="37" t="s">
        <v>33</v>
      </c>
      <c r="O129" s="66"/>
      <c r="P129" s="58"/>
      <c r="Q129" s="66"/>
      <c r="R129" s="168"/>
      <c r="S129" s="38"/>
      <c r="T129" s="135" t="s">
        <v>91</v>
      </c>
      <c r="U129" s="161"/>
      <c r="V129" s="161"/>
      <c r="W129" s="161"/>
      <c r="X129" s="165"/>
      <c r="Y129" s="58"/>
      <c r="Z129" s="68"/>
      <c r="AA129" s="58"/>
      <c r="AB129" s="68"/>
      <c r="AC129" s="68"/>
      <c r="AD129" s="98" t="s">
        <v>104</v>
      </c>
      <c r="AE129" s="167" t="s">
        <v>117</v>
      </c>
    </row>
    <row r="130" spans="1:31" ht="15.75" customHeight="1">
      <c r="A130" s="180">
        <v>128</v>
      </c>
      <c r="B130" s="204" t="s">
        <v>147</v>
      </c>
      <c r="C130" s="204" t="s">
        <v>67</v>
      </c>
      <c r="D130" s="205" t="s">
        <v>54</v>
      </c>
      <c r="E130" s="206">
        <v>1093</v>
      </c>
      <c r="F130" s="207">
        <v>42299</v>
      </c>
      <c r="G130" s="207">
        <v>42299</v>
      </c>
      <c r="H130" s="159">
        <f t="shared" si="31"/>
        <v>42299</v>
      </c>
      <c r="I130" s="136">
        <v>42278</v>
      </c>
      <c r="J130" s="57">
        <v>180</v>
      </c>
      <c r="K130" s="239">
        <f t="shared" si="32"/>
        <v>5</v>
      </c>
      <c r="L130" s="160">
        <f>SUM(H130+J130)</f>
        <v>42479</v>
      </c>
      <c r="M130" s="107" t="s">
        <v>170</v>
      </c>
      <c r="N130" s="37" t="s">
        <v>33</v>
      </c>
      <c r="O130" s="66">
        <v>448</v>
      </c>
      <c r="P130" s="58">
        <v>42321</v>
      </c>
      <c r="Q130" s="66">
        <v>20184</v>
      </c>
      <c r="R130" s="168">
        <v>42324</v>
      </c>
      <c r="S130" s="38">
        <v>1</v>
      </c>
      <c r="T130" s="135" t="s">
        <v>91</v>
      </c>
      <c r="U130" s="161"/>
      <c r="V130" s="161"/>
      <c r="W130" s="161"/>
      <c r="X130" s="165"/>
      <c r="Y130" s="58"/>
      <c r="Z130" s="68"/>
      <c r="AA130" s="58"/>
      <c r="AB130" s="68"/>
      <c r="AC130" s="68"/>
      <c r="AD130" s="98" t="s">
        <v>118</v>
      </c>
      <c r="AE130" s="98" t="s">
        <v>118</v>
      </c>
    </row>
    <row r="131" spans="1:31" ht="15.75" customHeight="1">
      <c r="A131" s="180">
        <v>129</v>
      </c>
      <c r="B131" s="200" t="s">
        <v>134</v>
      </c>
      <c r="C131" s="200" t="s">
        <v>84</v>
      </c>
      <c r="D131" s="201" t="s">
        <v>43</v>
      </c>
      <c r="E131" s="202">
        <v>321</v>
      </c>
      <c r="F131" s="203">
        <v>42005</v>
      </c>
      <c r="G131" s="203">
        <v>42005</v>
      </c>
      <c r="H131" s="181">
        <f t="shared" si="31"/>
        <v>42005</v>
      </c>
      <c r="I131" s="182">
        <v>42005</v>
      </c>
      <c r="J131" s="183">
        <v>180</v>
      </c>
      <c r="K131" s="239">
        <f t="shared" si="32"/>
        <v>5</v>
      </c>
      <c r="L131" s="160"/>
      <c r="M131" s="194" t="s">
        <v>5</v>
      </c>
      <c r="N131" s="184" t="s">
        <v>33</v>
      </c>
      <c r="O131" s="195"/>
      <c r="P131" s="196"/>
      <c r="Q131" s="196"/>
      <c r="R131" s="196"/>
      <c r="S131" s="196"/>
      <c r="T131" s="5" t="s">
        <v>102</v>
      </c>
      <c r="U131" s="161" t="s">
        <v>115</v>
      </c>
      <c r="V131" s="161" t="s">
        <v>115</v>
      </c>
      <c r="W131" s="163"/>
      <c r="X131" s="196"/>
      <c r="Y131" s="196"/>
      <c r="Z131" s="196"/>
      <c r="AA131" s="196"/>
      <c r="AB131" s="196"/>
      <c r="AC131" s="196"/>
      <c r="AD131" s="98" t="s">
        <v>104</v>
      </c>
      <c r="AE131" s="167" t="s">
        <v>117</v>
      </c>
    </row>
    <row r="132" spans="1:31" ht="15.75" customHeight="1">
      <c r="A132" s="180">
        <v>130</v>
      </c>
      <c r="B132" s="204" t="s">
        <v>153</v>
      </c>
      <c r="C132" s="204" t="s">
        <v>76</v>
      </c>
      <c r="D132" s="205" t="s">
        <v>56</v>
      </c>
      <c r="E132" s="206">
        <v>57</v>
      </c>
      <c r="F132" s="207">
        <v>42024</v>
      </c>
      <c r="G132" s="207">
        <v>42026</v>
      </c>
      <c r="H132" s="181">
        <f t="shared" si="31"/>
        <v>42026</v>
      </c>
      <c r="I132" s="182">
        <v>42005</v>
      </c>
      <c r="J132" s="183">
        <v>180</v>
      </c>
      <c r="K132" s="239">
        <f t="shared" si="32"/>
        <v>3</v>
      </c>
      <c r="L132" s="160">
        <f>SUM(H132+J132)</f>
        <v>42206</v>
      </c>
      <c r="M132" s="194" t="s">
        <v>5</v>
      </c>
      <c r="N132" s="184" t="s">
        <v>33</v>
      </c>
      <c r="O132" s="66">
        <v>33</v>
      </c>
      <c r="P132" s="58">
        <v>42039</v>
      </c>
      <c r="Q132" s="66">
        <v>19996</v>
      </c>
      <c r="R132" s="168">
        <v>42040</v>
      </c>
      <c r="S132" s="38">
        <v>5</v>
      </c>
      <c r="T132" s="135" t="s">
        <v>91</v>
      </c>
      <c r="U132" s="161"/>
      <c r="V132" s="161"/>
      <c r="W132" s="163"/>
      <c r="X132" s="196" t="s">
        <v>162</v>
      </c>
      <c r="Y132" s="196" t="s">
        <v>163</v>
      </c>
      <c r="Z132" s="196" t="s">
        <v>164</v>
      </c>
      <c r="AA132" s="196" t="s">
        <v>165</v>
      </c>
      <c r="AB132" s="196" t="s">
        <v>161</v>
      </c>
      <c r="AC132" s="196" t="s">
        <v>73</v>
      </c>
      <c r="AD132" s="98" t="s">
        <v>119</v>
      </c>
      <c r="AE132" s="98" t="s">
        <v>119</v>
      </c>
    </row>
    <row r="133" spans="1:31" ht="15.75" customHeight="1">
      <c r="A133" s="180">
        <v>131</v>
      </c>
      <c r="B133" s="204" t="s">
        <v>243</v>
      </c>
      <c r="C133" s="204" t="s">
        <v>84</v>
      </c>
      <c r="D133" s="205" t="s">
        <v>212</v>
      </c>
      <c r="E133" s="206">
        <v>38</v>
      </c>
      <c r="F133" s="207">
        <v>42199</v>
      </c>
      <c r="G133" s="207">
        <v>42200</v>
      </c>
      <c r="H133" s="181">
        <f t="shared" si="31"/>
        <v>42200</v>
      </c>
      <c r="I133" s="182">
        <v>42186</v>
      </c>
      <c r="J133" s="183">
        <v>180</v>
      </c>
      <c r="K133" s="239">
        <f t="shared" si="32"/>
        <v>3</v>
      </c>
      <c r="L133" s="160">
        <f>SUM(H133+J133)</f>
        <v>42380</v>
      </c>
      <c r="M133" s="194" t="s">
        <v>5</v>
      </c>
      <c r="N133" s="184" t="s">
        <v>33</v>
      </c>
      <c r="O133" s="66">
        <v>286</v>
      </c>
      <c r="P133" s="58">
        <v>42221</v>
      </c>
      <c r="Q133" s="66">
        <v>20116</v>
      </c>
      <c r="R133" s="168">
        <v>42222</v>
      </c>
      <c r="S133" s="38">
        <v>1</v>
      </c>
      <c r="T133" s="5" t="s">
        <v>102</v>
      </c>
      <c r="U133" s="161" t="s">
        <v>115</v>
      </c>
      <c r="V133" s="161" t="s">
        <v>115</v>
      </c>
      <c r="W133" s="163"/>
      <c r="X133" s="69">
        <v>176</v>
      </c>
      <c r="Y133" s="58">
        <v>42228</v>
      </c>
      <c r="Z133" s="68">
        <v>154</v>
      </c>
      <c r="AA133" s="58">
        <v>42229</v>
      </c>
      <c r="AB133" s="68">
        <v>41</v>
      </c>
      <c r="AC133" s="68" t="s">
        <v>73</v>
      </c>
      <c r="AD133" s="98" t="s">
        <v>119</v>
      </c>
      <c r="AE133" s="98" t="s">
        <v>119</v>
      </c>
    </row>
    <row r="134" spans="1:31" ht="15.75" customHeight="1">
      <c r="A134" s="180">
        <v>132</v>
      </c>
      <c r="B134" s="204" t="s">
        <v>177</v>
      </c>
      <c r="C134" s="204" t="s">
        <v>69</v>
      </c>
      <c r="D134" s="205" t="s">
        <v>49</v>
      </c>
      <c r="E134" s="206">
        <v>2628</v>
      </c>
      <c r="F134" s="207">
        <v>42068</v>
      </c>
      <c r="G134" s="207">
        <v>42074</v>
      </c>
      <c r="H134" s="181">
        <f t="shared" si="31"/>
        <v>42074</v>
      </c>
      <c r="I134" s="182">
        <v>42064</v>
      </c>
      <c r="J134" s="183">
        <v>180</v>
      </c>
      <c r="K134" s="239">
        <f t="shared" si="32"/>
        <v>5</v>
      </c>
      <c r="L134" s="160">
        <f>SUM(H134+J134)</f>
        <v>42254</v>
      </c>
      <c r="M134" s="194" t="s">
        <v>5</v>
      </c>
      <c r="N134" s="184" t="s">
        <v>33</v>
      </c>
      <c r="O134" s="66">
        <v>92</v>
      </c>
      <c r="P134" s="58">
        <v>42083</v>
      </c>
      <c r="Q134" s="66">
        <v>20026</v>
      </c>
      <c r="R134" s="168">
        <v>42087</v>
      </c>
      <c r="S134" s="38">
        <v>1</v>
      </c>
      <c r="T134" s="135" t="s">
        <v>91</v>
      </c>
      <c r="U134" s="161"/>
      <c r="V134" s="161"/>
      <c r="W134" s="163"/>
      <c r="X134" s="196" t="s">
        <v>191</v>
      </c>
      <c r="Y134" s="196" t="s">
        <v>192</v>
      </c>
      <c r="Z134" s="196" t="s">
        <v>193</v>
      </c>
      <c r="AA134" s="196" t="s">
        <v>194</v>
      </c>
      <c r="AB134" s="196" t="s">
        <v>195</v>
      </c>
      <c r="AC134" s="196" t="s">
        <v>73</v>
      </c>
      <c r="AD134" s="98" t="s">
        <v>119</v>
      </c>
      <c r="AE134" s="98" t="s">
        <v>119</v>
      </c>
    </row>
    <row r="135" spans="1:31" ht="15.75" customHeight="1">
      <c r="A135" s="180">
        <v>133</v>
      </c>
      <c r="B135" s="200" t="s">
        <v>319</v>
      </c>
      <c r="C135" s="200" t="s">
        <v>83</v>
      </c>
      <c r="D135" s="201" t="s">
        <v>252</v>
      </c>
      <c r="E135" s="202">
        <v>983</v>
      </c>
      <c r="F135" s="203">
        <v>42313</v>
      </c>
      <c r="G135" s="203">
        <v>42314</v>
      </c>
      <c r="H135" s="181">
        <f t="shared" si="31"/>
        <v>42314</v>
      </c>
      <c r="I135" s="182">
        <v>42309</v>
      </c>
      <c r="J135" s="183">
        <v>180</v>
      </c>
      <c r="K135" s="239">
        <f t="shared" si="32"/>
        <v>5</v>
      </c>
      <c r="L135" s="160"/>
      <c r="M135" s="194" t="s">
        <v>52</v>
      </c>
      <c r="N135" s="184" t="s">
        <v>33</v>
      </c>
      <c r="O135" s="66"/>
      <c r="P135" s="58"/>
      <c r="Q135" s="66"/>
      <c r="R135" s="168"/>
      <c r="S135" s="38"/>
      <c r="T135" s="5" t="s">
        <v>102</v>
      </c>
      <c r="U135" s="161" t="s">
        <v>115</v>
      </c>
      <c r="V135" s="161" t="s">
        <v>115</v>
      </c>
      <c r="W135" s="163"/>
      <c r="X135" s="196"/>
      <c r="Y135" s="196"/>
      <c r="Z135" s="196"/>
      <c r="AA135" s="196"/>
      <c r="AB135" s="196"/>
      <c r="AC135" s="196"/>
      <c r="AD135" s="98" t="s">
        <v>104</v>
      </c>
      <c r="AE135" s="167" t="s">
        <v>117</v>
      </c>
    </row>
    <row r="136" spans="1:31" ht="15.75" customHeight="1">
      <c r="A136" s="180">
        <v>134</v>
      </c>
      <c r="B136" s="200" t="s">
        <v>198</v>
      </c>
      <c r="C136" s="200" t="s">
        <v>48</v>
      </c>
      <c r="D136" s="201" t="s">
        <v>160</v>
      </c>
      <c r="E136" s="202">
        <v>40</v>
      </c>
      <c r="F136" s="203">
        <v>42153</v>
      </c>
      <c r="G136" s="203">
        <v>42150</v>
      </c>
      <c r="H136" s="181">
        <f t="shared" si="31"/>
        <v>42150</v>
      </c>
      <c r="I136" s="182">
        <v>42125</v>
      </c>
      <c r="J136" s="183">
        <v>180</v>
      </c>
      <c r="K136" s="239">
        <f t="shared" si="32"/>
        <v>6</v>
      </c>
      <c r="L136" s="160"/>
      <c r="M136" s="194" t="s">
        <v>5</v>
      </c>
      <c r="N136" s="184" t="s">
        <v>33</v>
      </c>
      <c r="O136" s="66"/>
      <c r="P136" s="58"/>
      <c r="Q136" s="66"/>
      <c r="R136" s="168"/>
      <c r="S136" s="38"/>
      <c r="T136" s="5" t="s">
        <v>102</v>
      </c>
      <c r="U136" s="161" t="s">
        <v>115</v>
      </c>
      <c r="V136" s="161" t="s">
        <v>115</v>
      </c>
      <c r="W136" s="163"/>
      <c r="X136" s="196"/>
      <c r="Y136" s="196"/>
      <c r="Z136" s="196"/>
      <c r="AA136" s="196"/>
      <c r="AB136" s="196"/>
      <c r="AC136" s="196"/>
      <c r="AD136" s="98" t="s">
        <v>104</v>
      </c>
      <c r="AE136" s="167" t="s">
        <v>117</v>
      </c>
    </row>
    <row r="137" spans="1:31" ht="15.75" customHeight="1">
      <c r="A137" s="180">
        <v>135</v>
      </c>
      <c r="B137" s="200" t="s">
        <v>138</v>
      </c>
      <c r="C137" s="200" t="s">
        <v>136</v>
      </c>
      <c r="D137" s="201" t="s">
        <v>139</v>
      </c>
      <c r="E137" s="202">
        <v>5507</v>
      </c>
      <c r="F137" s="203">
        <v>42005</v>
      </c>
      <c r="G137" s="203">
        <v>42006</v>
      </c>
      <c r="H137" s="181">
        <f t="shared" si="31"/>
        <v>42006</v>
      </c>
      <c r="I137" s="182">
        <v>42005</v>
      </c>
      <c r="J137" s="183">
        <v>180</v>
      </c>
      <c r="K137" s="239">
        <f t="shared" si="32"/>
        <v>5</v>
      </c>
      <c r="L137" s="160"/>
      <c r="M137" s="194" t="s">
        <v>5</v>
      </c>
      <c r="N137" s="184" t="s">
        <v>33</v>
      </c>
      <c r="O137" s="195"/>
      <c r="P137" s="196"/>
      <c r="Q137" s="196"/>
      <c r="R137" s="196"/>
      <c r="S137" s="196"/>
      <c r="T137" s="135" t="s">
        <v>91</v>
      </c>
      <c r="U137" s="161"/>
      <c r="V137" s="161"/>
      <c r="W137" s="163"/>
      <c r="X137" s="196"/>
      <c r="Y137" s="196"/>
      <c r="Z137" s="196"/>
      <c r="AA137" s="196"/>
      <c r="AB137" s="196"/>
      <c r="AC137" s="196"/>
      <c r="AD137" s="98" t="s">
        <v>104</v>
      </c>
      <c r="AE137" s="167" t="s">
        <v>117</v>
      </c>
    </row>
    <row r="138" spans="1:31" ht="15.75" customHeight="1">
      <c r="A138" s="180">
        <v>136</v>
      </c>
      <c r="B138" s="200" t="s">
        <v>229</v>
      </c>
      <c r="C138" s="200" t="s">
        <v>84</v>
      </c>
      <c r="D138" s="201" t="s">
        <v>43</v>
      </c>
      <c r="E138" s="202">
        <v>46</v>
      </c>
      <c r="F138" s="203">
        <v>42199</v>
      </c>
      <c r="G138" s="203">
        <v>42199</v>
      </c>
      <c r="H138" s="181">
        <f t="shared" si="31"/>
        <v>42199</v>
      </c>
      <c r="I138" s="182">
        <v>42186</v>
      </c>
      <c r="J138" s="183">
        <v>90</v>
      </c>
      <c r="K138" s="239">
        <f t="shared" si="32"/>
        <v>3</v>
      </c>
      <c r="L138" s="160"/>
      <c r="M138" s="108" t="s">
        <v>170</v>
      </c>
      <c r="N138" s="37" t="s">
        <v>33</v>
      </c>
      <c r="O138" s="66"/>
      <c r="P138" s="58"/>
      <c r="Q138" s="66"/>
      <c r="R138" s="168"/>
      <c r="S138" s="121"/>
      <c r="T138" s="5" t="s">
        <v>102</v>
      </c>
      <c r="U138" s="161"/>
      <c r="V138" s="161" t="s">
        <v>103</v>
      </c>
      <c r="W138" s="163" t="s">
        <v>115</v>
      </c>
      <c r="X138" s="69"/>
      <c r="Y138" s="58"/>
      <c r="Z138" s="68"/>
      <c r="AA138" s="58"/>
      <c r="AB138" s="68"/>
      <c r="AC138" s="68"/>
      <c r="AD138" s="98" t="s">
        <v>104</v>
      </c>
      <c r="AE138" s="167" t="s">
        <v>117</v>
      </c>
    </row>
    <row r="139" spans="1:31" ht="15.75" customHeight="1">
      <c r="A139" s="180">
        <v>137</v>
      </c>
      <c r="B139" s="82" t="s">
        <v>216</v>
      </c>
      <c r="C139" s="82" t="s">
        <v>84</v>
      </c>
      <c r="D139" s="99" t="s">
        <v>43</v>
      </c>
      <c r="E139" s="81">
        <v>35</v>
      </c>
      <c r="F139" s="83">
        <v>42199</v>
      </c>
      <c r="G139" s="83">
        <v>42198</v>
      </c>
      <c r="H139" s="159">
        <f t="shared" si="31"/>
        <v>42198</v>
      </c>
      <c r="I139" s="136">
        <v>42186</v>
      </c>
      <c r="J139" s="57">
        <v>180</v>
      </c>
      <c r="K139" s="239">
        <f t="shared" si="32"/>
        <v>3</v>
      </c>
      <c r="L139" s="160">
        <f t="shared" ref="L139:L149" si="43">SUM(H139+J139)</f>
        <v>42378</v>
      </c>
      <c r="M139" s="108" t="s">
        <v>232</v>
      </c>
      <c r="N139" s="37" t="s">
        <v>34</v>
      </c>
      <c r="O139" s="66">
        <v>258</v>
      </c>
      <c r="P139" s="168">
        <v>42205</v>
      </c>
      <c r="Q139" s="66">
        <v>20104</v>
      </c>
      <c r="R139" s="168">
        <v>42206</v>
      </c>
      <c r="S139" s="121" t="s">
        <v>155</v>
      </c>
      <c r="T139" s="135" t="s">
        <v>91</v>
      </c>
      <c r="U139" s="161"/>
      <c r="V139" s="161"/>
      <c r="W139" s="163"/>
      <c r="X139" s="69">
        <v>168</v>
      </c>
      <c r="Y139" s="58">
        <v>42213</v>
      </c>
      <c r="Z139" s="68">
        <v>143</v>
      </c>
      <c r="AA139" s="58">
        <v>42214</v>
      </c>
      <c r="AB139" s="68">
        <v>37</v>
      </c>
      <c r="AC139" s="68" t="s">
        <v>73</v>
      </c>
      <c r="AD139" s="98" t="s">
        <v>119</v>
      </c>
      <c r="AE139" s="98" t="s">
        <v>119</v>
      </c>
    </row>
    <row r="140" spans="1:31" ht="15.75" customHeight="1">
      <c r="A140" s="180">
        <v>138</v>
      </c>
      <c r="B140" s="82" t="s">
        <v>216</v>
      </c>
      <c r="C140" s="82" t="s">
        <v>84</v>
      </c>
      <c r="D140" s="99" t="s">
        <v>43</v>
      </c>
      <c r="E140" s="81">
        <v>79</v>
      </c>
      <c r="F140" s="83">
        <v>42352</v>
      </c>
      <c r="G140" s="83">
        <v>42353</v>
      </c>
      <c r="H140" s="159">
        <f t="shared" si="31"/>
        <v>42353</v>
      </c>
      <c r="I140" s="136">
        <v>42339</v>
      </c>
      <c r="J140" s="57">
        <v>90</v>
      </c>
      <c r="K140" s="239">
        <f t="shared" si="32"/>
        <v>2</v>
      </c>
      <c r="L140" s="160">
        <f t="shared" si="43"/>
        <v>42443</v>
      </c>
      <c r="M140" s="108" t="s">
        <v>52</v>
      </c>
      <c r="N140" s="37" t="s">
        <v>33</v>
      </c>
      <c r="O140" s="66"/>
      <c r="P140" s="168"/>
      <c r="Q140" s="66"/>
      <c r="R140" s="168"/>
      <c r="S140" s="121"/>
      <c r="T140" s="5" t="s">
        <v>102</v>
      </c>
      <c r="U140" s="162" t="s">
        <v>103</v>
      </c>
      <c r="V140" s="161" t="s">
        <v>103</v>
      </c>
      <c r="W140" s="163"/>
      <c r="X140" s="69"/>
      <c r="Y140" s="58"/>
      <c r="Z140" s="68"/>
      <c r="AA140" s="58"/>
      <c r="AB140" s="68"/>
      <c r="AC140" s="68"/>
      <c r="AD140" s="98" t="s">
        <v>31</v>
      </c>
      <c r="AE140" s="98" t="s">
        <v>31</v>
      </c>
    </row>
    <row r="141" spans="1:31" ht="15.75" customHeight="1">
      <c r="A141" s="180">
        <v>139</v>
      </c>
      <c r="B141" s="82" t="s">
        <v>215</v>
      </c>
      <c r="C141" s="82" t="s">
        <v>86</v>
      </c>
      <c r="D141" s="99" t="s">
        <v>214</v>
      </c>
      <c r="E141" s="81">
        <v>910</v>
      </c>
      <c r="F141" s="83">
        <v>42199</v>
      </c>
      <c r="G141" s="83">
        <v>42199</v>
      </c>
      <c r="H141" s="159">
        <f t="shared" si="31"/>
        <v>42199</v>
      </c>
      <c r="I141" s="136">
        <v>42186</v>
      </c>
      <c r="J141" s="57">
        <v>180</v>
      </c>
      <c r="K141" s="239">
        <f t="shared" si="32"/>
        <v>3</v>
      </c>
      <c r="L141" s="160">
        <f t="shared" si="43"/>
        <v>42379</v>
      </c>
      <c r="M141" s="108" t="s">
        <v>170</v>
      </c>
      <c r="N141" s="37" t="s">
        <v>33</v>
      </c>
      <c r="O141" s="66">
        <v>296</v>
      </c>
      <c r="P141" s="168">
        <v>42228</v>
      </c>
      <c r="Q141" s="66">
        <v>20121</v>
      </c>
      <c r="R141" s="168">
        <v>42229</v>
      </c>
      <c r="S141" s="121" t="s">
        <v>155</v>
      </c>
      <c r="T141" s="135" t="s">
        <v>91</v>
      </c>
      <c r="U141" s="161"/>
      <c r="V141" s="161"/>
      <c r="W141" s="163"/>
      <c r="X141" s="121" t="s">
        <v>262</v>
      </c>
      <c r="Y141" s="121" t="s">
        <v>265</v>
      </c>
      <c r="Z141" s="121" t="s">
        <v>263</v>
      </c>
      <c r="AA141" s="121" t="s">
        <v>264</v>
      </c>
      <c r="AB141" s="121" t="s">
        <v>266</v>
      </c>
      <c r="AC141" s="121" t="s">
        <v>73</v>
      </c>
      <c r="AD141" s="98" t="s">
        <v>119</v>
      </c>
      <c r="AE141" s="98" t="s">
        <v>119</v>
      </c>
    </row>
    <row r="142" spans="1:31" ht="15.75" customHeight="1">
      <c r="A142" s="180">
        <v>140</v>
      </c>
      <c r="B142" s="82" t="s">
        <v>67</v>
      </c>
      <c r="C142" s="82" t="s">
        <v>67</v>
      </c>
      <c r="D142" s="99" t="s">
        <v>54</v>
      </c>
      <c r="E142" s="81">
        <v>5871</v>
      </c>
      <c r="F142" s="83">
        <v>42299</v>
      </c>
      <c r="G142" s="83">
        <v>42300</v>
      </c>
      <c r="H142" s="159">
        <f t="shared" si="31"/>
        <v>42300</v>
      </c>
      <c r="I142" s="136">
        <v>42278</v>
      </c>
      <c r="J142" s="57">
        <v>180</v>
      </c>
      <c r="K142" s="239">
        <f t="shared" ref="K142:K143" si="44">WEEKDAY(F142,1)</f>
        <v>5</v>
      </c>
      <c r="L142" s="160">
        <f t="shared" si="43"/>
        <v>42480</v>
      </c>
      <c r="M142" s="108" t="s">
        <v>170</v>
      </c>
      <c r="N142" s="37" t="s">
        <v>33</v>
      </c>
      <c r="O142" s="66">
        <v>429</v>
      </c>
      <c r="P142" s="58">
        <v>42313</v>
      </c>
      <c r="Q142" s="66">
        <v>20178</v>
      </c>
      <c r="R142" s="168">
        <v>42314</v>
      </c>
      <c r="S142" s="38">
        <v>4</v>
      </c>
      <c r="T142" s="5" t="s">
        <v>102</v>
      </c>
      <c r="U142" s="162" t="s">
        <v>103</v>
      </c>
      <c r="V142" s="161" t="s">
        <v>103</v>
      </c>
      <c r="W142" s="163"/>
      <c r="X142" s="69">
        <v>250</v>
      </c>
      <c r="Y142" s="58">
        <v>42346</v>
      </c>
      <c r="Z142" s="68">
        <v>236</v>
      </c>
      <c r="AA142" s="58">
        <v>42348</v>
      </c>
      <c r="AB142" s="68">
        <v>21</v>
      </c>
      <c r="AC142" s="68" t="s">
        <v>73</v>
      </c>
      <c r="AD142" s="98" t="s">
        <v>119</v>
      </c>
      <c r="AE142" s="98" t="s">
        <v>119</v>
      </c>
    </row>
    <row r="143" spans="1:31" ht="15.75" customHeight="1">
      <c r="A143" s="180">
        <v>141</v>
      </c>
      <c r="B143" s="200" t="s">
        <v>320</v>
      </c>
      <c r="C143" s="200" t="s">
        <v>60</v>
      </c>
      <c r="D143" s="201" t="s">
        <v>337</v>
      </c>
      <c r="E143" s="202">
        <v>110</v>
      </c>
      <c r="F143" s="203">
        <v>42303</v>
      </c>
      <c r="G143" s="203">
        <v>42303</v>
      </c>
      <c r="H143" s="159">
        <f t="shared" si="31"/>
        <v>42303</v>
      </c>
      <c r="I143" s="136">
        <v>42278</v>
      </c>
      <c r="J143" s="57">
        <v>180</v>
      </c>
      <c r="K143" s="239">
        <f t="shared" si="44"/>
        <v>2</v>
      </c>
      <c r="L143" s="160"/>
      <c r="M143" s="108" t="s">
        <v>170</v>
      </c>
      <c r="N143" s="37" t="s">
        <v>33</v>
      </c>
      <c r="O143" s="66"/>
      <c r="P143" s="168"/>
      <c r="Q143" s="66"/>
      <c r="R143" s="168"/>
      <c r="S143" s="121"/>
      <c r="T143" s="5" t="s">
        <v>102</v>
      </c>
      <c r="U143" s="162" t="s">
        <v>103</v>
      </c>
      <c r="V143" s="161" t="s">
        <v>103</v>
      </c>
      <c r="W143" s="163"/>
      <c r="X143" s="121"/>
      <c r="Y143" s="121"/>
      <c r="Z143" s="121"/>
      <c r="AA143" s="121"/>
      <c r="AB143" s="121"/>
      <c r="AC143" s="121"/>
      <c r="AD143" s="98" t="s">
        <v>104</v>
      </c>
      <c r="AE143" s="167" t="s">
        <v>117</v>
      </c>
    </row>
    <row r="144" spans="1:31" ht="15.75" customHeight="1">
      <c r="A144" s="180">
        <v>142</v>
      </c>
      <c r="B144" s="82" t="s">
        <v>171</v>
      </c>
      <c r="C144" s="82" t="s">
        <v>48</v>
      </c>
      <c r="D144" s="99" t="s">
        <v>160</v>
      </c>
      <c r="E144" s="81">
        <v>39</v>
      </c>
      <c r="F144" s="83">
        <v>42056</v>
      </c>
      <c r="G144" s="83">
        <v>42058</v>
      </c>
      <c r="H144" s="159">
        <f t="shared" ref="H144:H150" si="45">G144</f>
        <v>42058</v>
      </c>
      <c r="I144" s="136">
        <v>42036</v>
      </c>
      <c r="J144" s="57">
        <v>180</v>
      </c>
      <c r="K144" s="239">
        <f t="shared" ref="K144:K150" si="46">WEEKDAY(F144,1)</f>
        <v>7</v>
      </c>
      <c r="L144" s="160">
        <f t="shared" si="43"/>
        <v>42238</v>
      </c>
      <c r="M144" s="108" t="s">
        <v>5</v>
      </c>
      <c r="N144" s="37" t="s">
        <v>33</v>
      </c>
      <c r="O144" s="66">
        <v>86</v>
      </c>
      <c r="P144" s="58">
        <v>42081</v>
      </c>
      <c r="Q144" s="66">
        <v>20022</v>
      </c>
      <c r="R144" s="168">
        <v>42080</v>
      </c>
      <c r="S144" s="121" t="s">
        <v>133</v>
      </c>
      <c r="T144" s="135" t="s">
        <v>91</v>
      </c>
      <c r="U144" s="164"/>
      <c r="V144" s="163"/>
      <c r="W144" s="163"/>
      <c r="X144" s="69">
        <v>46</v>
      </c>
      <c r="Y144" s="58">
        <v>42083</v>
      </c>
      <c r="Z144" s="68">
        <v>55</v>
      </c>
      <c r="AA144" s="58">
        <v>42086</v>
      </c>
      <c r="AB144" s="68">
        <v>22</v>
      </c>
      <c r="AC144" s="68" t="s">
        <v>73</v>
      </c>
      <c r="AD144" s="98" t="s">
        <v>119</v>
      </c>
      <c r="AE144" s="98" t="s">
        <v>119</v>
      </c>
    </row>
    <row r="145" spans="1:31" ht="15.75" customHeight="1">
      <c r="A145" s="180">
        <v>143</v>
      </c>
      <c r="B145" s="200" t="s">
        <v>171</v>
      </c>
      <c r="C145" s="200" t="s">
        <v>48</v>
      </c>
      <c r="D145" s="201" t="s">
        <v>160</v>
      </c>
      <c r="E145" s="202">
        <v>149</v>
      </c>
      <c r="F145" s="203">
        <v>42264</v>
      </c>
      <c r="G145" s="203">
        <v>42268</v>
      </c>
      <c r="H145" s="159">
        <f t="shared" si="45"/>
        <v>42268</v>
      </c>
      <c r="I145" s="136">
        <v>42248</v>
      </c>
      <c r="J145" s="57">
        <v>180</v>
      </c>
      <c r="K145" s="239">
        <f t="shared" si="46"/>
        <v>5</v>
      </c>
      <c r="L145" s="160"/>
      <c r="M145" s="108" t="s">
        <v>5</v>
      </c>
      <c r="N145" s="37" t="s">
        <v>33</v>
      </c>
      <c r="O145" s="66"/>
      <c r="P145" s="58"/>
      <c r="Q145" s="66"/>
      <c r="R145" s="168"/>
      <c r="S145" s="121"/>
      <c r="T145" s="5" t="s">
        <v>102</v>
      </c>
      <c r="U145" s="162" t="s">
        <v>103</v>
      </c>
      <c r="V145" s="161" t="s">
        <v>103</v>
      </c>
      <c r="W145" s="163"/>
      <c r="X145" s="69"/>
      <c r="Y145" s="58"/>
      <c r="Z145" s="68"/>
      <c r="AA145" s="58"/>
      <c r="AB145" s="68"/>
      <c r="AC145" s="68"/>
      <c r="AD145" s="98" t="s">
        <v>104</v>
      </c>
      <c r="AE145" s="167" t="s">
        <v>117</v>
      </c>
    </row>
    <row r="146" spans="1:31" ht="15.75" customHeight="1">
      <c r="A146" s="180">
        <v>144</v>
      </c>
      <c r="B146" s="82" t="s">
        <v>321</v>
      </c>
      <c r="C146" s="82" t="s">
        <v>60</v>
      </c>
      <c r="D146" s="99" t="s">
        <v>331</v>
      </c>
      <c r="E146" s="81">
        <v>34</v>
      </c>
      <c r="F146" s="83">
        <v>42303</v>
      </c>
      <c r="G146" s="83">
        <v>42304</v>
      </c>
      <c r="H146" s="159">
        <f t="shared" si="45"/>
        <v>42304</v>
      </c>
      <c r="I146" s="136">
        <v>42278</v>
      </c>
      <c r="J146" s="57">
        <v>180</v>
      </c>
      <c r="K146" s="239">
        <f t="shared" si="46"/>
        <v>2</v>
      </c>
      <c r="L146" s="160">
        <f t="shared" si="43"/>
        <v>42484</v>
      </c>
      <c r="M146" s="108" t="s">
        <v>52</v>
      </c>
      <c r="N146" s="37" t="s">
        <v>33</v>
      </c>
      <c r="O146" s="66">
        <v>541</v>
      </c>
      <c r="P146" s="58">
        <v>42355</v>
      </c>
      <c r="Q146" s="66">
        <v>20208</v>
      </c>
      <c r="R146" s="168">
        <v>42356</v>
      </c>
      <c r="S146" s="121" t="s">
        <v>352</v>
      </c>
      <c r="T146" s="5" t="s">
        <v>102</v>
      </c>
      <c r="U146" s="162" t="s">
        <v>103</v>
      </c>
      <c r="V146" s="161" t="s">
        <v>103</v>
      </c>
      <c r="W146" s="163"/>
      <c r="X146" s="69"/>
      <c r="Y146" s="58"/>
      <c r="Z146" s="68"/>
      <c r="AA146" s="58"/>
      <c r="AB146" s="68"/>
      <c r="AC146" s="68"/>
      <c r="AD146" s="98" t="s">
        <v>118</v>
      </c>
      <c r="AE146" s="98" t="s">
        <v>118</v>
      </c>
    </row>
    <row r="147" spans="1:31" ht="15.75" customHeight="1">
      <c r="A147" s="180">
        <v>145</v>
      </c>
      <c r="B147" s="82" t="s">
        <v>322</v>
      </c>
      <c r="C147" s="82" t="s">
        <v>51</v>
      </c>
      <c r="D147" s="99" t="s">
        <v>336</v>
      </c>
      <c r="E147" s="81">
        <v>4542</v>
      </c>
      <c r="F147" s="83">
        <v>42288</v>
      </c>
      <c r="G147" s="83">
        <v>42288</v>
      </c>
      <c r="H147" s="159">
        <f t="shared" si="45"/>
        <v>42288</v>
      </c>
      <c r="I147" s="136">
        <v>42278</v>
      </c>
      <c r="J147" s="57">
        <v>180</v>
      </c>
      <c r="K147" s="239">
        <f t="shared" si="46"/>
        <v>1</v>
      </c>
      <c r="L147" s="160">
        <f t="shared" si="43"/>
        <v>42468</v>
      </c>
      <c r="M147" s="108" t="s">
        <v>5</v>
      </c>
      <c r="N147" s="37" t="s">
        <v>33</v>
      </c>
      <c r="O147" s="66">
        <v>556</v>
      </c>
      <c r="P147" s="58">
        <v>42356</v>
      </c>
      <c r="Q147" s="66">
        <v>20209</v>
      </c>
      <c r="R147" s="168">
        <v>42369</v>
      </c>
      <c r="S147" s="38" t="s">
        <v>351</v>
      </c>
      <c r="T147" s="5" t="s">
        <v>102</v>
      </c>
      <c r="U147" s="162" t="s">
        <v>103</v>
      </c>
      <c r="V147" s="161" t="s">
        <v>103</v>
      </c>
      <c r="W147" s="163"/>
      <c r="X147" s="69"/>
      <c r="Y147" s="58"/>
      <c r="Z147" s="68"/>
      <c r="AA147" s="58"/>
      <c r="AB147" s="68"/>
      <c r="AC147" s="68"/>
      <c r="AD147" s="98" t="s">
        <v>118</v>
      </c>
      <c r="AE147" s="98" t="s">
        <v>118</v>
      </c>
    </row>
    <row r="148" spans="1:31" ht="15.75" customHeight="1">
      <c r="A148" s="180">
        <v>146</v>
      </c>
      <c r="B148" s="82" t="s">
        <v>323</v>
      </c>
      <c r="C148" s="82" t="s">
        <v>65</v>
      </c>
      <c r="D148" s="99" t="s">
        <v>167</v>
      </c>
      <c r="E148" s="81">
        <v>95</v>
      </c>
      <c r="F148" s="83">
        <v>42299</v>
      </c>
      <c r="G148" s="83">
        <v>42300</v>
      </c>
      <c r="H148" s="159">
        <f t="shared" si="45"/>
        <v>42300</v>
      </c>
      <c r="I148" s="136">
        <v>42278</v>
      </c>
      <c r="J148" s="57">
        <v>180</v>
      </c>
      <c r="K148" s="239">
        <f t="shared" si="46"/>
        <v>5</v>
      </c>
      <c r="L148" s="160">
        <f t="shared" si="43"/>
        <v>42480</v>
      </c>
      <c r="M148" s="108" t="s">
        <v>52</v>
      </c>
      <c r="N148" s="37" t="s">
        <v>33</v>
      </c>
      <c r="O148" s="66">
        <v>440</v>
      </c>
      <c r="P148" s="58">
        <v>42318</v>
      </c>
      <c r="Q148" s="66">
        <v>20181</v>
      </c>
      <c r="R148" s="168">
        <v>42319</v>
      </c>
      <c r="S148" s="38">
        <v>2</v>
      </c>
      <c r="T148" s="5" t="s">
        <v>102</v>
      </c>
      <c r="U148" s="162" t="s">
        <v>103</v>
      </c>
      <c r="V148" s="161" t="s">
        <v>103</v>
      </c>
      <c r="W148" s="163"/>
      <c r="X148" s="69">
        <v>5</v>
      </c>
      <c r="Y148" s="58">
        <v>42387</v>
      </c>
      <c r="Z148" s="68">
        <v>12</v>
      </c>
      <c r="AA148" s="58">
        <v>42388</v>
      </c>
      <c r="AB148" s="68">
        <v>27</v>
      </c>
      <c r="AC148" s="68" t="s">
        <v>73</v>
      </c>
      <c r="AD148" s="98" t="s">
        <v>119</v>
      </c>
      <c r="AE148" s="98" t="s">
        <v>119</v>
      </c>
    </row>
    <row r="149" spans="1:31" ht="15.75" customHeight="1">
      <c r="A149" s="180">
        <v>147</v>
      </c>
      <c r="B149" s="82" t="s">
        <v>323</v>
      </c>
      <c r="C149" s="82" t="s">
        <v>65</v>
      </c>
      <c r="D149" s="99" t="s">
        <v>167</v>
      </c>
      <c r="E149" s="81">
        <v>120</v>
      </c>
      <c r="F149" s="83">
        <v>42351</v>
      </c>
      <c r="G149" s="83">
        <v>42353</v>
      </c>
      <c r="H149" s="159">
        <f t="shared" si="45"/>
        <v>42353</v>
      </c>
      <c r="I149" s="136">
        <v>42339</v>
      </c>
      <c r="J149" s="57">
        <v>180</v>
      </c>
      <c r="K149" s="239">
        <f t="shared" si="46"/>
        <v>1</v>
      </c>
      <c r="L149" s="160">
        <f t="shared" si="43"/>
        <v>42533</v>
      </c>
      <c r="M149" s="108" t="s">
        <v>4</v>
      </c>
      <c r="N149" s="37" t="s">
        <v>33</v>
      </c>
      <c r="O149" s="66"/>
      <c r="P149" s="58"/>
      <c r="Q149" s="66"/>
      <c r="R149" s="168"/>
      <c r="S149" s="38"/>
      <c r="T149" s="5" t="s">
        <v>102</v>
      </c>
      <c r="U149" s="162" t="s">
        <v>103</v>
      </c>
      <c r="V149" s="161" t="s">
        <v>103</v>
      </c>
      <c r="W149" s="163"/>
      <c r="X149" s="69"/>
      <c r="Y149" s="58"/>
      <c r="Z149" s="68"/>
      <c r="AA149" s="58"/>
      <c r="AB149" s="68"/>
      <c r="AC149" s="68"/>
      <c r="AD149" s="98" t="s">
        <v>104</v>
      </c>
      <c r="AE149" s="167" t="s">
        <v>117</v>
      </c>
    </row>
    <row r="150" spans="1:31" ht="15.75" customHeight="1">
      <c r="A150" s="180">
        <v>148</v>
      </c>
      <c r="B150" s="200" t="s">
        <v>347</v>
      </c>
      <c r="C150" s="200" t="s">
        <v>80</v>
      </c>
      <c r="D150" s="201" t="s">
        <v>47</v>
      </c>
      <c r="E150" s="202">
        <v>688</v>
      </c>
      <c r="F150" s="203">
        <v>42299</v>
      </c>
      <c r="G150" s="203">
        <v>42311</v>
      </c>
      <c r="H150" s="159">
        <f t="shared" si="45"/>
        <v>42311</v>
      </c>
      <c r="I150" s="136">
        <v>42278</v>
      </c>
      <c r="J150" s="57">
        <v>180</v>
      </c>
      <c r="K150" s="239">
        <f t="shared" si="46"/>
        <v>5</v>
      </c>
      <c r="L150" s="160"/>
      <c r="M150" s="108" t="s">
        <v>170</v>
      </c>
      <c r="N150" s="37" t="s">
        <v>33</v>
      </c>
      <c r="O150" s="66"/>
      <c r="P150" s="58"/>
      <c r="Q150" s="66"/>
      <c r="R150" s="168"/>
      <c r="S150" s="38"/>
      <c r="T150" s="5" t="s">
        <v>102</v>
      </c>
      <c r="U150" s="162"/>
      <c r="V150" s="161" t="s">
        <v>103</v>
      </c>
      <c r="W150" s="163"/>
      <c r="X150" s="69"/>
      <c r="Y150" s="58"/>
      <c r="Z150" s="68"/>
      <c r="AA150" s="58"/>
      <c r="AB150" s="68"/>
      <c r="AC150" s="68"/>
      <c r="AD150" s="98" t="s">
        <v>104</v>
      </c>
      <c r="AE150" s="167" t="s">
        <v>117</v>
      </c>
    </row>
    <row r="151" spans="1:31" ht="15.75" customHeight="1">
      <c r="A151" s="180">
        <v>149</v>
      </c>
      <c r="B151" s="82" t="s">
        <v>324</v>
      </c>
      <c r="C151" s="82" t="s">
        <v>67</v>
      </c>
      <c r="D151" s="99" t="s">
        <v>63</v>
      </c>
      <c r="E151" s="81">
        <v>2527</v>
      </c>
      <c r="F151" s="83">
        <v>42265</v>
      </c>
      <c r="G151" s="83">
        <v>42268</v>
      </c>
      <c r="H151" s="159">
        <f t="shared" si="1"/>
        <v>42268</v>
      </c>
      <c r="I151" s="136">
        <v>42248</v>
      </c>
      <c r="J151" s="57">
        <v>180</v>
      </c>
      <c r="K151" s="239">
        <f t="shared" ref="K151:K156" si="47">WEEKDAY(F151,1)</f>
        <v>6</v>
      </c>
      <c r="L151" s="160">
        <f t="shared" ref="L151:L156" si="48">SUM(H151+J151)</f>
        <v>42448</v>
      </c>
      <c r="M151" s="108" t="s">
        <v>5</v>
      </c>
      <c r="N151" s="37" t="s">
        <v>33</v>
      </c>
      <c r="O151" s="66">
        <v>413</v>
      </c>
      <c r="P151" s="58">
        <v>42299</v>
      </c>
      <c r="Q151" s="66">
        <v>20170</v>
      </c>
      <c r="R151" s="168">
        <v>42300</v>
      </c>
      <c r="S151" s="121" t="s">
        <v>155</v>
      </c>
      <c r="T151" s="135" t="s">
        <v>91</v>
      </c>
      <c r="U151" s="162"/>
      <c r="V151" s="161"/>
      <c r="W151" s="163"/>
      <c r="X151" s="243">
        <v>223</v>
      </c>
      <c r="Y151" s="58">
        <v>42318</v>
      </c>
      <c r="Z151" s="68">
        <v>215</v>
      </c>
      <c r="AA151" s="58">
        <v>42319</v>
      </c>
      <c r="AB151" s="68">
        <v>28</v>
      </c>
      <c r="AC151" s="68" t="s">
        <v>73</v>
      </c>
      <c r="AD151" s="98" t="s">
        <v>119</v>
      </c>
      <c r="AE151" s="98" t="s">
        <v>119</v>
      </c>
    </row>
    <row r="152" spans="1:31" ht="15.75" customHeight="1">
      <c r="A152" s="180">
        <v>150</v>
      </c>
      <c r="B152" s="82" t="s">
        <v>324</v>
      </c>
      <c r="C152" s="82" t="s">
        <v>67</v>
      </c>
      <c r="D152" s="99" t="s">
        <v>63</v>
      </c>
      <c r="E152" s="81">
        <v>2545</v>
      </c>
      <c r="F152" s="83">
        <v>42298</v>
      </c>
      <c r="G152" s="83">
        <v>42299</v>
      </c>
      <c r="H152" s="159">
        <f t="shared" si="1"/>
        <v>42299</v>
      </c>
      <c r="I152" s="136">
        <v>42278</v>
      </c>
      <c r="J152" s="57">
        <v>180</v>
      </c>
      <c r="K152" s="239">
        <f t="shared" si="47"/>
        <v>4</v>
      </c>
      <c r="L152" s="160">
        <f t="shared" si="48"/>
        <v>42479</v>
      </c>
      <c r="M152" s="108" t="s">
        <v>170</v>
      </c>
      <c r="N152" s="37" t="s">
        <v>33</v>
      </c>
      <c r="O152" s="66">
        <v>429</v>
      </c>
      <c r="P152" s="58">
        <v>42313</v>
      </c>
      <c r="Q152" s="66">
        <v>20178</v>
      </c>
      <c r="R152" s="168">
        <v>42314</v>
      </c>
      <c r="S152" s="38">
        <v>4</v>
      </c>
      <c r="T152" s="135" t="s">
        <v>91</v>
      </c>
      <c r="U152" s="162"/>
      <c r="V152" s="161"/>
      <c r="W152" s="163"/>
      <c r="X152" s="69">
        <v>245</v>
      </c>
      <c r="Y152" s="58">
        <v>42335</v>
      </c>
      <c r="Z152" s="68">
        <v>228</v>
      </c>
      <c r="AA152" s="58">
        <v>42338</v>
      </c>
      <c r="AB152" s="68">
        <v>63</v>
      </c>
      <c r="AC152" s="68" t="s">
        <v>73</v>
      </c>
      <c r="AD152" s="98" t="s">
        <v>119</v>
      </c>
      <c r="AE152" s="98" t="s">
        <v>119</v>
      </c>
    </row>
    <row r="153" spans="1:31" ht="15.75" customHeight="1">
      <c r="A153" s="180">
        <v>151</v>
      </c>
      <c r="B153" s="82" t="s">
        <v>325</v>
      </c>
      <c r="C153" s="82" t="s">
        <v>65</v>
      </c>
      <c r="D153" s="99" t="s">
        <v>335</v>
      </c>
      <c r="E153" s="81">
        <v>51</v>
      </c>
      <c r="F153" s="83">
        <v>42299</v>
      </c>
      <c r="G153" s="83">
        <v>42300</v>
      </c>
      <c r="H153" s="159">
        <f t="shared" si="1"/>
        <v>42300</v>
      </c>
      <c r="I153" s="136">
        <v>42278</v>
      </c>
      <c r="J153" s="57">
        <v>180</v>
      </c>
      <c r="K153" s="239">
        <f t="shared" ref="K153" si="49">WEEKDAY(F153,1)</f>
        <v>5</v>
      </c>
      <c r="L153" s="160">
        <f t="shared" ref="L153" si="50">SUM(H153+J153)</f>
        <v>42480</v>
      </c>
      <c r="M153" s="108" t="s">
        <v>5</v>
      </c>
      <c r="N153" s="37" t="s">
        <v>33</v>
      </c>
      <c r="O153" s="66">
        <v>448</v>
      </c>
      <c r="P153" s="58">
        <v>42321</v>
      </c>
      <c r="Q153" s="66">
        <v>20184</v>
      </c>
      <c r="R153" s="168">
        <v>42324</v>
      </c>
      <c r="S153" s="38">
        <v>1</v>
      </c>
      <c r="T153" s="135" t="s">
        <v>91</v>
      </c>
      <c r="U153" s="162"/>
      <c r="V153" s="161"/>
      <c r="W153" s="163"/>
      <c r="X153" s="69">
        <v>257</v>
      </c>
      <c r="Y153" s="58">
        <v>42354</v>
      </c>
      <c r="Z153" s="68">
        <v>241</v>
      </c>
      <c r="AA153" s="58">
        <v>42355</v>
      </c>
      <c r="AB153" s="68" t="s">
        <v>350</v>
      </c>
      <c r="AC153" s="68" t="s">
        <v>73</v>
      </c>
      <c r="AD153" s="98" t="s">
        <v>119</v>
      </c>
      <c r="AE153" s="98" t="s">
        <v>119</v>
      </c>
    </row>
    <row r="154" spans="1:31" ht="15.75" customHeight="1">
      <c r="A154" s="180">
        <v>152</v>
      </c>
      <c r="B154" s="82" t="s">
        <v>224</v>
      </c>
      <c r="C154" s="82" t="s">
        <v>86</v>
      </c>
      <c r="D154" s="99" t="s">
        <v>214</v>
      </c>
      <c r="E154" s="81">
        <v>71</v>
      </c>
      <c r="F154" s="83">
        <v>42199</v>
      </c>
      <c r="G154" s="83">
        <v>42199</v>
      </c>
      <c r="H154" s="159">
        <f t="shared" ref="H154:H156" si="51">G154</f>
        <v>42199</v>
      </c>
      <c r="I154" s="136">
        <v>42186</v>
      </c>
      <c r="J154" s="57">
        <v>180</v>
      </c>
      <c r="K154" s="239">
        <f t="shared" si="47"/>
        <v>3</v>
      </c>
      <c r="L154" s="160">
        <f t="shared" si="48"/>
        <v>42379</v>
      </c>
      <c r="M154" s="2" t="s">
        <v>170</v>
      </c>
      <c r="N154" s="37" t="s">
        <v>33</v>
      </c>
      <c r="O154" s="66">
        <v>270</v>
      </c>
      <c r="P154" s="58">
        <v>42214</v>
      </c>
      <c r="Q154" s="66">
        <v>20111</v>
      </c>
      <c r="R154" s="168">
        <v>42215</v>
      </c>
      <c r="S154" s="38">
        <v>1</v>
      </c>
      <c r="T154" s="135" t="s">
        <v>91</v>
      </c>
      <c r="U154" s="162"/>
      <c r="V154" s="161"/>
      <c r="W154" s="161"/>
      <c r="X154" s="69">
        <v>176</v>
      </c>
      <c r="Y154" s="58">
        <v>42228</v>
      </c>
      <c r="Z154" s="68">
        <v>154</v>
      </c>
      <c r="AA154" s="58">
        <v>42229</v>
      </c>
      <c r="AB154" s="68">
        <v>41</v>
      </c>
      <c r="AC154" s="68" t="s">
        <v>73</v>
      </c>
      <c r="AD154" s="98" t="s">
        <v>119</v>
      </c>
      <c r="AE154" s="98" t="s">
        <v>119</v>
      </c>
    </row>
    <row r="155" spans="1:31" ht="15.75" customHeight="1">
      <c r="A155" s="180">
        <v>153</v>
      </c>
      <c r="B155" s="82" t="s">
        <v>220</v>
      </c>
      <c r="C155" s="82" t="s">
        <v>86</v>
      </c>
      <c r="D155" s="99" t="s">
        <v>187</v>
      </c>
      <c r="E155" s="81">
        <v>239</v>
      </c>
      <c r="F155" s="83">
        <v>42199</v>
      </c>
      <c r="G155" s="83">
        <v>42200</v>
      </c>
      <c r="H155" s="159">
        <f t="shared" si="51"/>
        <v>42200</v>
      </c>
      <c r="I155" s="136">
        <v>42186</v>
      </c>
      <c r="J155" s="57">
        <v>180</v>
      </c>
      <c r="K155" s="239">
        <f t="shared" si="47"/>
        <v>3</v>
      </c>
      <c r="L155" s="160">
        <f t="shared" si="48"/>
        <v>42380</v>
      </c>
      <c r="M155" s="2" t="s">
        <v>170</v>
      </c>
      <c r="N155" s="37" t="s">
        <v>33</v>
      </c>
      <c r="O155" s="66">
        <v>286</v>
      </c>
      <c r="P155" s="58">
        <v>42221</v>
      </c>
      <c r="Q155" s="66">
        <v>20116</v>
      </c>
      <c r="R155" s="168">
        <v>42222</v>
      </c>
      <c r="S155" s="38">
        <v>1</v>
      </c>
      <c r="T155" s="5" t="s">
        <v>102</v>
      </c>
      <c r="U155" s="162" t="s">
        <v>103</v>
      </c>
      <c r="V155" s="161" t="s">
        <v>103</v>
      </c>
      <c r="W155" s="161"/>
      <c r="X155" s="69">
        <v>176</v>
      </c>
      <c r="Y155" s="58">
        <v>42228</v>
      </c>
      <c r="Z155" s="68">
        <v>154</v>
      </c>
      <c r="AA155" s="58">
        <v>42229</v>
      </c>
      <c r="AB155" s="68">
        <v>41</v>
      </c>
      <c r="AC155" s="68" t="s">
        <v>73</v>
      </c>
      <c r="AD155" s="98" t="s">
        <v>119</v>
      </c>
      <c r="AE155" s="98" t="s">
        <v>119</v>
      </c>
    </row>
    <row r="156" spans="1:31" ht="15.75" customHeight="1">
      <c r="A156" s="180">
        <v>154</v>
      </c>
      <c r="B156" s="82" t="s">
        <v>86</v>
      </c>
      <c r="C156" s="82" t="s">
        <v>86</v>
      </c>
      <c r="D156" s="99" t="s">
        <v>187</v>
      </c>
      <c r="E156" s="81">
        <v>82</v>
      </c>
      <c r="F156" s="83">
        <v>42114</v>
      </c>
      <c r="G156" s="83">
        <v>42115</v>
      </c>
      <c r="H156" s="159">
        <f t="shared" si="51"/>
        <v>42115</v>
      </c>
      <c r="I156" s="136">
        <v>42095</v>
      </c>
      <c r="J156" s="57">
        <v>180</v>
      </c>
      <c r="K156" s="239">
        <f t="shared" si="47"/>
        <v>2</v>
      </c>
      <c r="L156" s="160">
        <f t="shared" si="48"/>
        <v>42295</v>
      </c>
      <c r="M156" s="2" t="s">
        <v>188</v>
      </c>
      <c r="N156" s="37" t="s">
        <v>34</v>
      </c>
      <c r="O156" s="66">
        <v>130</v>
      </c>
      <c r="P156" s="168">
        <v>42116</v>
      </c>
      <c r="Q156" s="66">
        <v>20044</v>
      </c>
      <c r="R156" s="168" t="s">
        <v>190</v>
      </c>
      <c r="S156" s="121" t="s">
        <v>155</v>
      </c>
      <c r="T156" s="5" t="s">
        <v>102</v>
      </c>
      <c r="U156" s="162" t="s">
        <v>103</v>
      </c>
      <c r="V156" s="161" t="s">
        <v>103</v>
      </c>
      <c r="W156" s="161"/>
      <c r="X156" s="69">
        <v>69</v>
      </c>
      <c r="Y156" s="58">
        <v>42116</v>
      </c>
      <c r="Z156" s="68">
        <v>76</v>
      </c>
      <c r="AA156" s="58">
        <v>42117</v>
      </c>
      <c r="AB156" s="68">
        <v>23</v>
      </c>
      <c r="AC156" s="68" t="s">
        <v>72</v>
      </c>
      <c r="AD156" s="98" t="s">
        <v>119</v>
      </c>
      <c r="AE156" s="98" t="s">
        <v>119</v>
      </c>
    </row>
    <row r="157" spans="1:31" ht="15.75" customHeight="1">
      <c r="A157" s="211"/>
      <c r="B157" s="87"/>
      <c r="C157" s="87"/>
      <c r="D157" s="88"/>
      <c r="E157" s="89"/>
      <c r="F157" s="90"/>
      <c r="G157" s="90"/>
      <c r="H157" s="212"/>
      <c r="I157" s="213"/>
      <c r="J157" s="92"/>
      <c r="K157" s="214"/>
      <c r="L157" s="93"/>
      <c r="M157" s="215"/>
      <c r="N157" s="94"/>
      <c r="O157" s="95"/>
      <c r="P157" s="216"/>
      <c r="Q157" s="216"/>
      <c r="R157" s="216"/>
      <c r="S157" s="216"/>
      <c r="T157" s="15"/>
      <c r="U157" s="230"/>
      <c r="V157" s="231"/>
      <c r="W157" s="231"/>
      <c r="X157" s="97"/>
      <c r="Y157" s="84"/>
      <c r="Z157" s="85"/>
      <c r="AA157" s="84"/>
      <c r="AB157" s="85"/>
      <c r="AC157" s="85"/>
      <c r="AD157" s="86"/>
      <c r="AE157" s="86"/>
    </row>
    <row r="158" spans="1:31" s="50" customFormat="1" ht="13.5" customHeight="1">
      <c r="A158" s="16" t="s">
        <v>68</v>
      </c>
      <c r="B158" s="199">
        <f>SUBTOTAL(3,B3:B156)</f>
        <v>154</v>
      </c>
      <c r="C158" s="87"/>
      <c r="D158" s="88"/>
      <c r="E158" s="89"/>
      <c r="F158" s="90"/>
      <c r="G158" s="90"/>
      <c r="H158" s="90"/>
      <c r="I158" s="91"/>
      <c r="J158" s="92"/>
      <c r="K158" s="94">
        <f>SUBTOTAL(3,K3:K156)</f>
        <v>154</v>
      </c>
      <c r="L158" s="93"/>
      <c r="M158" s="94">
        <f>SUBTOTAL(3,M3:M156)</f>
        <v>154</v>
      </c>
      <c r="N158" s="94">
        <f>SUBTOTAL(3,N3:N156)</f>
        <v>154</v>
      </c>
      <c r="O158" s="94">
        <f>SUBTOTAL(3,O3:O156)</f>
        <v>94</v>
      </c>
      <c r="P158" s="84"/>
      <c r="Q158" s="95"/>
      <c r="R158" s="169"/>
      <c r="S158" s="96"/>
      <c r="T158" s="110"/>
      <c r="U158" s="110"/>
      <c r="V158" s="110"/>
      <c r="W158" s="110"/>
      <c r="X158" s="94">
        <f>SUBTOTAL(3,X3:X156)</f>
        <v>75</v>
      </c>
      <c r="Y158" s="84"/>
      <c r="Z158" s="85"/>
      <c r="AA158" s="84"/>
      <c r="AB158" s="85"/>
      <c r="AC158" s="85"/>
      <c r="AD158" s="86"/>
      <c r="AE158" s="86"/>
    </row>
    <row r="159" spans="1:31" s="50" customFormat="1" ht="13.5" customHeight="1">
      <c r="A159" s="16"/>
      <c r="B159" s="87"/>
      <c r="C159" s="87"/>
      <c r="D159" s="88"/>
      <c r="E159" s="89"/>
      <c r="F159" s="90"/>
      <c r="G159" s="90"/>
      <c r="H159" s="90"/>
      <c r="I159" s="91"/>
      <c r="J159" s="92"/>
      <c r="K159" s="92"/>
      <c r="L159" s="93"/>
      <c r="M159" s="94"/>
      <c r="N159" s="94"/>
      <c r="O159" s="95"/>
      <c r="P159" s="84"/>
      <c r="Q159" s="95"/>
      <c r="R159" s="169"/>
      <c r="S159" s="96"/>
      <c r="T159" s="110"/>
      <c r="U159" s="110"/>
      <c r="V159" s="110"/>
      <c r="W159" s="110"/>
      <c r="X159" s="97"/>
      <c r="Y159" s="84"/>
      <c r="Z159" s="85"/>
      <c r="AA159" s="84"/>
      <c r="AB159" s="85"/>
      <c r="AC159" s="85"/>
      <c r="AD159" s="86"/>
      <c r="AE159" s="86"/>
    </row>
    <row r="160" spans="1:31" s="50" customFormat="1" ht="13.9" customHeight="1">
      <c r="A160" s="16"/>
      <c r="B160" s="101" t="s">
        <v>353</v>
      </c>
      <c r="C160" s="166"/>
      <c r="D160" s="18"/>
      <c r="E160" s="19"/>
      <c r="F160" s="20"/>
      <c r="G160" s="20"/>
      <c r="H160" s="20"/>
      <c r="I160" s="20"/>
      <c r="J160" s="21"/>
      <c r="K160" s="21"/>
      <c r="L160" s="20"/>
      <c r="R160" s="170"/>
      <c r="S160" s="39"/>
      <c r="T160" s="110"/>
      <c r="U160" s="110"/>
      <c r="V160" s="110"/>
      <c r="W160" s="110"/>
      <c r="X160" s="22"/>
      <c r="Y160" s="23"/>
      <c r="Z160" s="22"/>
      <c r="AA160" s="23"/>
      <c r="AB160" s="36"/>
      <c r="AC160" s="36"/>
    </row>
    <row r="161" spans="1:29" s="50" customFormat="1" ht="13.9" customHeight="1">
      <c r="A161" s="16"/>
      <c r="B161" s="100"/>
      <c r="C161" s="100"/>
      <c r="D161" s="18" t="s">
        <v>45</v>
      </c>
      <c r="E161" s="19"/>
      <c r="F161" s="20"/>
      <c r="G161" s="20"/>
      <c r="H161" s="20"/>
      <c r="I161" s="20"/>
      <c r="J161" s="21"/>
      <c r="K161" s="21"/>
      <c r="L161" s="20"/>
      <c r="R161" s="170"/>
      <c r="S161" s="39"/>
      <c r="T161" s="110"/>
      <c r="U161" s="110"/>
      <c r="V161" s="110"/>
      <c r="W161" s="110"/>
      <c r="X161" s="22"/>
      <c r="Y161" s="23"/>
      <c r="Z161" s="22"/>
      <c r="AA161" s="23"/>
      <c r="AB161" s="36"/>
      <c r="AC161" s="36"/>
    </row>
    <row r="162" spans="1:29" s="50" customFormat="1" ht="17.25" customHeight="1">
      <c r="A162" s="198" t="s">
        <v>98</v>
      </c>
      <c r="B162" s="134"/>
      <c r="C162" s="67"/>
      <c r="D162" s="186"/>
      <c r="E162" s="187"/>
      <c r="F162" s="118"/>
      <c r="G162" s="118"/>
      <c r="H162" s="118"/>
      <c r="I162" s="118"/>
      <c r="J162" s="185"/>
      <c r="K162" s="118"/>
      <c r="M162" s="4"/>
      <c r="N162" s="76"/>
      <c r="O162" s="77"/>
      <c r="P162" s="77"/>
      <c r="Q162" s="133"/>
      <c r="R162" s="171"/>
      <c r="S162" s="59"/>
      <c r="T162" s="110"/>
      <c r="U162" s="110"/>
      <c r="V162" s="110"/>
      <c r="W162" s="110"/>
      <c r="X162" s="22"/>
      <c r="Y162" s="23"/>
      <c r="Z162" s="22"/>
      <c r="AA162" s="23"/>
      <c r="AB162" s="36"/>
      <c r="AC162" s="36"/>
    </row>
    <row r="163" spans="1:29" s="50" customFormat="1" ht="17.25" customHeight="1">
      <c r="A163" s="197" t="s">
        <v>33</v>
      </c>
      <c r="B163" s="237" t="s">
        <v>93</v>
      </c>
      <c r="C163" s="67"/>
      <c r="D163" s="188"/>
      <c r="E163" s="187"/>
      <c r="F163" s="118"/>
      <c r="G163" s="118"/>
      <c r="H163" s="118"/>
      <c r="I163" s="189"/>
      <c r="J163" s="75"/>
      <c r="K163" s="75"/>
      <c r="M163" s="4"/>
      <c r="N163" s="76"/>
      <c r="O163" s="77"/>
      <c r="P163" s="77"/>
      <c r="Q163" s="77"/>
      <c r="R163" s="172"/>
      <c r="S163" s="59"/>
      <c r="T163" s="110"/>
      <c r="U163" s="110"/>
      <c r="V163" s="110"/>
      <c r="W163" s="110"/>
      <c r="X163" s="22"/>
      <c r="Y163" s="23"/>
      <c r="Z163" s="22"/>
      <c r="AA163" s="23"/>
      <c r="AB163" s="36"/>
      <c r="AC163" s="36"/>
    </row>
    <row r="164" spans="1:29" s="50" customFormat="1" ht="17.25" customHeight="1">
      <c r="A164" s="197" t="s">
        <v>34</v>
      </c>
      <c r="B164" s="237" t="s">
        <v>94</v>
      </c>
      <c r="C164" s="67"/>
      <c r="D164" s="188"/>
      <c r="E164" s="187"/>
      <c r="F164" s="118"/>
      <c r="G164" s="118"/>
      <c r="H164" s="118"/>
      <c r="I164" s="189"/>
      <c r="J164" s="75"/>
      <c r="K164" s="75"/>
      <c r="N164" s="76"/>
      <c r="O164" s="77"/>
      <c r="P164" s="77"/>
      <c r="Q164" s="77"/>
      <c r="R164" s="172"/>
      <c r="S164" s="59"/>
      <c r="T164" s="110"/>
      <c r="U164" s="110"/>
      <c r="V164" s="110"/>
      <c r="W164" s="110"/>
      <c r="X164" s="22"/>
      <c r="Y164" s="23"/>
      <c r="Z164" s="22"/>
      <c r="AA164" s="23"/>
      <c r="AB164" s="36"/>
      <c r="AC164" s="36"/>
    </row>
    <row r="165" spans="1:29" s="50" customFormat="1" ht="14.25" customHeight="1">
      <c r="A165" s="16"/>
      <c r="B165" s="67"/>
      <c r="C165" s="67"/>
      <c r="D165" s="190"/>
      <c r="E165" s="191"/>
      <c r="F165" s="192"/>
      <c r="G165" s="193"/>
      <c r="H165" s="193"/>
      <c r="I165" s="189"/>
      <c r="J165" s="75"/>
      <c r="K165" s="75"/>
      <c r="M165" s="78"/>
      <c r="N165" s="74"/>
      <c r="O165" s="79"/>
      <c r="P165" s="80"/>
      <c r="Q165" s="75"/>
      <c r="R165" s="173"/>
      <c r="S165" s="59"/>
      <c r="T165" s="110"/>
      <c r="U165" s="110"/>
      <c r="V165" s="110"/>
      <c r="W165" s="110"/>
      <c r="X165" s="22"/>
      <c r="Y165" s="23"/>
      <c r="Z165" s="22"/>
      <c r="AA165" s="23"/>
      <c r="AB165" s="36"/>
      <c r="AC165" s="36"/>
    </row>
    <row r="166" spans="1:29" s="50" customFormat="1" ht="14.25" customHeight="1">
      <c r="A166" s="16"/>
      <c r="B166" s="102" t="s">
        <v>70</v>
      </c>
      <c r="C166" s="103" t="s">
        <v>33</v>
      </c>
      <c r="D166" s="104" t="s">
        <v>34</v>
      </c>
      <c r="E166" s="104" t="s">
        <v>41</v>
      </c>
      <c r="F166" s="118"/>
      <c r="G166" s="118"/>
      <c r="H166" s="193"/>
      <c r="I166" s="189"/>
      <c r="J166" s="75"/>
      <c r="K166" s="75"/>
      <c r="M166" s="78"/>
      <c r="N166" s="74"/>
      <c r="O166" s="79"/>
      <c r="P166" s="80"/>
      <c r="Q166" s="75"/>
      <c r="R166" s="173"/>
      <c r="S166" s="59"/>
      <c r="T166" s="110"/>
      <c r="U166" s="110"/>
      <c r="V166" s="110"/>
      <c r="W166" s="110"/>
      <c r="X166" s="22"/>
      <c r="Y166" s="23"/>
      <c r="Z166" s="22"/>
      <c r="AA166" s="23"/>
      <c r="AB166" s="36"/>
      <c r="AC166" s="36"/>
    </row>
    <row r="167" spans="1:29" s="50" customFormat="1" ht="14.25" customHeight="1">
      <c r="A167" s="16"/>
      <c r="B167" s="156" t="s">
        <v>35</v>
      </c>
      <c r="C167" s="248">
        <f t="shared" ref="C167:C173" si="52">C188</f>
        <v>2</v>
      </c>
      <c r="D167" s="62">
        <f t="shared" ref="D167:D174" si="53">C209</f>
        <v>0</v>
      </c>
      <c r="E167" s="73">
        <f>SUM(C167:D167)</f>
        <v>2</v>
      </c>
      <c r="F167" s="77"/>
      <c r="G167" s="75"/>
      <c r="H167" s="118"/>
      <c r="I167" s="189"/>
      <c r="J167" s="75"/>
      <c r="K167" s="75"/>
      <c r="M167" s="78"/>
      <c r="N167" s="74"/>
      <c r="O167" s="79"/>
      <c r="P167" s="80"/>
      <c r="Q167" s="75"/>
      <c r="R167" s="173"/>
      <c r="S167" s="59"/>
      <c r="T167" s="110"/>
      <c r="U167" s="110"/>
      <c r="V167" s="110"/>
      <c r="W167" s="110"/>
      <c r="X167" s="22"/>
      <c r="Y167" s="23"/>
      <c r="Z167" s="22"/>
      <c r="AA167" s="23"/>
      <c r="AB167" s="36"/>
      <c r="AC167" s="36"/>
    </row>
    <row r="168" spans="1:29" s="50" customFormat="1" ht="14.25" customHeight="1">
      <c r="A168" s="16"/>
      <c r="B168" s="156" t="s">
        <v>46</v>
      </c>
      <c r="C168" s="248">
        <f t="shared" si="52"/>
        <v>46</v>
      </c>
      <c r="D168" s="62">
        <f t="shared" si="53"/>
        <v>0</v>
      </c>
      <c r="E168" s="73">
        <f t="shared" ref="E168:E183" si="54">SUM(C168:D168)</f>
        <v>46</v>
      </c>
      <c r="F168" s="77"/>
      <c r="G168" s="75"/>
      <c r="H168" s="118"/>
      <c r="I168" s="189"/>
      <c r="J168" s="75"/>
      <c r="K168" s="75"/>
      <c r="M168" s="78"/>
      <c r="N168" s="74"/>
      <c r="O168" s="79"/>
      <c r="P168" s="80"/>
      <c r="Q168" s="75"/>
      <c r="R168" s="173"/>
      <c r="S168" s="59"/>
      <c r="T168" s="110"/>
      <c r="U168" s="110"/>
      <c r="V168" s="110"/>
      <c r="W168" s="110"/>
      <c r="X168" s="22"/>
      <c r="Y168" s="23"/>
      <c r="Z168" s="22"/>
      <c r="AA168" s="23"/>
      <c r="AB168" s="36"/>
      <c r="AC168" s="36"/>
    </row>
    <row r="169" spans="1:29" s="50" customFormat="1" ht="14.25" customHeight="1">
      <c r="A169" s="16"/>
      <c r="B169" s="156" t="s">
        <v>39</v>
      </c>
      <c r="C169" s="248">
        <f t="shared" si="52"/>
        <v>2</v>
      </c>
      <c r="D169" s="62">
        <f t="shared" si="53"/>
        <v>0</v>
      </c>
      <c r="E169" s="73">
        <f t="shared" si="54"/>
        <v>2</v>
      </c>
      <c r="F169" s="77"/>
      <c r="G169" s="75"/>
      <c r="H169" s="193"/>
      <c r="I169" s="189"/>
      <c r="J169" s="75"/>
      <c r="K169" s="75"/>
      <c r="M169" s="78"/>
      <c r="N169" s="74"/>
      <c r="O169" s="79"/>
      <c r="P169" s="80"/>
      <c r="Q169" s="75"/>
      <c r="R169" s="173"/>
      <c r="S169" s="59"/>
      <c r="T169" s="110"/>
      <c r="U169" s="110"/>
      <c r="V169" s="110"/>
      <c r="W169" s="110"/>
      <c r="X169" s="22"/>
      <c r="Y169" s="23"/>
      <c r="Z169" s="22"/>
      <c r="AA169" s="23"/>
      <c r="AB169" s="36"/>
      <c r="AC169" s="36"/>
    </row>
    <row r="170" spans="1:29" s="50" customFormat="1" ht="14.25" customHeight="1">
      <c r="A170" s="16"/>
      <c r="B170" s="157" t="s">
        <v>50</v>
      </c>
      <c r="C170" s="248">
        <f t="shared" si="52"/>
        <v>1</v>
      </c>
      <c r="D170" s="62">
        <f t="shared" si="53"/>
        <v>0</v>
      </c>
      <c r="E170" s="73">
        <f t="shared" si="54"/>
        <v>1</v>
      </c>
      <c r="F170" s="77"/>
      <c r="G170" s="75"/>
      <c r="H170" s="193"/>
      <c r="I170" s="189"/>
      <c r="J170" s="75"/>
      <c r="K170" s="75"/>
      <c r="M170" s="78"/>
      <c r="N170" s="74"/>
      <c r="O170" s="79"/>
      <c r="P170" s="80"/>
      <c r="Q170" s="75"/>
      <c r="R170" s="173"/>
      <c r="S170" s="59"/>
      <c r="T170" s="110"/>
      <c r="U170" s="110"/>
      <c r="V170" s="110"/>
      <c r="W170" s="110"/>
      <c r="X170" s="22"/>
      <c r="Y170" s="23"/>
      <c r="Z170" s="22"/>
      <c r="AA170" s="23"/>
      <c r="AB170" s="36"/>
      <c r="AC170" s="36"/>
    </row>
    <row r="171" spans="1:29" s="50" customFormat="1" ht="14.25" customHeight="1">
      <c r="A171" s="16"/>
      <c r="B171" s="157" t="s">
        <v>130</v>
      </c>
      <c r="C171" s="248">
        <f t="shared" si="52"/>
        <v>0</v>
      </c>
      <c r="D171" s="62">
        <f t="shared" si="53"/>
        <v>0</v>
      </c>
      <c r="E171" s="73">
        <f t="shared" si="54"/>
        <v>0</v>
      </c>
      <c r="F171" s="77"/>
      <c r="G171" s="75"/>
      <c r="H171" s="193"/>
      <c r="I171" s="189"/>
      <c r="J171" s="75"/>
      <c r="K171" s="75"/>
      <c r="L171" s="51" t="s">
        <v>64</v>
      </c>
      <c r="M171" s="78"/>
      <c r="N171" s="74"/>
      <c r="O171" s="79"/>
      <c r="P171" s="80"/>
      <c r="Q171" s="75"/>
      <c r="R171" s="173"/>
      <c r="S171" s="60"/>
      <c r="T171" s="110"/>
      <c r="U171" s="110"/>
      <c r="V171" s="110"/>
      <c r="W171" s="110"/>
      <c r="X171" s="22"/>
      <c r="Y171" s="23"/>
      <c r="Z171" s="22"/>
      <c r="AA171" s="23"/>
      <c r="AB171" s="36"/>
      <c r="AC171" s="36"/>
    </row>
    <row r="172" spans="1:29" s="50" customFormat="1" ht="14.25" customHeight="1">
      <c r="A172" s="16"/>
      <c r="B172" s="157" t="s">
        <v>131</v>
      </c>
      <c r="C172" s="248">
        <f t="shared" si="52"/>
        <v>0</v>
      </c>
      <c r="D172" s="62">
        <f t="shared" si="53"/>
        <v>0</v>
      </c>
      <c r="E172" s="73">
        <f t="shared" si="54"/>
        <v>0</v>
      </c>
      <c r="F172" s="77"/>
      <c r="G172" s="75"/>
      <c r="H172" s="193"/>
      <c r="I172" s="189"/>
      <c r="J172" s="75"/>
      <c r="K172" s="75"/>
      <c r="L172" s="51"/>
      <c r="M172" s="78"/>
      <c r="N172" s="74"/>
      <c r="O172" s="79"/>
      <c r="P172" s="80"/>
      <c r="Q172" s="75"/>
      <c r="R172" s="173"/>
      <c r="S172" s="60"/>
      <c r="T172" s="110"/>
      <c r="U172" s="110"/>
      <c r="V172" s="110"/>
      <c r="W172" s="110"/>
      <c r="X172" s="22"/>
      <c r="Y172" s="23"/>
      <c r="Z172" s="22"/>
      <c r="AA172" s="23"/>
      <c r="AB172" s="36"/>
      <c r="AC172" s="36"/>
    </row>
    <row r="173" spans="1:29" s="50" customFormat="1" ht="14.25" customHeight="1">
      <c r="A173" s="16"/>
      <c r="B173" s="157" t="s">
        <v>74</v>
      </c>
      <c r="C173" s="248">
        <f t="shared" si="52"/>
        <v>59</v>
      </c>
      <c r="D173" s="62">
        <f t="shared" si="53"/>
        <v>2</v>
      </c>
      <c r="E173" s="73">
        <f t="shared" si="54"/>
        <v>61</v>
      </c>
      <c r="F173" s="77"/>
      <c r="G173" s="75"/>
      <c r="H173" s="193"/>
      <c r="I173" s="189"/>
      <c r="J173" s="75"/>
      <c r="K173" s="75"/>
      <c r="M173" s="78"/>
      <c r="N173" s="74"/>
      <c r="O173" s="79"/>
      <c r="P173" s="80"/>
      <c r="Q173" s="75"/>
      <c r="R173" s="173"/>
      <c r="S173" s="60"/>
      <c r="T173" s="110"/>
      <c r="U173" s="110"/>
      <c r="V173" s="110"/>
      <c r="W173" s="110"/>
      <c r="X173" s="22"/>
      <c r="Y173" s="23"/>
      <c r="Z173" s="22"/>
      <c r="AA173" s="23"/>
      <c r="AB173" s="36"/>
      <c r="AC173" s="36"/>
    </row>
    <row r="174" spans="1:29" s="50" customFormat="1" ht="14.25" customHeight="1">
      <c r="A174" s="16"/>
      <c r="B174" s="157" t="s">
        <v>1</v>
      </c>
      <c r="C174" s="248">
        <f t="shared" ref="C174" si="55">C195</f>
        <v>0</v>
      </c>
      <c r="D174" s="62">
        <f t="shared" si="53"/>
        <v>0</v>
      </c>
      <c r="E174" s="73">
        <f t="shared" si="54"/>
        <v>0</v>
      </c>
      <c r="F174" s="77"/>
      <c r="G174" s="75"/>
      <c r="H174" s="193"/>
      <c r="I174" s="189"/>
      <c r="J174" s="75"/>
      <c r="K174" s="75"/>
      <c r="M174" s="78"/>
      <c r="N174" s="74"/>
      <c r="O174" s="79"/>
      <c r="P174" s="80"/>
      <c r="Q174" s="75"/>
      <c r="R174" s="173"/>
      <c r="S174" s="60"/>
      <c r="T174" s="110"/>
      <c r="U174" s="110"/>
      <c r="V174" s="110"/>
      <c r="W174" s="110"/>
      <c r="X174" s="22"/>
      <c r="Y174" s="23"/>
      <c r="Z174" s="22"/>
      <c r="AA174" s="23"/>
      <c r="AB174" s="36"/>
      <c r="AC174" s="36"/>
    </row>
    <row r="175" spans="1:29" s="50" customFormat="1" ht="14.25" customHeight="1">
      <c r="A175" s="16"/>
      <c r="B175" s="157" t="s">
        <v>55</v>
      </c>
      <c r="C175" s="248">
        <f t="shared" ref="C175:C183" si="56">C197</f>
        <v>9</v>
      </c>
      <c r="D175" s="62">
        <f>C216</f>
        <v>0</v>
      </c>
      <c r="E175" s="73">
        <f t="shared" si="54"/>
        <v>9</v>
      </c>
      <c r="F175" s="77"/>
      <c r="G175" s="75"/>
      <c r="H175" s="193"/>
      <c r="I175" s="189"/>
      <c r="J175" s="75"/>
      <c r="K175" s="75"/>
      <c r="M175" s="78"/>
      <c r="N175" s="74"/>
      <c r="O175" s="79"/>
      <c r="P175" s="80"/>
      <c r="Q175" s="75"/>
      <c r="R175" s="173"/>
      <c r="S175" s="60"/>
      <c r="T175" s="110"/>
      <c r="U175" s="110"/>
      <c r="V175" s="110"/>
      <c r="W175" s="110"/>
      <c r="X175" s="22"/>
      <c r="Y175" s="23"/>
      <c r="Z175" s="22"/>
      <c r="AA175" s="23"/>
      <c r="AB175" s="36"/>
      <c r="AC175" s="36"/>
    </row>
    <row r="176" spans="1:29" s="50" customFormat="1" ht="14.25" customHeight="1">
      <c r="A176" s="16"/>
      <c r="B176" s="156" t="s">
        <v>2</v>
      </c>
      <c r="C176" s="248">
        <f t="shared" si="56"/>
        <v>15</v>
      </c>
      <c r="D176" s="62">
        <f>C218</f>
        <v>0</v>
      </c>
      <c r="E176" s="73">
        <f t="shared" si="54"/>
        <v>15</v>
      </c>
      <c r="F176" s="77"/>
      <c r="G176" s="75"/>
      <c r="H176" s="193"/>
      <c r="I176" s="189"/>
      <c r="J176" s="75"/>
      <c r="K176" s="75"/>
      <c r="M176" s="70"/>
      <c r="N176" s="75"/>
      <c r="O176" s="74"/>
      <c r="P176" s="75"/>
      <c r="Q176" s="75"/>
      <c r="R176" s="173"/>
      <c r="S176" s="60"/>
      <c r="T176" s="110"/>
      <c r="U176" s="110"/>
      <c r="V176" s="110"/>
      <c r="W176" s="110"/>
      <c r="X176" s="22"/>
      <c r="Y176" s="23"/>
      <c r="Z176" s="22"/>
      <c r="AA176" s="23"/>
      <c r="AB176" s="36"/>
      <c r="AC176" s="36"/>
    </row>
    <row r="177" spans="1:29" s="50" customFormat="1" ht="14.25" customHeight="1">
      <c r="A177" s="16"/>
      <c r="B177" s="156" t="s">
        <v>132</v>
      </c>
      <c r="C177" s="248">
        <f t="shared" si="56"/>
        <v>0</v>
      </c>
      <c r="D177" s="62">
        <f>C219</f>
        <v>1</v>
      </c>
      <c r="E177" s="73">
        <f t="shared" si="54"/>
        <v>1</v>
      </c>
      <c r="F177" s="77"/>
      <c r="G177" s="75"/>
      <c r="H177" s="189"/>
      <c r="I177" s="189"/>
      <c r="J177" s="75"/>
      <c r="K177" s="75"/>
      <c r="L177" s="61"/>
      <c r="M177" s="70"/>
      <c r="N177" s="71"/>
      <c r="O177" s="71"/>
      <c r="P177" s="71"/>
      <c r="Q177" s="72"/>
      <c r="R177" s="174"/>
      <c r="S177" s="60"/>
      <c r="T177" s="110"/>
      <c r="U177" s="110"/>
      <c r="V177" s="110"/>
      <c r="W177" s="110"/>
      <c r="X177" s="22"/>
      <c r="Y177" s="23"/>
      <c r="Z177" s="22"/>
      <c r="AA177" s="23"/>
      <c r="AB177" s="36"/>
      <c r="AC177" s="36"/>
    </row>
    <row r="178" spans="1:29" s="50" customFormat="1" ht="14.25" customHeight="1">
      <c r="A178" s="16"/>
      <c r="B178" s="157" t="s">
        <v>66</v>
      </c>
      <c r="C178" s="248">
        <f t="shared" si="56"/>
        <v>0</v>
      </c>
      <c r="D178" s="62">
        <f t="shared" ref="D178:D183" si="57">C221</f>
        <v>0</v>
      </c>
      <c r="E178" s="73">
        <f t="shared" si="54"/>
        <v>0</v>
      </c>
      <c r="F178" s="77"/>
      <c r="G178" s="75"/>
      <c r="H178" s="61"/>
      <c r="I178" s="61"/>
      <c r="J178" s="61"/>
      <c r="K178" s="61"/>
      <c r="L178" s="61"/>
      <c r="M178" s="61"/>
      <c r="N178" s="64"/>
      <c r="O178" s="64"/>
      <c r="P178" s="64"/>
      <c r="Q178" s="65"/>
      <c r="R178" s="175"/>
      <c r="S178" s="60"/>
      <c r="T178" s="110"/>
      <c r="U178" s="110"/>
      <c r="V178" s="110"/>
      <c r="W178" s="110"/>
      <c r="X178" s="22"/>
      <c r="Y178" s="23"/>
      <c r="Z178" s="22"/>
      <c r="AA178" s="23"/>
      <c r="AB178" s="36"/>
      <c r="AC178" s="36"/>
    </row>
    <row r="179" spans="1:29" s="50" customFormat="1" ht="14.25" customHeight="1">
      <c r="A179" s="16"/>
      <c r="B179" s="157" t="s">
        <v>58</v>
      </c>
      <c r="C179" s="248">
        <f t="shared" si="56"/>
        <v>0</v>
      </c>
      <c r="D179" s="62">
        <f t="shared" si="57"/>
        <v>0</v>
      </c>
      <c r="E179" s="73">
        <f t="shared" si="54"/>
        <v>0</v>
      </c>
      <c r="F179" s="77"/>
      <c r="G179" s="75"/>
      <c r="H179" s="61"/>
      <c r="I179" s="61"/>
      <c r="J179" s="61"/>
      <c r="K179" s="61"/>
      <c r="L179" s="61"/>
      <c r="M179" s="61"/>
      <c r="N179" s="64"/>
      <c r="O179" s="64"/>
      <c r="P179" s="64"/>
      <c r="Q179" s="65"/>
      <c r="R179" s="175"/>
      <c r="S179" s="60"/>
      <c r="T179" s="110"/>
      <c r="U179" s="110"/>
      <c r="V179" s="110"/>
      <c r="W179" s="110"/>
      <c r="X179" s="22"/>
      <c r="Y179" s="23"/>
      <c r="Z179" s="22"/>
      <c r="AA179" s="23"/>
      <c r="AB179" s="36"/>
      <c r="AC179" s="36"/>
    </row>
    <row r="180" spans="1:29" s="50" customFormat="1" ht="14.25" customHeight="1">
      <c r="A180" s="16"/>
      <c r="B180" s="157" t="s">
        <v>107</v>
      </c>
      <c r="C180" s="248">
        <f t="shared" si="56"/>
        <v>0</v>
      </c>
      <c r="D180" s="62">
        <f t="shared" si="57"/>
        <v>0</v>
      </c>
      <c r="E180" s="73">
        <f t="shared" si="54"/>
        <v>0</v>
      </c>
      <c r="F180" s="77"/>
      <c r="G180" s="75"/>
      <c r="H180" s="61"/>
      <c r="I180" s="61"/>
      <c r="J180" s="61"/>
      <c r="K180" s="61"/>
      <c r="L180" s="61"/>
      <c r="M180" s="61"/>
      <c r="N180" s="64"/>
      <c r="O180" s="64"/>
      <c r="P180" s="64"/>
      <c r="Q180" s="65"/>
      <c r="R180" s="175"/>
      <c r="S180" s="60"/>
      <c r="T180" s="110"/>
      <c r="U180" s="110"/>
      <c r="V180" s="110"/>
      <c r="W180" s="110"/>
      <c r="X180" s="22"/>
      <c r="Y180" s="23"/>
      <c r="Z180" s="22"/>
      <c r="AA180" s="23"/>
      <c r="AB180" s="36"/>
      <c r="AC180" s="36"/>
    </row>
    <row r="181" spans="1:29" s="50" customFormat="1" ht="14.25" customHeight="1">
      <c r="A181" s="16"/>
      <c r="B181" s="157" t="s">
        <v>38</v>
      </c>
      <c r="C181" s="248">
        <f t="shared" si="56"/>
        <v>0</v>
      </c>
      <c r="D181" s="62">
        <f t="shared" si="57"/>
        <v>0</v>
      </c>
      <c r="E181" s="73">
        <f t="shared" si="54"/>
        <v>0</v>
      </c>
      <c r="F181" s="77"/>
      <c r="G181" s="75"/>
      <c r="H181" s="61"/>
      <c r="I181" s="61"/>
      <c r="J181" s="61"/>
      <c r="K181" s="61"/>
      <c r="L181" s="61"/>
      <c r="M181" s="61"/>
      <c r="N181" s="64"/>
      <c r="O181" s="64"/>
      <c r="P181" s="64"/>
      <c r="Q181" s="65"/>
      <c r="R181" s="175"/>
      <c r="S181" s="60"/>
      <c r="T181" s="110"/>
      <c r="U181" s="110"/>
      <c r="V181" s="110"/>
      <c r="W181" s="110"/>
      <c r="X181" s="22"/>
      <c r="Y181" s="23"/>
      <c r="Z181" s="22"/>
      <c r="AA181" s="23"/>
      <c r="AB181" s="36"/>
      <c r="AC181" s="36"/>
    </row>
    <row r="182" spans="1:29" s="50" customFormat="1" ht="14.25" customHeight="1">
      <c r="A182" s="16"/>
      <c r="B182" s="157" t="s">
        <v>112</v>
      </c>
      <c r="C182" s="248">
        <f t="shared" si="56"/>
        <v>3</v>
      </c>
      <c r="D182" s="62">
        <f t="shared" si="57"/>
        <v>1</v>
      </c>
      <c r="E182" s="73">
        <f t="shared" si="54"/>
        <v>4</v>
      </c>
      <c r="F182" s="77"/>
      <c r="G182" s="75"/>
      <c r="H182" s="61"/>
      <c r="I182" s="61"/>
      <c r="J182" s="61"/>
      <c r="K182" s="61"/>
      <c r="L182" s="61"/>
      <c r="M182" s="61"/>
      <c r="N182" s="64"/>
      <c r="O182" s="64"/>
      <c r="P182" s="64"/>
      <c r="Q182" s="65"/>
      <c r="R182" s="175"/>
      <c r="S182" s="60"/>
      <c r="T182" s="110"/>
      <c r="U182" s="110"/>
      <c r="V182" s="110"/>
      <c r="W182" s="110"/>
      <c r="X182" s="22"/>
      <c r="Y182" s="23"/>
      <c r="Z182" s="22"/>
      <c r="AA182" s="23"/>
      <c r="AB182" s="36"/>
      <c r="AC182" s="36"/>
    </row>
    <row r="183" spans="1:29" s="50" customFormat="1" ht="14.25" customHeight="1">
      <c r="A183" s="16"/>
      <c r="B183" s="157" t="s">
        <v>113</v>
      </c>
      <c r="C183" s="248">
        <f t="shared" si="56"/>
        <v>13</v>
      </c>
      <c r="D183" s="62">
        <f t="shared" si="57"/>
        <v>0</v>
      </c>
      <c r="E183" s="73">
        <f t="shared" si="54"/>
        <v>13</v>
      </c>
      <c r="F183" s="77"/>
      <c r="G183" s="75"/>
      <c r="H183" s="61"/>
      <c r="I183" s="61"/>
      <c r="J183" s="61"/>
      <c r="K183" s="61"/>
      <c r="L183" s="61"/>
      <c r="M183" s="61"/>
      <c r="N183" s="64"/>
      <c r="O183" s="64"/>
      <c r="P183" s="64"/>
      <c r="Q183" s="65"/>
      <c r="R183" s="175"/>
      <c r="S183" s="60"/>
      <c r="T183" s="110"/>
      <c r="U183" s="110"/>
      <c r="V183" s="110"/>
      <c r="W183" s="110"/>
      <c r="X183" s="22"/>
      <c r="Y183" s="23"/>
      <c r="Z183" s="22"/>
      <c r="AA183" s="23"/>
      <c r="AB183" s="36"/>
      <c r="AC183" s="36"/>
    </row>
    <row r="184" spans="1:29" s="50" customFormat="1" ht="14.25" customHeight="1">
      <c r="A184" s="16"/>
      <c r="B184" s="158" t="s">
        <v>41</v>
      </c>
      <c r="C184" s="249">
        <f>SUM(C167:C183)</f>
        <v>150</v>
      </c>
      <c r="D184" s="73">
        <f>SUBTOTAL(9,D167:D183)</f>
        <v>4</v>
      </c>
      <c r="E184" s="73">
        <f>SUM(C184:D184)</f>
        <v>154</v>
      </c>
      <c r="F184" s="75"/>
      <c r="G184" s="75"/>
      <c r="H184" s="61"/>
      <c r="I184" s="61"/>
      <c r="J184" s="61"/>
      <c r="K184" s="61"/>
      <c r="L184" s="61"/>
      <c r="M184" s="61"/>
      <c r="N184" s="64"/>
      <c r="O184" s="64"/>
      <c r="P184" s="64"/>
      <c r="Q184" s="65"/>
      <c r="R184" s="175"/>
      <c r="S184" s="60"/>
      <c r="T184" s="110"/>
      <c r="U184" s="110"/>
      <c r="V184" s="110"/>
      <c r="W184" s="110"/>
      <c r="X184" s="22"/>
      <c r="Y184" s="23"/>
      <c r="Z184" s="22"/>
      <c r="AA184" s="23"/>
      <c r="AB184" s="36"/>
      <c r="AC184" s="36"/>
    </row>
    <row r="185" spans="1:29" s="50" customFormat="1" ht="14.25" customHeight="1">
      <c r="A185" s="16"/>
      <c r="B185" s="28"/>
      <c r="C185" s="250"/>
      <c r="D185" s="63"/>
      <c r="E185" s="61"/>
      <c r="F185" s="61"/>
      <c r="G185" s="61"/>
      <c r="H185" s="61"/>
      <c r="I185" s="61"/>
      <c r="J185" s="61"/>
      <c r="K185" s="61"/>
      <c r="L185" s="61"/>
      <c r="M185" s="61"/>
      <c r="N185" s="64"/>
      <c r="O185" s="64"/>
      <c r="P185" s="64"/>
      <c r="Q185" s="65"/>
      <c r="R185" s="175"/>
      <c r="S185" s="60"/>
      <c r="T185" s="110"/>
      <c r="U185" s="110"/>
      <c r="V185" s="110"/>
      <c r="W185" s="110"/>
      <c r="X185" s="22"/>
      <c r="Y185" s="23"/>
      <c r="Z185" s="22"/>
      <c r="AA185" s="23"/>
      <c r="AB185" s="36"/>
      <c r="AC185" s="36"/>
    </row>
    <row r="186" spans="1:29" s="29" customFormat="1" ht="13.9" customHeight="1">
      <c r="A186" s="16"/>
      <c r="B186" s="6"/>
      <c r="C186" s="251"/>
      <c r="D186" s="63"/>
      <c r="E186" s="61"/>
      <c r="F186" s="61"/>
      <c r="G186" s="61"/>
      <c r="H186" s="61"/>
      <c r="I186" s="61"/>
      <c r="J186" s="61"/>
      <c r="K186" s="61"/>
      <c r="L186" s="8"/>
      <c r="Q186" s="24"/>
      <c r="R186" s="54"/>
      <c r="S186" s="41"/>
      <c r="T186" s="111"/>
      <c r="U186" s="111"/>
      <c r="V186" s="111"/>
      <c r="W186" s="111"/>
      <c r="X186" s="42"/>
      <c r="Y186" s="43"/>
      <c r="Z186" s="43"/>
      <c r="AA186" s="43"/>
      <c r="AB186" s="45"/>
      <c r="AC186" s="45"/>
    </row>
    <row r="187" spans="1:29" s="29" customFormat="1" ht="13.9" hidden="1" customHeight="1">
      <c r="A187" s="50"/>
      <c r="B187" s="146" t="s">
        <v>129</v>
      </c>
      <c r="C187" s="252" t="s">
        <v>127</v>
      </c>
      <c r="D187" s="147" t="s">
        <v>108</v>
      </c>
      <c r="E187" s="7"/>
      <c r="F187" s="8"/>
      <c r="G187" s="8"/>
      <c r="H187" s="8"/>
      <c r="I187" s="6"/>
      <c r="J187" s="6"/>
      <c r="K187" s="6"/>
      <c r="L187" s="4"/>
      <c r="Q187" s="24"/>
      <c r="R187" s="54"/>
      <c r="S187" s="46"/>
      <c r="T187" s="112"/>
      <c r="U187" s="112"/>
      <c r="V187" s="112"/>
      <c r="W187" s="112"/>
      <c r="X187" s="42"/>
      <c r="Y187" s="43"/>
      <c r="Z187" s="43"/>
      <c r="AA187" s="43"/>
      <c r="AB187" s="45"/>
      <c r="AC187" s="45"/>
    </row>
    <row r="188" spans="1:29" s="29" customFormat="1" ht="13.9" hidden="1" customHeight="1">
      <c r="A188" s="16"/>
      <c r="B188" s="122" t="s">
        <v>35</v>
      </c>
      <c r="C188" s="253">
        <f>COUNTIF(M3:M161,"alagamentos")</f>
        <v>2</v>
      </c>
      <c r="D188" s="141">
        <f>C188/C206</f>
        <v>1.3333333333333334E-2</v>
      </c>
      <c r="E188" s="6"/>
      <c r="F188" s="6"/>
      <c r="G188" s="6"/>
      <c r="H188" s="6"/>
      <c r="I188" s="4"/>
      <c r="J188" s="4"/>
      <c r="K188" s="4"/>
      <c r="L188" s="105"/>
      <c r="Q188" s="24"/>
      <c r="R188" s="54"/>
      <c r="S188" s="46"/>
      <c r="T188" s="113"/>
      <c r="U188" s="113"/>
      <c r="V188" s="113"/>
      <c r="W188" s="113"/>
      <c r="X188" s="42"/>
      <c r="Y188" s="43"/>
      <c r="Z188" s="43"/>
      <c r="AA188" s="43"/>
      <c r="AB188" s="45"/>
      <c r="AC188" s="45"/>
    </row>
    <row r="189" spans="1:29" s="29" customFormat="1" ht="13.9" hidden="1" customHeight="1">
      <c r="A189" s="16"/>
      <c r="B189" s="123" t="s">
        <v>46</v>
      </c>
      <c r="C189" s="253">
        <f>COUNTIF(M3:M161,"chuvas intensas")</f>
        <v>46</v>
      </c>
      <c r="D189" s="141">
        <f>C189/C206</f>
        <v>0.30666666666666664</v>
      </c>
      <c r="E189" s="6"/>
      <c r="F189" s="6"/>
      <c r="G189" s="6"/>
      <c r="H189" s="6"/>
      <c r="I189" s="4"/>
      <c r="J189" s="4"/>
      <c r="K189" s="4"/>
      <c r="L189" s="105"/>
      <c r="Q189" s="24"/>
      <c r="R189" s="54"/>
      <c r="S189" s="46"/>
      <c r="T189" s="113"/>
      <c r="U189" s="113"/>
      <c r="V189" s="113"/>
      <c r="W189" s="113"/>
      <c r="X189" s="42"/>
      <c r="Y189" s="43"/>
      <c r="Z189" s="43"/>
      <c r="AA189" s="43"/>
      <c r="AB189" s="45"/>
      <c r="AC189" s="45"/>
    </row>
    <row r="190" spans="1:29" s="29" customFormat="1" ht="13.9" hidden="1" customHeight="1">
      <c r="A190" s="16"/>
      <c r="B190" s="122" t="s">
        <v>39</v>
      </c>
      <c r="C190" s="253">
        <f>COUNTIF(M3:M161,"Deslizamentos")</f>
        <v>2</v>
      </c>
      <c r="D190" s="141">
        <f>C190/C206</f>
        <v>1.3333333333333334E-2</v>
      </c>
      <c r="E190" s="6"/>
      <c r="F190" s="6"/>
      <c r="G190" s="6"/>
      <c r="H190" s="6"/>
      <c r="I190" s="105"/>
      <c r="J190" s="105"/>
      <c r="K190" s="105"/>
      <c r="L190" s="105"/>
      <c r="Q190" s="24"/>
      <c r="R190" s="54"/>
      <c r="S190" s="46"/>
      <c r="T190" s="113"/>
      <c r="U190" s="113"/>
      <c r="V190" s="113"/>
      <c r="W190" s="113"/>
      <c r="X190" s="42"/>
      <c r="Y190" s="43"/>
      <c r="Z190" s="43"/>
      <c r="AA190" s="43"/>
      <c r="AB190" s="45"/>
      <c r="AC190" s="45"/>
    </row>
    <row r="191" spans="1:29" s="29" customFormat="1" ht="13.9" hidden="1" customHeight="1">
      <c r="A191" s="16"/>
      <c r="B191" s="123" t="s">
        <v>87</v>
      </c>
      <c r="C191" s="253">
        <f>COUNTIF(M3:M161,"Erosão Cost")</f>
        <v>1</v>
      </c>
      <c r="D191" s="141">
        <f>C191/C206</f>
        <v>6.6666666666666671E-3</v>
      </c>
      <c r="E191" s="6"/>
      <c r="F191" s="6"/>
      <c r="G191" s="6"/>
      <c r="H191" s="6"/>
      <c r="I191" s="105"/>
      <c r="J191" s="105"/>
      <c r="K191" s="105"/>
      <c r="L191" s="105"/>
      <c r="Q191" s="24"/>
      <c r="R191" s="54"/>
      <c r="S191" s="46"/>
      <c r="T191" s="113"/>
      <c r="U191" s="113"/>
      <c r="V191" s="113"/>
      <c r="W191" s="113"/>
      <c r="X191" s="42"/>
      <c r="Y191" s="43"/>
      <c r="Z191" s="43"/>
      <c r="AA191" s="43"/>
      <c r="AB191" s="45"/>
      <c r="AC191" s="45"/>
    </row>
    <row r="192" spans="1:29" s="29" customFormat="1" ht="13.9" hidden="1" customHeight="1">
      <c r="A192" s="16"/>
      <c r="B192" s="3" t="s">
        <v>57</v>
      </c>
      <c r="C192" s="253">
        <f>COUNTIF(M3:M161,"Erosão M Fluv")</f>
        <v>0</v>
      </c>
      <c r="D192" s="141">
        <f>C192/C206</f>
        <v>0</v>
      </c>
      <c r="E192" s="105"/>
      <c r="F192" s="105"/>
      <c r="G192" s="105"/>
      <c r="H192" s="105"/>
      <c r="I192" s="105"/>
      <c r="J192" s="105"/>
      <c r="K192" s="105"/>
      <c r="L192" s="105"/>
      <c r="Q192" s="24"/>
      <c r="R192" s="54"/>
      <c r="S192" s="46"/>
      <c r="T192" s="113"/>
      <c r="U192" s="113"/>
      <c r="V192" s="113"/>
      <c r="W192" s="113"/>
      <c r="X192" s="42"/>
      <c r="Y192" s="43"/>
      <c r="Z192" s="43"/>
      <c r="AA192" s="43"/>
      <c r="AB192" s="45"/>
      <c r="AC192" s="45"/>
    </row>
    <row r="193" spans="1:230" s="29" customFormat="1" ht="13.9" hidden="1" customHeight="1">
      <c r="A193" s="16"/>
      <c r="B193" s="3" t="s">
        <v>42</v>
      </c>
      <c r="C193" s="253">
        <f>COUNTIF(M3:M161,"Enchentes")</f>
        <v>0</v>
      </c>
      <c r="D193" s="141">
        <f>C193/C206</f>
        <v>0</v>
      </c>
      <c r="E193" s="105"/>
      <c r="F193" s="105"/>
      <c r="G193" s="105"/>
      <c r="H193" s="105"/>
      <c r="I193" s="105"/>
      <c r="J193" s="105"/>
      <c r="K193" s="105"/>
      <c r="L193" s="105"/>
      <c r="Q193" s="24"/>
      <c r="R193" s="54"/>
      <c r="S193" s="46"/>
      <c r="T193" s="113"/>
      <c r="U193" s="113"/>
      <c r="V193" s="113"/>
      <c r="W193" s="113"/>
      <c r="X193" s="42"/>
      <c r="Y193" s="43"/>
      <c r="Z193" s="43"/>
      <c r="AA193" s="43"/>
      <c r="AB193" s="45"/>
      <c r="AC193" s="45"/>
    </row>
    <row r="194" spans="1:230" s="29" customFormat="1" ht="13.9" hidden="1" customHeight="1">
      <c r="A194" s="16"/>
      <c r="B194" s="123" t="s">
        <v>74</v>
      </c>
      <c r="C194" s="253">
        <f>COUNTIF(M3:M161,"Enxurrada")</f>
        <v>59</v>
      </c>
      <c r="D194" s="141">
        <f>C194/C206</f>
        <v>0.39333333333333331</v>
      </c>
      <c r="E194" s="6"/>
      <c r="F194" s="6"/>
      <c r="G194" s="6"/>
      <c r="H194" s="6"/>
      <c r="I194" s="105"/>
      <c r="J194" s="105"/>
      <c r="K194" s="105"/>
      <c r="L194" s="105"/>
      <c r="Q194" s="24"/>
      <c r="R194" s="54"/>
      <c r="S194" s="46"/>
      <c r="T194" s="113"/>
      <c r="U194" s="113"/>
      <c r="V194" s="113"/>
      <c r="W194" s="113"/>
      <c r="X194" s="42"/>
      <c r="Y194" s="43"/>
      <c r="Z194" s="43"/>
      <c r="AA194" s="43"/>
      <c r="AB194" s="45"/>
      <c r="AC194" s="45"/>
    </row>
    <row r="195" spans="1:230" s="29" customFormat="1" ht="13.9" hidden="1" customHeight="1">
      <c r="A195" s="16"/>
      <c r="B195" s="122" t="s">
        <v>1</v>
      </c>
      <c r="C195" s="253">
        <f>COUNTIF(M3:M161,"Estiagem")</f>
        <v>0</v>
      </c>
      <c r="D195" s="141">
        <f>C195/C206</f>
        <v>0</v>
      </c>
      <c r="E195" s="105"/>
      <c r="F195" s="105"/>
      <c r="G195" s="105"/>
      <c r="H195" s="105"/>
      <c r="I195" s="105"/>
      <c r="J195" s="105"/>
      <c r="K195" s="105"/>
      <c r="L195" s="105"/>
      <c r="Q195" s="24"/>
      <c r="R195" s="54"/>
      <c r="S195" s="46"/>
      <c r="T195" s="113"/>
      <c r="U195" s="113"/>
      <c r="V195" s="113"/>
      <c r="W195" s="113"/>
      <c r="X195" s="42"/>
      <c r="Y195" s="43"/>
      <c r="Z195" s="43"/>
      <c r="AA195" s="43"/>
      <c r="AB195" s="45"/>
      <c r="AC195" s="45"/>
    </row>
    <row r="196" spans="1:230" s="29" customFormat="1" ht="13.9" hidden="1" customHeight="1">
      <c r="A196" s="16"/>
      <c r="B196" s="123" t="s">
        <v>55</v>
      </c>
      <c r="C196" s="253">
        <f>COUNTIF(M18:M162,"friagem")</f>
        <v>0</v>
      </c>
      <c r="D196" s="141">
        <f>C196/C206</f>
        <v>0</v>
      </c>
      <c r="E196" s="105"/>
      <c r="F196" s="105"/>
      <c r="G196" s="105"/>
      <c r="H196" s="105"/>
      <c r="I196" s="105"/>
      <c r="J196" s="105"/>
      <c r="K196" s="105"/>
      <c r="L196" s="105"/>
      <c r="Q196" s="24"/>
      <c r="R196" s="54"/>
      <c r="S196" s="46"/>
      <c r="T196" s="113"/>
      <c r="U196" s="113"/>
      <c r="V196" s="113"/>
      <c r="W196" s="113"/>
      <c r="X196" s="42"/>
      <c r="Y196" s="43"/>
      <c r="Z196" s="43"/>
      <c r="AA196" s="43"/>
      <c r="AB196" s="45"/>
      <c r="AC196" s="45"/>
    </row>
    <row r="197" spans="1:230" s="29" customFormat="1" ht="13.9" hidden="1" customHeight="1">
      <c r="A197" s="16"/>
      <c r="B197" s="122" t="s">
        <v>2</v>
      </c>
      <c r="C197" s="253">
        <f>COUNTIF(M3:M161,"Granizo")</f>
        <v>9</v>
      </c>
      <c r="D197" s="141">
        <f>C197/C206</f>
        <v>0.06</v>
      </c>
      <c r="E197" s="6"/>
      <c r="F197" s="6"/>
      <c r="G197" s="6"/>
      <c r="H197" s="6"/>
      <c r="I197" s="105"/>
      <c r="J197" s="105"/>
      <c r="K197" s="105"/>
      <c r="L197" s="6"/>
      <c r="Q197" s="24"/>
      <c r="R197" s="54"/>
      <c r="S197" s="46"/>
      <c r="T197" s="113"/>
      <c r="U197" s="113"/>
      <c r="V197" s="113"/>
      <c r="W197" s="113"/>
      <c r="X197" s="42"/>
      <c r="Y197" s="43"/>
      <c r="Z197" s="44"/>
      <c r="AA197" s="43"/>
      <c r="AB197" s="45"/>
      <c r="AC197" s="45"/>
    </row>
    <row r="198" spans="1:230" s="29" customFormat="1" ht="13.9" hidden="1" customHeight="1">
      <c r="A198" s="16"/>
      <c r="B198" s="123" t="s">
        <v>52</v>
      </c>
      <c r="C198" s="253">
        <f>COUNTIF(M3:M161,"inundação")</f>
        <v>15</v>
      </c>
      <c r="D198" s="141">
        <f>C198/C206</f>
        <v>0.1</v>
      </c>
      <c r="E198" s="6"/>
      <c r="F198" s="6"/>
      <c r="G198" s="6"/>
      <c r="H198" s="6"/>
      <c r="I198" s="105"/>
      <c r="J198" s="105"/>
      <c r="K198" s="105"/>
      <c r="L198" s="6"/>
      <c r="Q198" s="24"/>
      <c r="R198" s="54"/>
      <c r="S198" s="46"/>
      <c r="T198" s="113"/>
      <c r="U198" s="113"/>
      <c r="V198" s="113"/>
      <c r="W198" s="113"/>
      <c r="X198" s="42"/>
      <c r="Y198" s="43"/>
      <c r="Z198" s="44"/>
      <c r="AA198" s="43"/>
      <c r="AB198" s="45"/>
      <c r="AC198" s="45"/>
    </row>
    <row r="199" spans="1:230" s="29" customFormat="1" ht="13.9" hidden="1" customHeight="1">
      <c r="A199" s="16"/>
      <c r="B199" s="123" t="s">
        <v>88</v>
      </c>
      <c r="C199" s="253">
        <f>COUNTIF(M3:M161,"Lib. Química")</f>
        <v>0</v>
      </c>
      <c r="D199" s="141">
        <f>C199/C206</f>
        <v>0</v>
      </c>
      <c r="E199" s="6"/>
      <c r="F199" s="6"/>
      <c r="G199" s="6"/>
      <c r="H199" s="6"/>
      <c r="I199" s="105"/>
      <c r="J199" s="105"/>
      <c r="K199" s="105"/>
      <c r="L199" s="6"/>
      <c r="Q199" s="24"/>
      <c r="R199" s="54"/>
      <c r="S199" s="46"/>
      <c r="T199" s="113"/>
      <c r="U199" s="113"/>
      <c r="V199" s="113"/>
      <c r="W199" s="113"/>
      <c r="X199" s="42"/>
      <c r="Y199" s="43"/>
      <c r="Z199" s="44"/>
      <c r="AA199" s="43"/>
      <c r="AB199" s="45"/>
      <c r="AC199" s="45"/>
    </row>
    <row r="200" spans="1:230" s="29" customFormat="1" ht="13.5" hidden="1" customHeight="1">
      <c r="A200" s="16"/>
      <c r="B200" s="3" t="s">
        <v>53</v>
      </c>
      <c r="C200" s="253">
        <f>COUNTIF(M3:M161,"Geada")</f>
        <v>0</v>
      </c>
      <c r="D200" s="141">
        <f>C200/C206</f>
        <v>0</v>
      </c>
      <c r="E200" s="105"/>
      <c r="F200" s="105"/>
      <c r="G200" s="105"/>
      <c r="H200" s="105"/>
      <c r="I200" s="6"/>
      <c r="J200" s="6"/>
      <c r="K200" s="6"/>
      <c r="L200" s="6"/>
      <c r="Q200" s="24"/>
      <c r="R200" s="54"/>
      <c r="S200" s="46"/>
      <c r="T200" s="113"/>
      <c r="U200" s="113"/>
      <c r="V200" s="113"/>
      <c r="W200" s="113"/>
      <c r="X200" s="42"/>
      <c r="Y200" s="43"/>
      <c r="Z200" s="43"/>
      <c r="AA200" s="43"/>
      <c r="AB200" s="45"/>
      <c r="AC200" s="45"/>
    </row>
    <row r="201" spans="1:230" s="29" customFormat="1" ht="13.5" hidden="1" customHeight="1">
      <c r="A201" s="16"/>
      <c r="B201" s="3" t="s">
        <v>89</v>
      </c>
      <c r="C201" s="253">
        <f>COUNTIF(M3:M161,"Mov massa")</f>
        <v>0</v>
      </c>
      <c r="D201" s="141">
        <f>C201/C206</f>
        <v>0</v>
      </c>
      <c r="E201" s="105"/>
      <c r="F201" s="105"/>
      <c r="G201" s="105"/>
      <c r="H201" s="105"/>
      <c r="I201" s="6"/>
      <c r="J201" s="6"/>
      <c r="K201" s="6"/>
      <c r="L201" s="6"/>
      <c r="Q201" s="24"/>
      <c r="R201" s="54"/>
      <c r="S201" s="46"/>
      <c r="T201" s="113"/>
      <c r="U201" s="113"/>
      <c r="V201" s="113"/>
      <c r="W201" s="113"/>
      <c r="X201" s="42"/>
      <c r="Y201" s="43"/>
      <c r="Z201" s="43"/>
      <c r="AA201" s="43"/>
      <c r="AB201" s="45"/>
      <c r="AC201" s="45"/>
    </row>
    <row r="202" spans="1:230" s="29" customFormat="1" ht="13.5" hidden="1" customHeight="1">
      <c r="A202" s="16"/>
      <c r="B202" s="3" t="s">
        <v>106</v>
      </c>
      <c r="C202" s="253">
        <f>COUNTIF(M3:M161,"onda de calor")</f>
        <v>0</v>
      </c>
      <c r="D202" s="141">
        <f>C202/C206</f>
        <v>0</v>
      </c>
      <c r="E202" s="105"/>
      <c r="F202" s="105"/>
      <c r="G202" s="105"/>
      <c r="H202" s="105"/>
      <c r="I202" s="6"/>
      <c r="J202" s="6"/>
      <c r="K202" s="6"/>
      <c r="L202" s="6"/>
      <c r="Q202" s="24"/>
      <c r="R202" s="54"/>
      <c r="S202" s="46"/>
      <c r="T202" s="113"/>
      <c r="U202" s="113"/>
      <c r="V202" s="113"/>
      <c r="W202" s="113"/>
      <c r="X202" s="42"/>
      <c r="Y202" s="43"/>
      <c r="Z202" s="43"/>
      <c r="AA202" s="43"/>
      <c r="AB202" s="45"/>
      <c r="AC202" s="45"/>
    </row>
    <row r="203" spans="1:230" s="29" customFormat="1" ht="13.9" hidden="1" customHeight="1">
      <c r="A203" s="16"/>
      <c r="B203" s="3" t="s">
        <v>38</v>
      </c>
      <c r="C203" s="253">
        <f>COUNTIF(M3:M164,"Ressaca")</f>
        <v>0</v>
      </c>
      <c r="D203" s="141">
        <f>C203/C206</f>
        <v>0</v>
      </c>
      <c r="E203" s="6"/>
      <c r="F203" s="6"/>
      <c r="G203" s="6"/>
      <c r="H203" s="6"/>
      <c r="I203" s="6"/>
      <c r="J203" s="6"/>
      <c r="K203" s="6"/>
      <c r="L203" s="6"/>
      <c r="Q203" s="24"/>
      <c r="R203" s="54"/>
      <c r="S203" s="46"/>
      <c r="T203" s="113"/>
      <c r="U203" s="113"/>
      <c r="V203" s="113"/>
      <c r="W203" s="113"/>
      <c r="X203" s="42"/>
      <c r="Y203" s="43"/>
      <c r="Z203" s="43"/>
      <c r="AA203" s="43"/>
      <c r="AB203" s="45"/>
      <c r="AC203" s="45"/>
    </row>
    <row r="204" spans="1:230" ht="13.9" hidden="1" customHeight="1">
      <c r="A204" s="16"/>
      <c r="B204" s="3" t="s">
        <v>32</v>
      </c>
      <c r="C204" s="253">
        <f>COUNTIF(M3:M163,"Tornado")</f>
        <v>3</v>
      </c>
      <c r="D204" s="141">
        <f>C204/C206</f>
        <v>0.02</v>
      </c>
      <c r="E204" s="4"/>
      <c r="F204" s="4"/>
      <c r="G204" s="4"/>
      <c r="H204" s="4"/>
      <c r="I204" s="6"/>
      <c r="J204" s="6"/>
      <c r="K204" s="6"/>
      <c r="L204" s="6"/>
      <c r="M204" s="49"/>
      <c r="N204" s="48"/>
      <c r="O204" s="48"/>
      <c r="P204" s="48"/>
      <c r="Q204" s="24"/>
      <c r="R204" s="54"/>
      <c r="S204" s="46"/>
      <c r="T204" s="113"/>
      <c r="U204" s="113"/>
      <c r="V204" s="113"/>
      <c r="W204" s="113"/>
      <c r="X204" s="42"/>
      <c r="Y204" s="43"/>
      <c r="Z204" s="43"/>
      <c r="AA204" s="43"/>
      <c r="AB204" s="45"/>
      <c r="AC204" s="45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</row>
    <row r="205" spans="1:230" ht="13.9" hidden="1" customHeight="1">
      <c r="A205" s="16"/>
      <c r="B205" s="122" t="s">
        <v>4</v>
      </c>
      <c r="C205" s="253">
        <f>COUNTIF(M3:M161,"Vendaval")</f>
        <v>13</v>
      </c>
      <c r="D205" s="141">
        <f>C205/C206</f>
        <v>8.666666666666667E-2</v>
      </c>
      <c r="E205" s="105"/>
      <c r="F205" s="105"/>
      <c r="G205" s="105"/>
      <c r="H205" s="105"/>
      <c r="I205" s="6"/>
      <c r="J205" s="6"/>
      <c r="K205" s="6"/>
      <c r="L205" s="6"/>
      <c r="M205" s="49"/>
      <c r="N205" s="48"/>
      <c r="O205" s="48"/>
      <c r="P205" s="48"/>
      <c r="Q205" s="24"/>
      <c r="R205" s="54"/>
      <c r="S205" s="46"/>
      <c r="T205" s="113"/>
      <c r="U205" s="113"/>
      <c r="V205" s="113"/>
      <c r="W205" s="113"/>
      <c r="X205" s="42"/>
      <c r="Y205" s="43"/>
      <c r="Z205" s="43"/>
      <c r="AA205" s="43"/>
      <c r="AB205" s="45"/>
      <c r="AC205" s="45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</row>
    <row r="206" spans="1:230" ht="13.9" hidden="1" customHeight="1">
      <c r="A206" s="28"/>
      <c r="B206" s="124" t="s">
        <v>92</v>
      </c>
      <c r="C206" s="254">
        <f>SUM(C188:C205)</f>
        <v>150</v>
      </c>
      <c r="D206" s="143">
        <f>SUM(D188:D205)</f>
        <v>0.99999999999999989</v>
      </c>
      <c r="E206" s="105"/>
      <c r="F206" s="105"/>
      <c r="G206" s="105"/>
      <c r="H206" s="105"/>
      <c r="I206" s="6"/>
      <c r="J206" s="6"/>
      <c r="K206" s="6"/>
      <c r="L206" s="6"/>
      <c r="M206" s="49"/>
      <c r="N206" s="48"/>
      <c r="O206" s="48"/>
      <c r="P206" s="48"/>
      <c r="Q206" s="24"/>
      <c r="R206" s="54"/>
      <c r="S206" s="46"/>
      <c r="T206" s="113"/>
      <c r="U206" s="113"/>
      <c r="V206" s="113"/>
      <c r="W206" s="113"/>
      <c r="X206" s="42"/>
      <c r="Y206" s="43"/>
      <c r="Z206" s="43"/>
      <c r="AA206" s="43"/>
      <c r="AB206" s="45"/>
      <c r="AC206" s="45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</row>
    <row r="207" spans="1:230" ht="13.9" hidden="1" customHeight="1">
      <c r="A207" s="28"/>
      <c r="B207" s="125"/>
      <c r="C207" s="250"/>
      <c r="D207" s="105"/>
      <c r="E207" s="105"/>
      <c r="F207" s="105"/>
      <c r="G207" s="105"/>
      <c r="H207" s="105"/>
      <c r="I207" s="6"/>
      <c r="J207" s="6"/>
      <c r="K207" s="6"/>
      <c r="L207" s="6"/>
      <c r="M207" s="49"/>
      <c r="N207" s="48"/>
      <c r="O207" s="48"/>
      <c r="P207" s="48"/>
      <c r="Q207" s="24"/>
      <c r="R207" s="54"/>
      <c r="S207" s="46"/>
      <c r="T207" s="113"/>
      <c r="U207" s="113"/>
      <c r="V207" s="113"/>
      <c r="W207" s="113"/>
      <c r="X207" s="42"/>
      <c r="Y207" s="43"/>
      <c r="Z207" s="43"/>
      <c r="AA207" s="43"/>
      <c r="AB207" s="45"/>
      <c r="AC207" s="45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</row>
    <row r="208" spans="1:230" ht="13.9" hidden="1" customHeight="1">
      <c r="A208" s="28"/>
      <c r="B208" s="146" t="s">
        <v>128</v>
      </c>
      <c r="C208" s="252" t="s">
        <v>127</v>
      </c>
      <c r="D208" s="147" t="s">
        <v>108</v>
      </c>
      <c r="E208" s="105"/>
      <c r="F208" s="105"/>
      <c r="G208" s="105"/>
      <c r="H208" s="105"/>
      <c r="I208" s="6"/>
      <c r="J208" s="6"/>
      <c r="K208" s="6"/>
      <c r="L208" s="6"/>
      <c r="M208" s="49"/>
      <c r="N208" s="48"/>
      <c r="O208" s="48"/>
      <c r="P208" s="48"/>
      <c r="Q208" s="24"/>
      <c r="R208" s="54"/>
      <c r="S208" s="46"/>
      <c r="T208" s="113"/>
      <c r="U208" s="113"/>
      <c r="V208" s="113"/>
      <c r="W208" s="113"/>
      <c r="X208" s="42"/>
      <c r="Y208" s="43"/>
      <c r="Z208" s="43"/>
      <c r="AA208" s="43"/>
      <c r="AB208" s="45"/>
      <c r="AC208" s="45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</row>
    <row r="209" spans="1:230" ht="13.9" hidden="1" customHeight="1">
      <c r="A209" s="28"/>
      <c r="B209" s="122" t="s">
        <v>35</v>
      </c>
      <c r="C209" s="253">
        <f>COUNTIF(M3:M171,"alagamentos ECP")</f>
        <v>0</v>
      </c>
      <c r="D209" s="141">
        <f>C209/C227</f>
        <v>0</v>
      </c>
      <c r="E209" s="105"/>
      <c r="F209" s="105"/>
      <c r="G209" s="105"/>
      <c r="H209" s="105"/>
      <c r="I209" s="6"/>
      <c r="J209" s="6"/>
      <c r="K209" s="6"/>
      <c r="L209" s="6"/>
      <c r="M209" s="49"/>
      <c r="N209" s="48"/>
      <c r="O209" s="48"/>
      <c r="P209" s="48"/>
      <c r="Q209" s="24"/>
      <c r="R209" s="54"/>
      <c r="S209" s="46"/>
      <c r="T209" s="113"/>
      <c r="U209" s="113"/>
      <c r="V209" s="113"/>
      <c r="W209" s="113"/>
      <c r="X209" s="42"/>
      <c r="Y209" s="43"/>
      <c r="Z209" s="43"/>
      <c r="AA209" s="43"/>
      <c r="AB209" s="45"/>
      <c r="AC209" s="45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</row>
    <row r="210" spans="1:230" ht="13.9" hidden="1" customHeight="1">
      <c r="A210" s="28"/>
      <c r="B210" s="123" t="s">
        <v>46</v>
      </c>
      <c r="C210" s="253">
        <f>COUNTIF(M3:M177,"chuvas intensas ECP")</f>
        <v>0</v>
      </c>
      <c r="D210" s="141">
        <f>C210/C227</f>
        <v>0</v>
      </c>
      <c r="E210" s="105"/>
      <c r="F210" s="105"/>
      <c r="G210" s="105"/>
      <c r="H210" s="105"/>
      <c r="I210" s="6"/>
      <c r="J210" s="6"/>
      <c r="K210" s="6"/>
      <c r="L210" s="6"/>
      <c r="M210" s="49"/>
      <c r="N210" s="48"/>
      <c r="O210" s="48"/>
      <c r="P210" s="48"/>
      <c r="Q210" s="24"/>
      <c r="R210" s="54"/>
      <c r="S210" s="46"/>
      <c r="T210" s="113"/>
      <c r="U210" s="113"/>
      <c r="V210" s="113"/>
      <c r="W210" s="113"/>
      <c r="X210" s="42"/>
      <c r="Y210" s="43"/>
      <c r="Z210" s="43"/>
      <c r="AA210" s="43"/>
      <c r="AB210" s="45"/>
      <c r="AC210" s="45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</row>
    <row r="211" spans="1:230" ht="13.9" hidden="1" customHeight="1">
      <c r="A211" s="28"/>
      <c r="B211" s="122" t="s">
        <v>39</v>
      </c>
      <c r="C211" s="253">
        <f>COUNTIF(M3:M177,"Deslizamentos ECP")</f>
        <v>0</v>
      </c>
      <c r="D211" s="141">
        <f>C211/C227</f>
        <v>0</v>
      </c>
      <c r="E211" s="105"/>
      <c r="F211" s="105"/>
      <c r="G211" s="105"/>
      <c r="H211" s="105"/>
      <c r="I211" s="6"/>
      <c r="J211" s="6"/>
      <c r="K211" s="6"/>
      <c r="L211" s="6"/>
      <c r="M211" s="49"/>
      <c r="N211" s="48"/>
      <c r="O211" s="48"/>
      <c r="P211" s="48"/>
      <c r="Q211" s="24"/>
      <c r="R211" s="54"/>
      <c r="S211" s="46"/>
      <c r="T211" s="113"/>
      <c r="U211" s="113"/>
      <c r="V211" s="113"/>
      <c r="W211" s="113"/>
      <c r="X211" s="42"/>
      <c r="Y211" s="43"/>
      <c r="Z211" s="43"/>
      <c r="AA211" s="43"/>
      <c r="AB211" s="45"/>
      <c r="AC211" s="45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</row>
    <row r="212" spans="1:230" ht="13.9" hidden="1" customHeight="1">
      <c r="A212" s="28"/>
      <c r="B212" s="123" t="s">
        <v>87</v>
      </c>
      <c r="C212" s="253">
        <f>COUNTIF(M3:M177,"Erosão Cost ECP")</f>
        <v>0</v>
      </c>
      <c r="D212" s="141">
        <f>C212/C227</f>
        <v>0</v>
      </c>
      <c r="E212" s="105"/>
      <c r="F212" s="105"/>
      <c r="G212" s="105"/>
      <c r="H212" s="105"/>
      <c r="I212" s="6"/>
      <c r="J212" s="6"/>
      <c r="K212" s="6"/>
      <c r="L212" s="6"/>
      <c r="M212" s="49"/>
      <c r="N212" s="48"/>
      <c r="O212" s="48"/>
      <c r="P212" s="48"/>
      <c r="Q212" s="24"/>
      <c r="R212" s="54"/>
      <c r="S212" s="46"/>
      <c r="T212" s="113"/>
      <c r="U212" s="113"/>
      <c r="V212" s="113"/>
      <c r="W212" s="113"/>
      <c r="X212" s="42"/>
      <c r="Y212" s="43"/>
      <c r="Z212" s="43"/>
      <c r="AA212" s="43"/>
      <c r="AB212" s="45"/>
      <c r="AC212" s="45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</row>
    <row r="213" spans="1:230" ht="13.9" hidden="1" customHeight="1">
      <c r="A213" s="28"/>
      <c r="B213" s="3" t="s">
        <v>57</v>
      </c>
      <c r="C213" s="253">
        <f>COUNTIF(M3:M177,"Erosão M Fluv ECP")</f>
        <v>0</v>
      </c>
      <c r="D213" s="141">
        <f>C213/C227</f>
        <v>0</v>
      </c>
      <c r="E213" s="105"/>
      <c r="F213" s="105"/>
      <c r="G213" s="105"/>
      <c r="H213" s="105"/>
      <c r="I213" s="6"/>
      <c r="J213" s="6"/>
      <c r="K213" s="6"/>
      <c r="L213" s="6"/>
      <c r="M213" s="49"/>
      <c r="N213" s="48"/>
      <c r="O213" s="48"/>
      <c r="P213" s="48"/>
      <c r="Q213" s="24"/>
      <c r="R213" s="54"/>
      <c r="S213" s="46"/>
      <c r="T213" s="113"/>
      <c r="U213" s="113"/>
      <c r="V213" s="113"/>
      <c r="W213" s="113"/>
      <c r="X213" s="42"/>
      <c r="Y213" s="43"/>
      <c r="Z213" s="43"/>
      <c r="AA213" s="43"/>
      <c r="AB213" s="45"/>
      <c r="AC213" s="45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</row>
    <row r="214" spans="1:230" ht="13.9" hidden="1" customHeight="1">
      <c r="A214" s="28"/>
      <c r="B214" s="3" t="s">
        <v>42</v>
      </c>
      <c r="C214" s="253">
        <f>COUNTIF(M3:M177,"Enchentes ECP")</f>
        <v>0</v>
      </c>
      <c r="D214" s="141">
        <f>C214/C227</f>
        <v>0</v>
      </c>
      <c r="E214" s="105"/>
      <c r="F214" s="105"/>
      <c r="G214" s="105"/>
      <c r="H214" s="105"/>
      <c r="I214" s="6"/>
      <c r="J214" s="6"/>
      <c r="K214" s="6"/>
      <c r="L214" s="6"/>
      <c r="M214" s="49"/>
      <c r="N214" s="48"/>
      <c r="O214" s="48"/>
      <c r="P214" s="48"/>
      <c r="Q214" s="24"/>
      <c r="R214" s="54"/>
      <c r="S214" s="46"/>
      <c r="T214" s="113"/>
      <c r="U214" s="113"/>
      <c r="V214" s="113"/>
      <c r="W214" s="113"/>
      <c r="X214" s="42"/>
      <c r="Y214" s="43"/>
      <c r="Z214" s="43"/>
      <c r="AA214" s="43"/>
      <c r="AB214" s="45"/>
      <c r="AC214" s="45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</row>
    <row r="215" spans="1:230" ht="13.9" hidden="1" customHeight="1">
      <c r="A215" s="28"/>
      <c r="B215" s="123" t="s">
        <v>74</v>
      </c>
      <c r="C215" s="253">
        <f>COUNTIF(M3:M177,"Enxurrada ECP")</f>
        <v>2</v>
      </c>
      <c r="D215" s="141">
        <f>C215/C227</f>
        <v>0.5</v>
      </c>
      <c r="E215" s="105"/>
      <c r="F215" s="105"/>
      <c r="G215" s="105"/>
      <c r="H215" s="105"/>
      <c r="I215" s="6"/>
      <c r="J215" s="6"/>
      <c r="K215" s="6"/>
      <c r="L215" s="6"/>
      <c r="M215" s="49"/>
      <c r="N215" s="48"/>
      <c r="O215" s="48"/>
      <c r="P215" s="48"/>
      <c r="Q215" s="24"/>
      <c r="R215" s="54"/>
      <c r="S215" s="46"/>
      <c r="T215" s="113"/>
      <c r="U215" s="113"/>
      <c r="V215" s="113"/>
      <c r="W215" s="113"/>
      <c r="X215" s="42"/>
      <c r="Y215" s="43"/>
      <c r="Z215" s="43"/>
      <c r="AA215" s="43"/>
      <c r="AB215" s="45"/>
      <c r="AC215" s="45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</row>
    <row r="216" spans="1:230" ht="13.9" hidden="1" customHeight="1">
      <c r="A216" s="28"/>
      <c r="B216" s="122" t="s">
        <v>1</v>
      </c>
      <c r="C216" s="253">
        <f>COUNTIF(M3:M177,"Estiagem ECP")</f>
        <v>0</v>
      </c>
      <c r="D216" s="141">
        <f>C216/C227</f>
        <v>0</v>
      </c>
      <c r="E216" s="105"/>
      <c r="F216" s="105"/>
      <c r="G216" s="105"/>
      <c r="H216" s="105"/>
      <c r="I216" s="6"/>
      <c r="J216" s="6"/>
      <c r="K216" s="6"/>
      <c r="L216" s="6"/>
      <c r="M216" s="49"/>
      <c r="N216" s="48"/>
      <c r="O216" s="48"/>
      <c r="P216" s="48"/>
      <c r="Q216" s="24"/>
      <c r="R216" s="54"/>
      <c r="S216" s="46"/>
      <c r="T216" s="113"/>
      <c r="U216" s="113"/>
      <c r="V216" s="113"/>
      <c r="W216" s="113"/>
      <c r="X216" s="42"/>
      <c r="Y216" s="43"/>
      <c r="Z216" s="43"/>
      <c r="AA216" s="43"/>
      <c r="AB216" s="45"/>
      <c r="AC216" s="45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</row>
    <row r="217" spans="1:230" ht="13.9" hidden="1" customHeight="1">
      <c r="A217" s="28"/>
      <c r="B217" s="123" t="s">
        <v>55</v>
      </c>
      <c r="C217" s="253">
        <f>COUNTIF(M3:M178,"friagem ECP")</f>
        <v>0</v>
      </c>
      <c r="D217" s="141">
        <f>C217/C227</f>
        <v>0</v>
      </c>
      <c r="E217" s="105"/>
      <c r="F217" s="105"/>
      <c r="G217" s="105"/>
      <c r="H217" s="105"/>
      <c r="I217" s="6"/>
      <c r="J217" s="6"/>
      <c r="K217" s="6"/>
      <c r="L217" s="6"/>
      <c r="M217" s="49"/>
      <c r="N217" s="48"/>
      <c r="O217" s="48"/>
      <c r="P217" s="48"/>
      <c r="Q217" s="24"/>
      <c r="R217" s="54"/>
      <c r="S217" s="46"/>
      <c r="T217" s="113"/>
      <c r="U217" s="113"/>
      <c r="V217" s="113"/>
      <c r="W217" s="113"/>
      <c r="X217" s="42"/>
      <c r="Y217" s="43"/>
      <c r="Z217" s="43"/>
      <c r="AA217" s="43"/>
      <c r="AB217" s="45"/>
      <c r="AC217" s="45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</row>
    <row r="218" spans="1:230" ht="13.9" hidden="1" customHeight="1">
      <c r="A218" s="28"/>
      <c r="B218" s="122" t="s">
        <v>2</v>
      </c>
      <c r="C218" s="253">
        <f>COUNTIF(M3:M177,"Granizo ECP")</f>
        <v>0</v>
      </c>
      <c r="D218" s="141">
        <f>C218/C227</f>
        <v>0</v>
      </c>
      <c r="E218" s="105"/>
      <c r="F218" s="105"/>
      <c r="G218" s="105"/>
      <c r="H218" s="105"/>
      <c r="I218" s="6"/>
      <c r="J218" s="6"/>
      <c r="K218" s="6"/>
      <c r="L218" s="6"/>
      <c r="M218" s="49"/>
      <c r="N218" s="48"/>
      <c r="O218" s="48"/>
      <c r="P218" s="48"/>
      <c r="Q218" s="24"/>
      <c r="R218" s="54"/>
      <c r="S218" s="46"/>
      <c r="T218" s="113"/>
      <c r="U218" s="113"/>
      <c r="V218" s="113"/>
      <c r="W218" s="113"/>
      <c r="X218" s="42"/>
      <c r="Y218" s="43"/>
      <c r="Z218" s="43"/>
      <c r="AA218" s="43"/>
      <c r="AB218" s="45"/>
      <c r="AC218" s="45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</row>
    <row r="219" spans="1:230" ht="13.9" hidden="1" customHeight="1">
      <c r="A219" s="28"/>
      <c r="B219" s="123" t="s">
        <v>52</v>
      </c>
      <c r="C219" s="253">
        <f>COUNTIF(M3:M177,"inundação ECP")</f>
        <v>1</v>
      </c>
      <c r="D219" s="141">
        <f>C219/C227</f>
        <v>0.25</v>
      </c>
      <c r="E219" s="105"/>
      <c r="F219" s="105"/>
      <c r="G219" s="105"/>
      <c r="H219" s="105"/>
      <c r="I219" s="6"/>
      <c r="J219" s="6"/>
      <c r="K219" s="6"/>
      <c r="L219" s="6"/>
      <c r="M219" s="49"/>
      <c r="N219" s="48"/>
      <c r="O219" s="48"/>
      <c r="P219" s="48"/>
      <c r="Q219" s="24"/>
      <c r="R219" s="54"/>
      <c r="S219" s="46"/>
      <c r="T219" s="113"/>
      <c r="U219" s="113"/>
      <c r="V219" s="113"/>
      <c r="W219" s="113"/>
      <c r="X219" s="42"/>
      <c r="Y219" s="43"/>
      <c r="Z219" s="43"/>
      <c r="AA219" s="43"/>
      <c r="AB219" s="45"/>
      <c r="AC219" s="45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</row>
    <row r="220" spans="1:230" ht="13.9" hidden="1" customHeight="1">
      <c r="A220" s="28"/>
      <c r="B220" s="123" t="s">
        <v>88</v>
      </c>
      <c r="C220" s="253">
        <f>COUNTIF(M3:M177,"Lib. Química ECP")</f>
        <v>0</v>
      </c>
      <c r="D220" s="141">
        <f>C220/C227</f>
        <v>0</v>
      </c>
      <c r="E220" s="105"/>
      <c r="F220" s="105"/>
      <c r="G220" s="105"/>
      <c r="H220" s="105"/>
      <c r="I220" s="6"/>
      <c r="J220" s="6"/>
      <c r="K220" s="6"/>
      <c r="L220" s="6"/>
      <c r="M220" s="49"/>
      <c r="N220" s="48"/>
      <c r="O220" s="48"/>
      <c r="P220" s="48"/>
      <c r="Q220" s="24"/>
      <c r="R220" s="54"/>
      <c r="S220" s="46"/>
      <c r="T220" s="113"/>
      <c r="U220" s="113"/>
      <c r="V220" s="113"/>
      <c r="W220" s="113"/>
      <c r="X220" s="42"/>
      <c r="Y220" s="43"/>
      <c r="Z220" s="43"/>
      <c r="AA220" s="43"/>
      <c r="AB220" s="45"/>
      <c r="AC220" s="45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</row>
    <row r="221" spans="1:230" ht="13.9" hidden="1" customHeight="1">
      <c r="A221" s="28"/>
      <c r="B221" s="3" t="s">
        <v>53</v>
      </c>
      <c r="C221" s="253">
        <f>COUNTIF(M3:M177,"Geada ECP")</f>
        <v>0</v>
      </c>
      <c r="D221" s="141">
        <f>C221/C227</f>
        <v>0</v>
      </c>
      <c r="E221" s="105"/>
      <c r="F221" s="105"/>
      <c r="G221" s="105"/>
      <c r="H221" s="105"/>
      <c r="I221" s="6"/>
      <c r="J221" s="6"/>
      <c r="K221" s="6"/>
      <c r="L221" s="6"/>
      <c r="M221" s="49"/>
      <c r="N221" s="48"/>
      <c r="O221" s="48"/>
      <c r="P221" s="48"/>
      <c r="Q221" s="24"/>
      <c r="R221" s="54"/>
      <c r="S221" s="46"/>
      <c r="T221" s="113"/>
      <c r="U221" s="113"/>
      <c r="V221" s="113"/>
      <c r="W221" s="113"/>
      <c r="X221" s="42"/>
      <c r="Y221" s="43"/>
      <c r="Z221" s="43"/>
      <c r="AA221" s="43"/>
      <c r="AB221" s="45"/>
      <c r="AC221" s="45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</row>
    <row r="222" spans="1:230" ht="13.9" hidden="1" customHeight="1">
      <c r="A222" s="28"/>
      <c r="B222" s="3" t="s">
        <v>89</v>
      </c>
      <c r="C222" s="253">
        <f>COUNTIF(M3:M177,"Mov massa ECP")</f>
        <v>0</v>
      </c>
      <c r="D222" s="141">
        <f>C222/C227</f>
        <v>0</v>
      </c>
      <c r="E222" s="105"/>
      <c r="F222" s="105"/>
      <c r="G222" s="105"/>
      <c r="H222" s="105"/>
      <c r="I222" s="6"/>
      <c r="J222" s="6"/>
      <c r="K222" s="6"/>
      <c r="L222" s="6"/>
      <c r="M222" s="49"/>
      <c r="N222" s="48"/>
      <c r="O222" s="48"/>
      <c r="P222" s="48"/>
      <c r="Q222" s="24"/>
      <c r="R222" s="54"/>
      <c r="S222" s="46"/>
      <c r="T222" s="113"/>
      <c r="U222" s="113"/>
      <c r="V222" s="113"/>
      <c r="W222" s="113"/>
      <c r="X222" s="42"/>
      <c r="Y222" s="43"/>
      <c r="Z222" s="43"/>
      <c r="AA222" s="43"/>
      <c r="AB222" s="45"/>
      <c r="AC222" s="45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</row>
    <row r="223" spans="1:230" ht="13.9" hidden="1" customHeight="1">
      <c r="A223" s="28"/>
      <c r="B223" s="3" t="s">
        <v>106</v>
      </c>
      <c r="C223" s="253">
        <f>COUNTIF(M3:M177,"onda de calor ECP")</f>
        <v>0</v>
      </c>
      <c r="D223" s="141">
        <f>C223/C227</f>
        <v>0</v>
      </c>
      <c r="E223" s="105"/>
      <c r="F223" s="105"/>
      <c r="G223" s="105"/>
      <c r="H223" s="105"/>
      <c r="I223" s="6"/>
      <c r="J223" s="6"/>
      <c r="K223" s="6"/>
      <c r="L223" s="6"/>
      <c r="M223" s="49"/>
      <c r="N223" s="48"/>
      <c r="O223" s="48"/>
      <c r="P223" s="48"/>
      <c r="Q223" s="24"/>
      <c r="R223" s="54"/>
      <c r="S223" s="46"/>
      <c r="T223" s="113"/>
      <c r="U223" s="113"/>
      <c r="V223" s="113"/>
      <c r="W223" s="113"/>
      <c r="X223" s="42"/>
      <c r="Y223" s="43"/>
      <c r="Z223" s="43"/>
      <c r="AA223" s="43"/>
      <c r="AB223" s="45"/>
      <c r="AC223" s="45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</row>
    <row r="224" spans="1:230" ht="13.9" hidden="1" customHeight="1">
      <c r="A224" s="28"/>
      <c r="B224" s="3" t="s">
        <v>38</v>
      </c>
      <c r="C224" s="253">
        <f>COUNTIF(M3:M187,"Ressaca ECP")</f>
        <v>0</v>
      </c>
      <c r="D224" s="141">
        <f>C224/C227</f>
        <v>0</v>
      </c>
      <c r="E224" s="105"/>
      <c r="F224" s="105"/>
      <c r="G224" s="105"/>
      <c r="H224" s="105"/>
      <c r="I224" s="6"/>
      <c r="J224" s="6"/>
      <c r="K224" s="6"/>
      <c r="L224" s="6"/>
      <c r="M224" s="49"/>
      <c r="N224" s="48"/>
      <c r="O224" s="48"/>
      <c r="P224" s="48"/>
      <c r="Q224" s="24"/>
      <c r="R224" s="54"/>
      <c r="S224" s="46"/>
      <c r="T224" s="113"/>
      <c r="U224" s="113"/>
      <c r="V224" s="113"/>
      <c r="W224" s="113"/>
      <c r="X224" s="42"/>
      <c r="Y224" s="43"/>
      <c r="Z224" s="43"/>
      <c r="AA224" s="43"/>
      <c r="AB224" s="45"/>
      <c r="AC224" s="45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</row>
    <row r="225" spans="1:230" ht="13.9" hidden="1" customHeight="1">
      <c r="A225" s="28"/>
      <c r="B225" s="3" t="s">
        <v>32</v>
      </c>
      <c r="C225" s="253">
        <f>COUNTIF(M3:M186,"Tornado ECP")</f>
        <v>1</v>
      </c>
      <c r="D225" s="141">
        <f>C225/C227</f>
        <v>0.25</v>
      </c>
      <c r="E225" s="105"/>
      <c r="F225" s="105"/>
      <c r="G225" s="105"/>
      <c r="H225" s="105"/>
      <c r="I225" s="6"/>
      <c r="J225" s="6"/>
      <c r="K225" s="6"/>
      <c r="L225" s="6"/>
      <c r="M225" s="49"/>
      <c r="N225" s="48"/>
      <c r="O225" s="48"/>
      <c r="P225" s="48"/>
      <c r="Q225" s="24"/>
      <c r="R225" s="54"/>
      <c r="S225" s="46"/>
      <c r="T225" s="113"/>
      <c r="U225" s="113"/>
      <c r="V225" s="113"/>
      <c r="W225" s="113"/>
      <c r="X225" s="42"/>
      <c r="Y225" s="43"/>
      <c r="Z225" s="43"/>
      <c r="AA225" s="43"/>
      <c r="AB225" s="45"/>
      <c r="AC225" s="45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</row>
    <row r="226" spans="1:230" ht="13.9" hidden="1" customHeight="1">
      <c r="A226" s="28"/>
      <c r="B226" s="122" t="s">
        <v>4</v>
      </c>
      <c r="C226" s="253">
        <f>COUNTIF(M3:M177,"Vendaval ECP")</f>
        <v>0</v>
      </c>
      <c r="D226" s="141">
        <f>C226/C227</f>
        <v>0</v>
      </c>
      <c r="E226" s="105"/>
      <c r="F226" s="105"/>
      <c r="G226" s="105"/>
      <c r="H226" s="105"/>
      <c r="I226" s="6"/>
      <c r="J226" s="6"/>
      <c r="K226" s="6"/>
      <c r="L226" s="6"/>
      <c r="M226" s="49"/>
      <c r="N226" s="48"/>
      <c r="O226" s="48"/>
      <c r="P226" s="48"/>
      <c r="Q226" s="24"/>
      <c r="R226" s="54"/>
      <c r="S226" s="46"/>
      <c r="T226" s="113"/>
      <c r="U226" s="113"/>
      <c r="V226" s="113"/>
      <c r="W226" s="113"/>
      <c r="X226" s="42"/>
      <c r="Y226" s="43"/>
      <c r="Z226" s="43"/>
      <c r="AA226" s="43"/>
      <c r="AB226" s="45"/>
      <c r="AC226" s="45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</row>
    <row r="227" spans="1:230" ht="13.9" hidden="1" customHeight="1">
      <c r="A227" s="28"/>
      <c r="B227" s="124" t="s">
        <v>92</v>
      </c>
      <c r="C227" s="254">
        <f>SUM(C209:C226)</f>
        <v>4</v>
      </c>
      <c r="D227" s="143">
        <f>SUM(D209:D226)</f>
        <v>1</v>
      </c>
      <c r="E227" s="105"/>
      <c r="F227" s="105"/>
      <c r="G227" s="105"/>
      <c r="H227" s="105"/>
      <c r="I227" s="6"/>
      <c r="J227" s="6"/>
      <c r="K227" s="6"/>
      <c r="L227" s="6"/>
      <c r="M227" s="49"/>
      <c r="N227" s="48"/>
      <c r="O227" s="48"/>
      <c r="P227" s="48"/>
      <c r="Q227" s="24"/>
      <c r="R227" s="54"/>
      <c r="S227" s="46"/>
      <c r="T227" s="113"/>
      <c r="U227" s="113"/>
      <c r="V227" s="113"/>
      <c r="W227" s="113"/>
      <c r="X227" s="42"/>
      <c r="Y227" s="43"/>
      <c r="Z227" s="43"/>
      <c r="AA227" s="43"/>
      <c r="AB227" s="45"/>
      <c r="AC227" s="45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</row>
    <row r="228" spans="1:230" ht="13.9" hidden="1" customHeight="1">
      <c r="A228" s="28"/>
      <c r="B228" s="125"/>
      <c r="C228" s="250"/>
      <c r="D228" s="105"/>
      <c r="E228" s="105"/>
      <c r="F228" s="105"/>
      <c r="G228" s="105"/>
      <c r="H228" s="105"/>
      <c r="I228" s="6"/>
      <c r="J228" s="6"/>
      <c r="K228" s="6"/>
      <c r="L228" s="6"/>
      <c r="M228" s="49"/>
      <c r="N228" s="48"/>
      <c r="O228" s="48"/>
      <c r="P228" s="48"/>
      <c r="Q228" s="24"/>
      <c r="R228" s="54"/>
      <c r="S228" s="46"/>
      <c r="T228" s="113"/>
      <c r="U228" s="113"/>
      <c r="V228" s="113"/>
      <c r="W228" s="113"/>
      <c r="X228" s="42"/>
      <c r="Y228" s="43"/>
      <c r="Z228" s="43"/>
      <c r="AA228" s="43"/>
      <c r="AB228" s="45"/>
      <c r="AC228" s="45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</row>
    <row r="229" spans="1:230" ht="13.9" hidden="1" customHeight="1">
      <c r="B229" s="6"/>
      <c r="C229" s="251"/>
      <c r="D229" s="6"/>
      <c r="E229" s="6"/>
      <c r="F229" s="6"/>
      <c r="G229" s="6"/>
      <c r="H229" s="6"/>
      <c r="I229" s="6"/>
      <c r="J229" s="6"/>
      <c r="K229" s="6"/>
      <c r="L229" s="117"/>
      <c r="M229" s="49"/>
      <c r="N229" s="48"/>
      <c r="O229" s="48"/>
      <c r="P229" s="48"/>
      <c r="Q229" s="24"/>
      <c r="R229" s="54"/>
      <c r="S229" s="46"/>
      <c r="T229" s="113"/>
      <c r="U229" s="113"/>
      <c r="V229" s="113"/>
      <c r="W229" s="113"/>
      <c r="X229" s="43"/>
      <c r="Y229" s="43"/>
      <c r="Z229" s="43"/>
      <c r="AA229" s="43"/>
      <c r="AB229" s="45"/>
      <c r="AC229" s="45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</row>
    <row r="230" spans="1:230" ht="13.9" hidden="1" customHeight="1">
      <c r="A230" s="16"/>
      <c r="B230" s="146" t="s">
        <v>97</v>
      </c>
      <c r="C230" s="252"/>
      <c r="D230" s="147" t="s">
        <v>108</v>
      </c>
      <c r="E230" s="117"/>
      <c r="F230" s="117"/>
      <c r="G230" s="117"/>
      <c r="H230" s="117"/>
      <c r="I230" s="117"/>
      <c r="J230" s="117"/>
      <c r="K230" s="117"/>
      <c r="L230" s="8"/>
      <c r="M230" s="49"/>
      <c r="N230" s="48"/>
      <c r="O230" s="48"/>
      <c r="P230" s="48"/>
      <c r="Q230" s="24"/>
      <c r="R230" s="54"/>
      <c r="S230" s="46"/>
      <c r="T230" s="113"/>
      <c r="U230" s="113"/>
      <c r="V230" s="113"/>
      <c r="W230" s="113"/>
      <c r="X230" s="43"/>
      <c r="Y230" s="43"/>
      <c r="Z230" s="43"/>
      <c r="AA230" s="43"/>
      <c r="AB230" s="45"/>
      <c r="AC230" s="45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</row>
    <row r="231" spans="1:230" ht="13.9" hidden="1" customHeight="1">
      <c r="A231" s="16"/>
      <c r="B231" s="123" t="s">
        <v>93</v>
      </c>
      <c r="C231" s="253">
        <f>COUNTIF(N3:N161,"sE")</f>
        <v>150</v>
      </c>
      <c r="D231" s="141">
        <f>C231/C235</f>
        <v>0.97402597402597402</v>
      </c>
      <c r="E231" s="7"/>
      <c r="F231" s="8"/>
      <c r="G231" s="8"/>
      <c r="H231" s="8"/>
      <c r="I231" s="6"/>
      <c r="J231" s="6"/>
      <c r="K231" s="6"/>
      <c r="L231" s="4"/>
      <c r="M231" s="27"/>
      <c r="N231" s="15"/>
      <c r="O231" s="15"/>
      <c r="P231" s="15"/>
      <c r="Q231" s="51"/>
      <c r="R231" s="176"/>
      <c r="S231" s="46"/>
      <c r="T231" s="114"/>
      <c r="U231" s="114"/>
      <c r="V231" s="114"/>
      <c r="W231" s="114"/>
      <c r="X231" s="43"/>
      <c r="Y231" s="43"/>
      <c r="Z231" s="43"/>
      <c r="AA231" s="43"/>
      <c r="AB231" s="45"/>
      <c r="AC231" s="45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</row>
    <row r="232" spans="1:230" ht="13.9" hidden="1" customHeight="1">
      <c r="A232" s="16"/>
      <c r="B232" s="123" t="s">
        <v>94</v>
      </c>
      <c r="C232" s="253">
        <f>COUNTIF(N3:N161,"ECP")</f>
        <v>4</v>
      </c>
      <c r="D232" s="141">
        <f>C232/C235</f>
        <v>2.5974025974025976E-2</v>
      </c>
      <c r="E232" s="4"/>
      <c r="F232" s="4"/>
      <c r="G232" s="4"/>
      <c r="H232" s="4"/>
      <c r="I232" s="4"/>
      <c r="J232" s="4"/>
      <c r="K232" s="4"/>
      <c r="L232" s="6"/>
      <c r="M232" s="131"/>
      <c r="N232" s="131"/>
      <c r="O232" s="131"/>
      <c r="P232" s="131"/>
      <c r="Q232" s="131"/>
      <c r="R232" s="177"/>
      <c r="S232" s="46"/>
      <c r="T232" s="113"/>
      <c r="U232" s="113"/>
      <c r="V232" s="113"/>
      <c r="W232" s="113"/>
      <c r="X232" s="43"/>
      <c r="Y232" s="43"/>
      <c r="Z232" s="43"/>
      <c r="AA232" s="43"/>
      <c r="AB232" s="45"/>
      <c r="AC232" s="45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</row>
    <row r="233" spans="1:230" ht="13.9" hidden="1" customHeight="1">
      <c r="A233" s="16"/>
      <c r="B233" s="123" t="s">
        <v>95</v>
      </c>
      <c r="C233" s="253">
        <f>COUNTIF(N3:N161,"PSE")</f>
        <v>0</v>
      </c>
      <c r="D233" s="141">
        <f>C233/C235</f>
        <v>0</v>
      </c>
      <c r="E233" s="6"/>
      <c r="F233" s="6"/>
      <c r="G233" s="6"/>
      <c r="H233" s="6"/>
      <c r="I233" s="6"/>
      <c r="J233" s="6"/>
      <c r="K233" s="6"/>
      <c r="L233" s="6"/>
      <c r="M233" s="128"/>
      <c r="N233" s="129"/>
      <c r="O233" s="15"/>
      <c r="P233" s="105"/>
      <c r="Q233" s="105"/>
      <c r="R233" s="120"/>
      <c r="S233" s="46"/>
      <c r="T233" s="114"/>
      <c r="U233" s="114"/>
      <c r="V233" s="114"/>
      <c r="W233" s="114"/>
      <c r="X233" s="43"/>
      <c r="Y233" s="43"/>
      <c r="Z233" s="43"/>
      <c r="AA233" s="43"/>
      <c r="AB233" s="45"/>
      <c r="AC233" s="45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</row>
    <row r="234" spans="1:230" ht="13.9" hidden="1" customHeight="1">
      <c r="A234" s="16"/>
      <c r="B234" s="123" t="s">
        <v>96</v>
      </c>
      <c r="C234" s="253">
        <f>COUNTIF(N3:N161,"PECP")</f>
        <v>0</v>
      </c>
      <c r="D234" s="141">
        <f>C234/C235</f>
        <v>0</v>
      </c>
      <c r="E234" s="6"/>
      <c r="F234" s="6"/>
      <c r="G234" s="6"/>
      <c r="H234" s="6"/>
      <c r="I234" s="6"/>
      <c r="J234" s="6"/>
      <c r="K234" s="6"/>
      <c r="L234" s="6"/>
      <c r="M234" s="130"/>
      <c r="N234" s="132"/>
      <c r="O234" s="132"/>
      <c r="P234" s="132"/>
      <c r="Q234" s="132"/>
      <c r="R234" s="178"/>
      <c r="S234" s="46"/>
      <c r="T234" s="114"/>
      <c r="U234" s="114"/>
      <c r="V234" s="114"/>
      <c r="W234" s="114"/>
      <c r="X234" s="43"/>
      <c r="Y234" s="43"/>
      <c r="Z234" s="43"/>
      <c r="AA234" s="43"/>
      <c r="AB234" s="45"/>
      <c r="AC234" s="45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</row>
    <row r="235" spans="1:230" ht="13.9" hidden="1" customHeight="1">
      <c r="A235" s="28"/>
      <c r="B235" s="124" t="s">
        <v>13</v>
      </c>
      <c r="C235" s="255">
        <f>SUM(C231:C234)</f>
        <v>154</v>
      </c>
      <c r="D235" s="144">
        <f>SUM(D231:D234)</f>
        <v>1</v>
      </c>
      <c r="E235" s="6"/>
      <c r="F235" s="6"/>
      <c r="G235" s="6"/>
      <c r="H235" s="6"/>
      <c r="I235" s="6"/>
      <c r="J235" s="6"/>
      <c r="K235" s="6"/>
      <c r="L235" s="6"/>
      <c r="M235" s="126"/>
      <c r="N235" s="132"/>
      <c r="O235" s="132"/>
      <c r="P235" s="132"/>
      <c r="Q235" s="132"/>
      <c r="R235" s="178"/>
      <c r="S235" s="46"/>
      <c r="T235" s="114"/>
      <c r="U235" s="114"/>
      <c r="V235" s="114"/>
      <c r="W235" s="114"/>
      <c r="X235" s="43"/>
      <c r="Y235" s="43"/>
      <c r="Z235" s="43"/>
      <c r="AA235" s="43"/>
      <c r="AB235" s="45"/>
      <c r="AC235" s="45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</row>
    <row r="236" spans="1:230" ht="13.9" hidden="1" customHeight="1">
      <c r="A236" s="28"/>
      <c r="B236" s="125"/>
      <c r="C236" s="256"/>
      <c r="D236" s="6"/>
      <c r="E236" s="6"/>
      <c r="F236" s="6"/>
      <c r="G236" s="6"/>
      <c r="H236" s="6"/>
      <c r="I236" s="6"/>
      <c r="J236" s="6"/>
      <c r="K236" s="6"/>
      <c r="L236" s="6"/>
      <c r="M236" s="126"/>
      <c r="N236" s="13"/>
      <c r="O236" s="13"/>
      <c r="P236" s="13"/>
      <c r="Q236" s="13"/>
      <c r="R236" s="179"/>
      <c r="S236" s="46"/>
      <c r="T236" s="114"/>
      <c r="U236" s="114"/>
      <c r="V236" s="114"/>
      <c r="W236" s="114"/>
      <c r="X236" s="43"/>
      <c r="Y236" s="43"/>
      <c r="Z236" s="43"/>
      <c r="AA236" s="43"/>
      <c r="AB236" s="45"/>
      <c r="AC236" s="45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</row>
    <row r="237" spans="1:230" ht="13.9" hidden="1" customHeight="1">
      <c r="A237" s="11"/>
      <c r="B237" s="6"/>
      <c r="C237" s="251"/>
      <c r="D237" s="6"/>
      <c r="E237" s="6"/>
      <c r="F237" s="6"/>
      <c r="G237" s="6"/>
      <c r="H237" s="6"/>
      <c r="I237" s="6"/>
      <c r="J237" s="6"/>
      <c r="K237" s="6"/>
      <c r="L237" s="6"/>
      <c r="M237" s="49"/>
      <c r="N237" s="48"/>
      <c r="O237" s="49"/>
      <c r="P237" s="48"/>
      <c r="Q237" s="48"/>
      <c r="R237" s="56"/>
      <c r="S237" s="46"/>
      <c r="T237" s="114"/>
      <c r="U237" s="114"/>
      <c r="V237" s="114"/>
      <c r="W237" s="114"/>
      <c r="X237" s="43"/>
      <c r="Y237" s="43"/>
      <c r="Z237" s="43"/>
      <c r="AA237" s="43"/>
      <c r="AB237" s="45"/>
      <c r="AC237" s="45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</row>
    <row r="238" spans="1:230" ht="13.9" hidden="1" customHeight="1">
      <c r="A238" s="16"/>
      <c r="B238" s="146" t="s">
        <v>123</v>
      </c>
      <c r="C238" s="252"/>
      <c r="D238" s="147" t="s">
        <v>108</v>
      </c>
      <c r="E238" s="6"/>
      <c r="F238" s="6"/>
      <c r="G238" s="6"/>
      <c r="H238" s="6"/>
      <c r="I238" s="6"/>
      <c r="J238" s="6"/>
      <c r="K238" s="6"/>
      <c r="L238" s="8"/>
      <c r="M238" s="49"/>
      <c r="N238" s="48"/>
      <c r="O238" s="49"/>
      <c r="P238" s="48"/>
      <c r="Q238" s="48"/>
      <c r="R238" s="56"/>
      <c r="S238" s="46"/>
      <c r="T238" s="114"/>
      <c r="U238" s="114"/>
      <c r="V238" s="114"/>
      <c r="W238" s="114"/>
      <c r="X238" s="47"/>
      <c r="Y238" s="43"/>
      <c r="Z238" s="43"/>
      <c r="AA238" s="43"/>
      <c r="AB238" s="45"/>
      <c r="AC238" s="45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</row>
    <row r="239" spans="1:230" ht="13.9" hidden="1" customHeight="1">
      <c r="A239" s="28"/>
      <c r="B239" s="127" t="s">
        <v>102</v>
      </c>
      <c r="C239" s="253">
        <f>COUNTIF(T3:T161,"Documentos que faltam")</f>
        <v>67</v>
      </c>
      <c r="D239" s="141">
        <f>C239/C241</f>
        <v>0.43506493506493504</v>
      </c>
      <c r="E239" s="7"/>
      <c r="F239" s="8"/>
      <c r="G239" s="8"/>
      <c r="H239" s="8"/>
      <c r="I239" s="6"/>
      <c r="J239" s="6"/>
      <c r="K239" s="6"/>
      <c r="L239" s="4"/>
      <c r="M239" s="49"/>
      <c r="N239" s="48"/>
      <c r="O239" s="49"/>
      <c r="P239" s="48"/>
      <c r="Q239" s="48"/>
      <c r="R239" s="56"/>
      <c r="S239" s="46"/>
      <c r="T239" s="114"/>
      <c r="U239" s="114"/>
      <c r="V239" s="114"/>
      <c r="W239" s="114"/>
      <c r="X239" s="42"/>
      <c r="Y239" s="43"/>
      <c r="Z239" s="44"/>
      <c r="AA239" s="43"/>
      <c r="AB239" s="45"/>
      <c r="AC239" s="45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</row>
    <row r="240" spans="1:230" ht="13.9" hidden="1" customHeight="1">
      <c r="A240" s="28"/>
      <c r="B240" s="127" t="s">
        <v>91</v>
      </c>
      <c r="C240" s="253">
        <f>COUNTIF(T3:T161,"Documentação ok")</f>
        <v>87</v>
      </c>
      <c r="D240" s="141">
        <f>C240/C241</f>
        <v>0.56493506493506496</v>
      </c>
      <c r="E240" s="105"/>
      <c r="F240" s="105"/>
      <c r="G240" s="105"/>
      <c r="H240" s="105"/>
      <c r="I240" s="105"/>
      <c r="J240" s="105"/>
      <c r="K240" s="105"/>
      <c r="L240" s="13"/>
      <c r="M240" s="49"/>
      <c r="N240" s="48"/>
      <c r="O240" s="48"/>
      <c r="P240" s="48"/>
      <c r="Q240" s="53"/>
      <c r="R240" s="54"/>
      <c r="S240" s="46"/>
      <c r="T240" s="113"/>
      <c r="U240" s="113"/>
      <c r="V240" s="113"/>
      <c r="W240" s="113"/>
      <c r="X240" s="42"/>
      <c r="Y240" s="43"/>
      <c r="Z240" s="44"/>
      <c r="AA240" s="43"/>
      <c r="AB240" s="45"/>
      <c r="AC240" s="45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</row>
    <row r="241" spans="1:230" ht="12.75" hidden="1" customHeight="1">
      <c r="A241" s="28"/>
      <c r="B241" s="106" t="s">
        <v>36</v>
      </c>
      <c r="C241" s="257">
        <f>SUM(C239:C240)</f>
        <v>154</v>
      </c>
      <c r="D241" s="145">
        <f>SUM(D239:D240)</f>
        <v>1</v>
      </c>
      <c r="E241" s="13"/>
      <c r="F241" s="13"/>
      <c r="G241" s="13"/>
      <c r="H241" s="13"/>
      <c r="I241" s="13"/>
      <c r="J241" s="13"/>
      <c r="K241" s="13"/>
      <c r="L241" s="13"/>
      <c r="M241" s="15"/>
      <c r="N241" s="15"/>
      <c r="O241" s="27"/>
      <c r="P241" s="15"/>
      <c r="Q241" s="15"/>
      <c r="R241" s="17"/>
      <c r="S241" s="41"/>
      <c r="T241" s="115"/>
      <c r="U241" s="115"/>
      <c r="V241" s="115"/>
      <c r="W241" s="115"/>
      <c r="X241" s="34"/>
      <c r="Y241" s="34"/>
      <c r="Z241" s="33"/>
      <c r="AA241" s="34"/>
      <c r="AB241" s="35"/>
      <c r="AC241" s="35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</row>
    <row r="242" spans="1:230" ht="12.75" hidden="1">
      <c r="A242" s="16"/>
      <c r="B242" s="48"/>
      <c r="C242" s="258"/>
      <c r="D242" s="13"/>
      <c r="E242" s="13"/>
      <c r="F242" s="13"/>
      <c r="G242" s="13"/>
      <c r="H242" s="13"/>
      <c r="I242" s="13"/>
      <c r="J242" s="13"/>
      <c r="K242" s="13"/>
      <c r="L242" s="120"/>
      <c r="M242" s="15"/>
      <c r="N242" s="15"/>
      <c r="O242" s="27"/>
      <c r="P242" s="15"/>
      <c r="Q242" s="15"/>
      <c r="R242" s="17"/>
      <c r="S242" s="41"/>
      <c r="T242" s="115"/>
      <c r="U242" s="115"/>
      <c r="V242" s="115"/>
      <c r="W242" s="115"/>
      <c r="X242" s="34"/>
      <c r="Y242" s="34"/>
      <c r="Z242" s="33"/>
      <c r="AA242" s="34"/>
      <c r="AB242" s="35"/>
      <c r="AC242" s="35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</row>
    <row r="243" spans="1:230" ht="12.75" hidden="1">
      <c r="A243" s="16"/>
      <c r="B243" s="146" t="s">
        <v>125</v>
      </c>
      <c r="C243" s="252"/>
      <c r="D243" s="147" t="s">
        <v>108</v>
      </c>
      <c r="E243" s="13"/>
      <c r="F243" s="13"/>
      <c r="G243" s="13"/>
      <c r="H243" s="13"/>
      <c r="I243" s="13"/>
      <c r="J243" s="13"/>
      <c r="K243" s="13"/>
      <c r="L243" s="120"/>
      <c r="M243" s="15"/>
      <c r="N243" s="15"/>
      <c r="O243" s="27"/>
      <c r="P243" s="15"/>
      <c r="Q243" s="15"/>
      <c r="R243" s="17"/>
      <c r="S243" s="41"/>
      <c r="T243" s="115"/>
      <c r="U243" s="115"/>
      <c r="V243" s="115"/>
      <c r="W243" s="115"/>
      <c r="X243" s="34"/>
      <c r="Y243" s="34"/>
      <c r="Z243" s="33"/>
      <c r="AA243" s="34"/>
      <c r="AB243" s="35"/>
      <c r="AC243" s="35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</row>
    <row r="244" spans="1:230" ht="12.75" hidden="1">
      <c r="A244" s="16"/>
      <c r="B244" s="127" t="s">
        <v>104</v>
      </c>
      <c r="C244" s="253">
        <f>COUNTIF(AD3:AD164,"Arquivado")</f>
        <v>50</v>
      </c>
      <c r="D244" s="141">
        <f>C244/C250</f>
        <v>0.32467532467532467</v>
      </c>
      <c r="E244" s="13"/>
      <c r="F244" s="13"/>
      <c r="G244" s="13"/>
      <c r="H244" s="13"/>
      <c r="I244" s="13"/>
      <c r="J244" s="13"/>
      <c r="K244" s="13"/>
      <c r="L244" s="120"/>
      <c r="M244" s="15"/>
      <c r="N244" s="15"/>
      <c r="O244" s="27"/>
      <c r="P244" s="15"/>
      <c r="Q244" s="15"/>
      <c r="R244" s="17"/>
      <c r="S244" s="41"/>
      <c r="T244" s="115"/>
      <c r="U244" s="115"/>
      <c r="V244" s="115"/>
      <c r="W244" s="115"/>
      <c r="X244" s="34"/>
      <c r="Y244" s="34"/>
      <c r="Z244" s="33"/>
      <c r="AA244" s="34"/>
      <c r="AB244" s="35"/>
      <c r="AC244" s="35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</row>
    <row r="245" spans="1:230" ht="12.75" hidden="1">
      <c r="A245" s="16"/>
      <c r="B245" s="127" t="s">
        <v>31</v>
      </c>
      <c r="C245" s="253">
        <f>COUNTIF(AD3:AD164,"Documentos em análise")</f>
        <v>10</v>
      </c>
      <c r="D245" s="141">
        <f>C245/C250</f>
        <v>6.4935064935064929E-2</v>
      </c>
      <c r="E245" s="13"/>
      <c r="F245" s="13"/>
      <c r="G245" s="13"/>
      <c r="H245" s="13"/>
      <c r="I245" s="13"/>
      <c r="J245" s="13"/>
      <c r="K245" s="13"/>
      <c r="L245" s="120"/>
      <c r="M245" s="15"/>
      <c r="N245" s="15"/>
      <c r="O245" s="27"/>
      <c r="P245" s="15"/>
      <c r="Q245" s="15"/>
      <c r="R245" s="17"/>
      <c r="S245" s="41"/>
      <c r="T245" s="115"/>
      <c r="U245" s="115"/>
      <c r="V245" s="115"/>
      <c r="W245" s="115"/>
      <c r="X245" s="34"/>
      <c r="Y245" s="34"/>
      <c r="Z245" s="33"/>
      <c r="AA245" s="34"/>
      <c r="AB245" s="35"/>
      <c r="AC245" s="35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</row>
    <row r="246" spans="1:230" ht="12.75" hidden="1">
      <c r="A246" s="16"/>
      <c r="B246" s="127" t="s">
        <v>118</v>
      </c>
      <c r="C246" s="253">
        <f>COUNTIF(AD3:AD164,"Homologado")</f>
        <v>19</v>
      </c>
      <c r="D246" s="141">
        <f>C246/C250</f>
        <v>0.12337662337662338</v>
      </c>
      <c r="E246" s="13"/>
      <c r="F246" s="13"/>
      <c r="G246" s="13"/>
      <c r="H246" s="13"/>
      <c r="I246" s="13"/>
      <c r="J246" s="13"/>
      <c r="K246" s="13"/>
      <c r="L246" s="120"/>
      <c r="M246" s="15"/>
      <c r="N246" s="15"/>
      <c r="O246" s="27"/>
      <c r="P246" s="15"/>
      <c r="Q246" s="15"/>
      <c r="R246" s="17"/>
      <c r="S246" s="41"/>
      <c r="T246" s="115"/>
      <c r="U246" s="115"/>
      <c r="V246" s="115"/>
      <c r="W246" s="115"/>
      <c r="X246" s="34"/>
      <c r="Y246" s="34"/>
      <c r="Z246" s="33"/>
      <c r="AA246" s="34"/>
      <c r="AB246" s="35"/>
      <c r="AC246" s="35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</row>
    <row r="247" spans="1:230" ht="12.75" hidden="1">
      <c r="A247" s="16"/>
      <c r="B247" s="127" t="s">
        <v>11</v>
      </c>
      <c r="C247" s="253">
        <f>COUNTIF(AD3:AD164,"Reconhecido")</f>
        <v>0</v>
      </c>
      <c r="D247" s="141">
        <f>C247/C250</f>
        <v>0</v>
      </c>
      <c r="E247" s="13"/>
      <c r="F247" s="13"/>
      <c r="G247" s="13"/>
      <c r="H247" s="13"/>
      <c r="I247" s="13"/>
      <c r="J247" s="13"/>
      <c r="K247" s="13"/>
      <c r="L247" s="120"/>
      <c r="M247" s="15"/>
      <c r="N247" s="15"/>
      <c r="O247" s="27"/>
      <c r="P247" s="15"/>
      <c r="Q247" s="15"/>
      <c r="R247" s="17"/>
      <c r="S247" s="41"/>
      <c r="T247" s="115"/>
      <c r="U247" s="115"/>
      <c r="V247" s="115"/>
      <c r="W247" s="115"/>
      <c r="X247" s="34"/>
      <c r="Y247" s="34"/>
      <c r="Z247" s="33"/>
      <c r="AA247" s="34"/>
      <c r="AB247" s="35"/>
      <c r="AC247" s="35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ht="12.75" hidden="1">
      <c r="A248" s="16"/>
      <c r="B248" s="127" t="s">
        <v>119</v>
      </c>
      <c r="C248" s="253">
        <f>COUNTIF(AD3:AD164,"Homologado e Reconhecido")</f>
        <v>75</v>
      </c>
      <c r="D248" s="141">
        <f>C248/C250</f>
        <v>0.48701298701298701</v>
      </c>
      <c r="E248" s="13"/>
      <c r="F248" s="13"/>
      <c r="G248" s="13"/>
      <c r="H248" s="13"/>
      <c r="I248" s="13"/>
      <c r="J248" s="13"/>
      <c r="K248" s="13"/>
      <c r="L248" s="120"/>
      <c r="M248" s="15"/>
      <c r="N248" s="15"/>
      <c r="O248" s="27"/>
      <c r="P248" s="15"/>
      <c r="Q248" s="15"/>
      <c r="R248" s="17"/>
      <c r="S248" s="41"/>
      <c r="T248" s="115"/>
      <c r="U248" s="115"/>
      <c r="V248" s="115"/>
      <c r="W248" s="115"/>
      <c r="X248" s="34"/>
      <c r="Y248" s="34"/>
      <c r="Z248" s="33"/>
      <c r="AA248" s="34"/>
      <c r="AB248" s="35"/>
      <c r="AC248" s="35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</row>
    <row r="249" spans="1:230" ht="12.75" hidden="1">
      <c r="A249" s="16"/>
      <c r="B249" s="127" t="s">
        <v>126</v>
      </c>
      <c r="C249" s="253">
        <f>COUNTIF(AD3:AD164,"?")</f>
        <v>0</v>
      </c>
      <c r="D249" s="141">
        <f>C249/C250</f>
        <v>0</v>
      </c>
      <c r="E249" s="13"/>
      <c r="F249" s="13"/>
      <c r="G249" s="13"/>
      <c r="H249" s="13"/>
      <c r="I249" s="13"/>
      <c r="J249" s="13"/>
      <c r="K249" s="13"/>
      <c r="L249" s="120"/>
      <c r="M249" s="15"/>
      <c r="N249" s="15"/>
      <c r="O249" s="27"/>
      <c r="P249" s="15"/>
      <c r="Q249" s="15"/>
      <c r="R249" s="17"/>
      <c r="S249" s="41"/>
      <c r="T249" s="115"/>
      <c r="U249" s="115"/>
      <c r="V249" s="115"/>
      <c r="W249" s="115"/>
      <c r="X249" s="34"/>
      <c r="Y249" s="34"/>
      <c r="Z249" s="33"/>
      <c r="AA249" s="34"/>
      <c r="AB249" s="35"/>
      <c r="AC249" s="35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</row>
    <row r="250" spans="1:230" ht="12.75" hidden="1">
      <c r="A250" s="16"/>
      <c r="B250" s="106" t="s">
        <v>36</v>
      </c>
      <c r="C250" s="257">
        <f>SUM(C244:C249)</f>
        <v>154</v>
      </c>
      <c r="D250" s="145">
        <f>SUM(D243:D249)</f>
        <v>1</v>
      </c>
      <c r="E250" s="13"/>
      <c r="F250" s="13"/>
      <c r="G250" s="13"/>
      <c r="H250" s="13"/>
      <c r="I250" s="13"/>
      <c r="J250" s="13"/>
      <c r="K250" s="13"/>
      <c r="L250" s="120"/>
      <c r="M250" s="15"/>
      <c r="N250" s="15"/>
      <c r="O250" s="27"/>
      <c r="P250" s="15"/>
      <c r="Q250" s="15"/>
      <c r="R250" s="17"/>
      <c r="S250" s="41"/>
      <c r="T250" s="115"/>
      <c r="U250" s="115"/>
      <c r="V250" s="115"/>
      <c r="W250" s="115"/>
      <c r="X250" s="34"/>
      <c r="Y250" s="34"/>
      <c r="Z250" s="33"/>
      <c r="AA250" s="34"/>
      <c r="AB250" s="35"/>
      <c r="AC250" s="35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</row>
    <row r="251" spans="1:230" ht="12.75">
      <c r="A251" s="16"/>
      <c r="B251" s="48"/>
      <c r="C251" s="258"/>
      <c r="D251" s="13"/>
      <c r="E251" s="13"/>
      <c r="F251" s="13"/>
      <c r="G251" s="13"/>
      <c r="H251" s="13"/>
      <c r="I251" s="13"/>
      <c r="J251" s="13"/>
      <c r="K251" s="13"/>
      <c r="L251" s="120"/>
      <c r="M251" s="15"/>
      <c r="N251" s="15"/>
      <c r="O251" s="27"/>
      <c r="P251" s="15"/>
      <c r="Q251" s="15"/>
      <c r="R251" s="17"/>
      <c r="S251" s="41"/>
      <c r="T251" s="115"/>
      <c r="U251" s="115"/>
      <c r="V251" s="115"/>
      <c r="W251" s="115"/>
      <c r="X251" s="34"/>
      <c r="Y251" s="34"/>
      <c r="Z251" s="33"/>
      <c r="AA251" s="34"/>
      <c r="AB251" s="35"/>
      <c r="AC251" s="35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</row>
    <row r="252" spans="1:230" ht="12.75">
      <c r="B252" s="148" t="s">
        <v>17</v>
      </c>
      <c r="C252" s="252">
        <v>2015</v>
      </c>
      <c r="D252" s="149" t="s">
        <v>108</v>
      </c>
      <c r="E252" s="12"/>
      <c r="F252" s="138"/>
      <c r="G252" s="56"/>
      <c r="H252" s="56"/>
      <c r="I252" s="48"/>
      <c r="J252" s="48"/>
      <c r="K252" s="48"/>
      <c r="L252" s="56"/>
      <c r="M252" s="48"/>
      <c r="N252" s="48"/>
      <c r="O252" s="49"/>
      <c r="P252" s="48"/>
      <c r="Q252" s="48"/>
      <c r="R252" s="56"/>
      <c r="S252" s="52"/>
      <c r="T252" s="116"/>
      <c r="U252" s="116"/>
      <c r="V252" s="116"/>
      <c r="W252" s="116"/>
      <c r="X252" s="43"/>
      <c r="Y252" s="43"/>
      <c r="Z252" s="42"/>
      <c r="AA252" s="43"/>
      <c r="AB252" s="45"/>
      <c r="AC252" s="45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</row>
    <row r="253" spans="1:230" ht="12.75" customHeight="1">
      <c r="B253" s="140" t="s">
        <v>18</v>
      </c>
      <c r="C253" s="253">
        <f>COUNTIF(I1:I161,"Jan/15")</f>
        <v>12</v>
      </c>
      <c r="D253" s="142">
        <f>C253/C265</f>
        <v>7.792207792207792E-2</v>
      </c>
      <c r="E253" s="12"/>
      <c r="F253" s="138"/>
      <c r="G253" s="56"/>
      <c r="H253" s="56"/>
      <c r="I253" s="48"/>
      <c r="J253" s="48"/>
      <c r="K253" s="48"/>
      <c r="L253" s="56"/>
      <c r="M253" s="48"/>
      <c r="N253" s="48"/>
      <c r="O253" s="49"/>
      <c r="P253" s="48"/>
      <c r="Q253" s="48"/>
      <c r="R253" s="56"/>
      <c r="S253" s="52"/>
      <c r="T253" s="116"/>
      <c r="U253" s="116"/>
      <c r="V253" s="116"/>
      <c r="W253" s="116"/>
      <c r="X253" s="43"/>
      <c r="Y253" s="43"/>
      <c r="Z253" s="42"/>
      <c r="AA253" s="43"/>
      <c r="AB253" s="45"/>
      <c r="AC253" s="45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</row>
    <row r="254" spans="1:230" ht="13.5" customHeight="1">
      <c r="B254" s="140" t="s">
        <v>19</v>
      </c>
      <c r="C254" s="253">
        <f>COUNTIF(I1:I161,"Fev/15")</f>
        <v>5</v>
      </c>
      <c r="D254" s="142">
        <f>C254/C265</f>
        <v>3.2467532467532464E-2</v>
      </c>
      <c r="E254" s="12"/>
      <c r="F254" s="138"/>
      <c r="G254" s="56"/>
      <c r="H254" s="56"/>
      <c r="I254" s="48"/>
      <c r="J254" s="48"/>
      <c r="K254" s="48"/>
      <c r="L254" s="56"/>
      <c r="M254" s="48"/>
      <c r="N254" s="48"/>
      <c r="O254" s="49"/>
      <c r="P254" s="48"/>
      <c r="Q254" s="48"/>
      <c r="R254" s="56"/>
      <c r="S254" s="52"/>
      <c r="T254" s="116"/>
      <c r="U254" s="116"/>
      <c r="V254" s="116"/>
      <c r="W254" s="116"/>
      <c r="X254" s="43"/>
      <c r="Y254" s="43"/>
      <c r="Z254" s="42"/>
      <c r="AA254" s="43"/>
      <c r="AB254" s="45"/>
      <c r="AC254" s="45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</row>
    <row r="255" spans="1:230" ht="12.75">
      <c r="B255" s="140" t="s">
        <v>20</v>
      </c>
      <c r="C255" s="253">
        <f>COUNTIF(I1:I161,"Mar/15")</f>
        <v>4</v>
      </c>
      <c r="D255" s="142">
        <f>C255/C265</f>
        <v>2.5974025974025976E-2</v>
      </c>
      <c r="E255" s="12"/>
      <c r="F255" s="13"/>
      <c r="G255" s="56"/>
      <c r="H255" s="56"/>
      <c r="I255" s="48"/>
      <c r="J255" s="48"/>
      <c r="K255" s="48"/>
      <c r="L255" s="56"/>
      <c r="M255" s="48"/>
      <c r="N255" s="48"/>
      <c r="O255" s="49"/>
      <c r="P255" s="48"/>
      <c r="Q255" s="48"/>
      <c r="R255" s="56"/>
      <c r="S255" s="52"/>
      <c r="T255" s="116"/>
      <c r="U255" s="116"/>
      <c r="V255" s="116"/>
      <c r="W255" s="116"/>
      <c r="X255" s="43"/>
      <c r="Y255" s="43"/>
      <c r="Z255" s="42"/>
      <c r="AA255" s="43"/>
      <c r="AB255" s="45"/>
      <c r="AC255" s="45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</row>
    <row r="256" spans="1:230" ht="12.75">
      <c r="B256" s="140" t="s">
        <v>21</v>
      </c>
      <c r="C256" s="253">
        <f>COUNTIF(I1:I161,"Abr/15")</f>
        <v>2</v>
      </c>
      <c r="D256" s="142">
        <f>C256/C265</f>
        <v>1.2987012987012988E-2</v>
      </c>
      <c r="E256" s="12"/>
      <c r="F256" s="17"/>
      <c r="G256" s="56"/>
      <c r="H256" s="56"/>
      <c r="I256" s="48"/>
      <c r="J256" s="48"/>
      <c r="K256" s="48"/>
      <c r="L256" s="56"/>
      <c r="M256" s="48"/>
      <c r="N256" s="48"/>
      <c r="O256" s="49"/>
      <c r="P256" s="48"/>
      <c r="Q256" s="48"/>
      <c r="R256" s="56"/>
      <c r="S256" s="52"/>
      <c r="T256" s="116"/>
      <c r="U256" s="116"/>
      <c r="V256" s="116"/>
      <c r="W256" s="116"/>
      <c r="X256" s="43"/>
      <c r="Y256" s="43"/>
      <c r="Z256" s="42"/>
      <c r="AA256" s="43"/>
      <c r="AB256" s="45"/>
      <c r="AC256" s="45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</row>
    <row r="257" spans="2:230" ht="12.75">
      <c r="B257" s="140" t="s">
        <v>22</v>
      </c>
      <c r="C257" s="253">
        <f>COUNTIF(I1:I161,"Mai/15")</f>
        <v>4</v>
      </c>
      <c r="D257" s="142">
        <f>C257/C265</f>
        <v>2.5974025974025976E-2</v>
      </c>
      <c r="E257" s="12"/>
      <c r="F257" s="17"/>
      <c r="G257" s="56"/>
      <c r="H257" s="56"/>
      <c r="I257" s="48"/>
      <c r="J257" s="48"/>
      <c r="K257" s="48"/>
      <c r="L257" s="56"/>
      <c r="M257" s="48"/>
      <c r="N257" s="48"/>
      <c r="O257" s="49"/>
      <c r="P257" s="48"/>
      <c r="Q257" s="48"/>
      <c r="R257" s="56"/>
      <c r="S257" s="52"/>
      <c r="T257" s="116"/>
      <c r="U257" s="116"/>
      <c r="V257" s="116"/>
      <c r="W257" s="116"/>
      <c r="X257" s="43"/>
      <c r="Y257" s="43"/>
      <c r="Z257" s="42"/>
      <c r="AA257" s="43"/>
      <c r="AB257" s="45"/>
      <c r="AC257" s="45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</row>
    <row r="258" spans="2:230" ht="12.75">
      <c r="B258" s="140" t="s">
        <v>23</v>
      </c>
      <c r="C258" s="253">
        <f>COUNTIF(I1:I161,"Jun/15")</f>
        <v>2</v>
      </c>
      <c r="D258" s="142">
        <f>C258/C265</f>
        <v>1.2987012987012988E-2</v>
      </c>
      <c r="E258" s="12"/>
      <c r="F258" s="17"/>
      <c r="G258" s="56"/>
      <c r="H258" s="56"/>
      <c r="I258" s="48"/>
      <c r="J258" s="48"/>
      <c r="K258" s="48"/>
      <c r="L258" s="56"/>
      <c r="M258" s="48"/>
      <c r="N258" s="48"/>
      <c r="O258" s="49"/>
      <c r="P258" s="48"/>
      <c r="Q258" s="48"/>
      <c r="R258" s="56"/>
      <c r="S258" s="52"/>
      <c r="T258" s="116"/>
      <c r="U258" s="116"/>
      <c r="V258" s="116"/>
      <c r="W258" s="116"/>
      <c r="X258" s="43"/>
      <c r="Y258" s="43"/>
      <c r="Z258" s="42"/>
      <c r="AA258" s="43"/>
      <c r="AB258" s="45"/>
      <c r="AC258" s="45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</row>
    <row r="259" spans="2:230" ht="12.75">
      <c r="B259" s="140" t="s">
        <v>24</v>
      </c>
      <c r="C259" s="253">
        <f>COUNTIF(I1:I161,"Jul/15")</f>
        <v>41</v>
      </c>
      <c r="D259" s="142">
        <f>C259/C265</f>
        <v>0.26623376623376621</v>
      </c>
      <c r="E259" s="12"/>
      <c r="F259" s="17"/>
      <c r="G259" s="56"/>
      <c r="H259" s="56"/>
      <c r="I259" s="48"/>
      <c r="J259" s="48"/>
      <c r="K259" s="48"/>
      <c r="L259" s="56"/>
      <c r="M259" s="48"/>
      <c r="N259" s="48"/>
      <c r="O259" s="49"/>
      <c r="P259" s="48"/>
      <c r="Q259" s="48"/>
      <c r="R259" s="56"/>
      <c r="S259" s="52"/>
      <c r="T259" s="116"/>
      <c r="U259" s="116"/>
      <c r="V259" s="116"/>
      <c r="W259" s="116"/>
      <c r="X259" s="43"/>
      <c r="Y259" s="43"/>
      <c r="Z259" s="42"/>
      <c r="AA259" s="43"/>
      <c r="AB259" s="45"/>
      <c r="AC259" s="45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</row>
    <row r="260" spans="2:230" ht="12.75">
      <c r="B260" s="140" t="s">
        <v>25</v>
      </c>
      <c r="C260" s="253">
        <f>COUNTIF(I1:I161,"Ago/15")</f>
        <v>0</v>
      </c>
      <c r="D260" s="142">
        <f>C260/C265</f>
        <v>0</v>
      </c>
      <c r="E260" s="12"/>
      <c r="F260" s="17"/>
      <c r="G260" s="56"/>
      <c r="H260" s="56"/>
      <c r="I260" s="48"/>
      <c r="J260" s="48"/>
      <c r="K260" s="48"/>
      <c r="L260" s="56"/>
      <c r="M260" s="48"/>
      <c r="N260" s="48"/>
      <c r="O260" s="49"/>
      <c r="P260" s="48"/>
      <c r="Q260" s="48"/>
      <c r="R260" s="56"/>
      <c r="S260" s="52"/>
      <c r="T260" s="116"/>
      <c r="U260" s="116"/>
      <c r="V260" s="116"/>
      <c r="W260" s="116"/>
      <c r="X260" s="43"/>
      <c r="Y260" s="43"/>
      <c r="Z260" s="42"/>
      <c r="AA260" s="43"/>
      <c r="AB260" s="45"/>
      <c r="AC260" s="45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</row>
    <row r="261" spans="2:230" ht="12.75">
      <c r="B261" s="140" t="s">
        <v>26</v>
      </c>
      <c r="C261" s="253">
        <f>COUNTIF(I1:I161,"Set/15")</f>
        <v>11</v>
      </c>
      <c r="D261" s="142">
        <f>C261/C265</f>
        <v>7.1428571428571425E-2</v>
      </c>
      <c r="E261" s="12"/>
      <c r="F261" s="17"/>
      <c r="G261" s="56"/>
      <c r="H261" s="56"/>
      <c r="I261" s="48"/>
      <c r="J261" s="48"/>
      <c r="K261" s="48"/>
      <c r="L261" s="56"/>
      <c r="M261" s="48"/>
      <c r="N261" s="48"/>
      <c r="O261" s="49"/>
      <c r="P261" s="48"/>
      <c r="Q261" s="48"/>
      <c r="R261" s="56"/>
      <c r="S261" s="52"/>
      <c r="T261" s="116"/>
      <c r="U261" s="116"/>
      <c r="V261" s="116"/>
      <c r="W261" s="116"/>
      <c r="X261" s="43"/>
      <c r="Y261" s="43"/>
      <c r="Z261" s="42"/>
      <c r="AA261" s="43"/>
      <c r="AB261" s="45"/>
      <c r="AC261" s="45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</row>
    <row r="262" spans="2:230" ht="12.75">
      <c r="B262" s="140" t="s">
        <v>27</v>
      </c>
      <c r="C262" s="253">
        <f>COUNTIF(I1:I161,"Out/15")</f>
        <v>53</v>
      </c>
      <c r="D262" s="142">
        <f>C262/C265</f>
        <v>0.34415584415584416</v>
      </c>
      <c r="E262" s="12"/>
      <c r="F262" s="17"/>
      <c r="G262" s="56"/>
      <c r="H262" s="56"/>
      <c r="I262" s="48"/>
      <c r="J262" s="48"/>
      <c r="K262" s="48"/>
      <c r="L262" s="56"/>
      <c r="M262" s="48"/>
      <c r="N262" s="48"/>
      <c r="O262" s="49"/>
      <c r="P262" s="48"/>
      <c r="Q262" s="48"/>
      <c r="R262" s="56"/>
      <c r="S262" s="52"/>
      <c r="T262" s="116"/>
      <c r="U262" s="116"/>
      <c r="V262" s="116"/>
      <c r="W262" s="116"/>
      <c r="X262" s="43"/>
      <c r="Y262" s="43"/>
      <c r="Z262" s="42"/>
      <c r="AA262" s="43"/>
      <c r="AB262" s="45"/>
      <c r="AC262" s="45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</row>
    <row r="263" spans="2:230" ht="12.75">
      <c r="B263" s="140" t="s">
        <v>28</v>
      </c>
      <c r="C263" s="253">
        <f>COUNTIF(I1:I161,"Nov/15")</f>
        <v>7</v>
      </c>
      <c r="D263" s="142">
        <f>C263/C265</f>
        <v>4.5454545454545456E-2</v>
      </c>
      <c r="E263" s="12"/>
      <c r="F263" s="17"/>
      <c r="G263" s="56"/>
      <c r="H263" s="56"/>
      <c r="I263" s="48"/>
      <c r="J263" s="48"/>
      <c r="K263" s="48"/>
      <c r="L263" s="56"/>
      <c r="M263" s="48"/>
      <c r="N263" s="48"/>
      <c r="O263" s="49"/>
      <c r="P263" s="48"/>
      <c r="Q263" s="48"/>
      <c r="R263" s="56"/>
      <c r="S263" s="52"/>
      <c r="T263" s="116"/>
      <c r="U263" s="116"/>
      <c r="V263" s="116"/>
      <c r="W263" s="116"/>
      <c r="X263" s="43"/>
      <c r="Y263" s="43"/>
      <c r="Z263" s="42"/>
      <c r="AA263" s="43"/>
      <c r="AB263" s="45"/>
      <c r="AC263" s="45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</row>
    <row r="264" spans="2:230" ht="12.75">
      <c r="B264" s="140" t="s">
        <v>29</v>
      </c>
      <c r="C264" s="253">
        <f>COUNTIF(I1:I161,"Dez/15")</f>
        <v>13</v>
      </c>
      <c r="D264" s="142">
        <f>C264/C265</f>
        <v>8.4415584415584416E-2</v>
      </c>
      <c r="E264" s="12"/>
      <c r="F264" s="17"/>
      <c r="G264" s="56"/>
      <c r="H264" s="56"/>
      <c r="I264" s="48"/>
      <c r="J264" s="48"/>
      <c r="K264" s="48"/>
      <c r="L264" s="56"/>
      <c r="M264" s="48"/>
      <c r="N264" s="48"/>
      <c r="O264" s="49"/>
      <c r="P264" s="48"/>
      <c r="Q264" s="48"/>
      <c r="R264" s="56"/>
      <c r="S264" s="52"/>
      <c r="T264" s="116"/>
      <c r="U264" s="116"/>
      <c r="V264" s="116"/>
      <c r="W264" s="116"/>
      <c r="X264" s="43"/>
      <c r="Y264" s="43"/>
      <c r="Z264" s="42"/>
      <c r="AA264" s="43"/>
      <c r="AB264" s="45"/>
      <c r="AC264" s="45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</row>
    <row r="265" spans="2:230" ht="12.75">
      <c r="B265" s="151" t="s">
        <v>30</v>
      </c>
      <c r="C265" s="257">
        <f>SUM(C253:C264)</f>
        <v>154</v>
      </c>
      <c r="D265" s="150">
        <f>SUM(D253:D264)</f>
        <v>0.99999999999999989</v>
      </c>
      <c r="E265" s="137"/>
      <c r="F265" s="17"/>
      <c r="G265" s="56"/>
      <c r="H265" s="56"/>
      <c r="I265" s="48"/>
      <c r="J265" s="48"/>
      <c r="K265" s="48"/>
      <c r="L265" s="56"/>
      <c r="M265" s="48"/>
      <c r="N265" s="48"/>
      <c r="O265" s="49"/>
      <c r="P265" s="48"/>
      <c r="Q265" s="48"/>
      <c r="R265" s="56"/>
      <c r="S265" s="52"/>
      <c r="T265" s="116"/>
      <c r="U265" s="116"/>
      <c r="V265" s="116"/>
      <c r="W265" s="116"/>
      <c r="X265" s="43"/>
      <c r="Y265" s="43"/>
      <c r="Z265" s="42"/>
      <c r="AA265" s="43"/>
      <c r="AB265" s="45"/>
      <c r="AC265" s="45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</row>
    <row r="266" spans="2:230" ht="12.75">
      <c r="B266" s="139"/>
      <c r="C266" s="259"/>
      <c r="D266" s="12"/>
      <c r="E266" s="12"/>
      <c r="F266" s="17"/>
      <c r="G266" s="56"/>
      <c r="H266" s="56"/>
      <c r="I266" s="48"/>
      <c r="J266" s="48"/>
      <c r="K266" s="48"/>
      <c r="L266" s="56"/>
      <c r="M266" s="48"/>
      <c r="N266" s="48"/>
      <c r="O266" s="49"/>
      <c r="P266" s="48"/>
      <c r="Q266" s="48"/>
      <c r="R266" s="56"/>
      <c r="S266" s="52"/>
      <c r="T266" s="116"/>
      <c r="U266" s="116"/>
      <c r="V266" s="116"/>
      <c r="W266" s="116"/>
      <c r="X266" s="43"/>
      <c r="Y266" s="43"/>
      <c r="Z266" s="42"/>
      <c r="AA266" s="43"/>
      <c r="AB266" s="45"/>
      <c r="AC266" s="45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</row>
    <row r="267" spans="2:230" ht="12.75">
      <c r="B267" s="154" t="s">
        <v>199</v>
      </c>
      <c r="C267" s="260"/>
      <c r="D267" s="152" t="s">
        <v>108</v>
      </c>
      <c r="E267" s="12"/>
      <c r="F267" s="17"/>
      <c r="G267" s="56"/>
      <c r="H267" s="56"/>
      <c r="I267" s="48"/>
      <c r="J267" s="48"/>
      <c r="K267" s="48"/>
      <c r="L267" s="56"/>
      <c r="M267" s="48"/>
      <c r="N267" s="48"/>
      <c r="O267" s="49"/>
      <c r="P267" s="48"/>
      <c r="Q267" s="48"/>
      <c r="R267" s="56"/>
      <c r="S267" s="52"/>
      <c r="T267" s="116"/>
      <c r="U267" s="116"/>
      <c r="V267" s="116"/>
      <c r="W267" s="116"/>
      <c r="X267" s="43"/>
      <c r="Y267" s="43"/>
      <c r="Z267" s="42"/>
      <c r="AA267" s="43"/>
      <c r="AB267" s="45"/>
      <c r="AC267" s="45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</row>
    <row r="268" spans="2:230" ht="12.75">
      <c r="B268" s="153" t="s">
        <v>110</v>
      </c>
      <c r="C268" s="253">
        <v>120</v>
      </c>
      <c r="D268" s="142">
        <f>C268/C270</f>
        <v>0.40677966101694918</v>
      </c>
      <c r="E268" s="12"/>
      <c r="F268" s="17"/>
      <c r="G268" s="56"/>
      <c r="H268" s="56"/>
      <c r="I268" s="48"/>
      <c r="J268" s="48"/>
      <c r="K268" s="48"/>
      <c r="L268" s="56"/>
      <c r="M268" s="48"/>
      <c r="N268" s="48"/>
      <c r="O268" s="49"/>
      <c r="P268" s="48"/>
      <c r="Q268" s="48"/>
      <c r="R268" s="56"/>
      <c r="S268" s="52"/>
      <c r="T268" s="116"/>
      <c r="U268" s="116"/>
      <c r="V268" s="116"/>
      <c r="W268" s="116"/>
      <c r="X268" s="43"/>
      <c r="Y268" s="43"/>
      <c r="Z268" s="42"/>
      <c r="AA268" s="43"/>
      <c r="AB268" s="45"/>
      <c r="AC268" s="45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</row>
    <row r="269" spans="2:230" ht="12.75">
      <c r="B269" s="153" t="s">
        <v>111</v>
      </c>
      <c r="C269" s="261">
        <f>C270-C268</f>
        <v>175</v>
      </c>
      <c r="D269" s="142">
        <f>C269/C270</f>
        <v>0.59322033898305082</v>
      </c>
      <c r="E269" s="12"/>
      <c r="F269" s="17"/>
      <c r="G269" s="56"/>
      <c r="H269" s="56"/>
      <c r="I269" s="48"/>
      <c r="J269" s="48"/>
      <c r="K269" s="48"/>
      <c r="L269" s="56"/>
      <c r="M269" s="48"/>
      <c r="N269" s="48"/>
      <c r="O269" s="49"/>
      <c r="P269" s="48"/>
      <c r="Q269" s="48"/>
      <c r="R269" s="56"/>
      <c r="S269" s="52"/>
      <c r="T269" s="116"/>
      <c r="U269" s="116"/>
      <c r="V269" s="116"/>
      <c r="W269" s="116"/>
      <c r="X269" s="43"/>
      <c r="Y269" s="43"/>
      <c r="Z269" s="42"/>
      <c r="AA269" s="43"/>
      <c r="AB269" s="45"/>
      <c r="AC269" s="45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</row>
    <row r="270" spans="2:230" ht="12.75">
      <c r="B270" s="154" t="s">
        <v>109</v>
      </c>
      <c r="C270" s="252">
        <v>295</v>
      </c>
      <c r="D270" s="155">
        <f>SUM(D268:D269)</f>
        <v>1</v>
      </c>
      <c r="E270" s="12"/>
      <c r="F270" s="17"/>
      <c r="G270" s="56"/>
      <c r="H270" s="56"/>
      <c r="I270" s="48"/>
      <c r="J270" s="48"/>
      <c r="K270" s="48"/>
      <c r="L270" s="56"/>
      <c r="M270" s="48"/>
      <c r="N270" s="48"/>
      <c r="O270" s="49"/>
      <c r="P270" s="48"/>
      <c r="Q270" s="48"/>
      <c r="R270" s="56"/>
      <c r="S270" s="52"/>
      <c r="T270" s="116"/>
      <c r="U270" s="116"/>
      <c r="V270" s="116"/>
      <c r="W270" s="116"/>
      <c r="X270" s="43"/>
      <c r="Y270" s="43"/>
      <c r="Z270" s="42"/>
      <c r="AA270" s="43"/>
      <c r="AB270" s="45"/>
      <c r="AC270" s="45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</row>
    <row r="271" spans="2:230" ht="12.75">
      <c r="B271" s="139"/>
      <c r="C271" s="259"/>
      <c r="D271" s="12"/>
      <c r="E271" s="12"/>
      <c r="F271" s="17"/>
      <c r="G271" s="56"/>
      <c r="H271" s="56"/>
      <c r="I271" s="48"/>
      <c r="J271" s="48"/>
      <c r="K271" s="48"/>
      <c r="L271" s="56"/>
      <c r="M271" s="48"/>
      <c r="N271" s="48"/>
      <c r="O271" s="49"/>
      <c r="P271" s="48"/>
      <c r="Q271" s="48"/>
      <c r="R271" s="56"/>
      <c r="S271" s="52"/>
      <c r="T271" s="116"/>
      <c r="U271" s="116"/>
      <c r="V271" s="116"/>
      <c r="W271" s="116"/>
      <c r="X271" s="43"/>
      <c r="Y271" s="43"/>
      <c r="Z271" s="42"/>
      <c r="AA271" s="43"/>
      <c r="AB271" s="45"/>
      <c r="AC271" s="45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</row>
    <row r="272" spans="2:230" ht="12.75">
      <c r="B272" s="48"/>
      <c r="C272" s="258"/>
      <c r="D272" s="48"/>
      <c r="E272" s="55"/>
      <c r="F272" s="56"/>
      <c r="G272" s="56"/>
      <c r="H272" s="56"/>
      <c r="I272" s="48"/>
      <c r="J272" s="48"/>
      <c r="K272" s="48"/>
      <c r="L272" s="56"/>
      <c r="M272" s="48"/>
      <c r="N272" s="48"/>
      <c r="O272" s="49"/>
      <c r="P272" s="48"/>
      <c r="Q272" s="48"/>
      <c r="R272" s="56"/>
      <c r="S272" s="52"/>
      <c r="T272" s="116"/>
      <c r="U272" s="116"/>
      <c r="V272" s="116"/>
      <c r="W272" s="116"/>
      <c r="X272" s="43"/>
      <c r="Y272" s="43"/>
      <c r="Z272" s="42"/>
      <c r="AA272" s="43"/>
      <c r="AB272" s="45"/>
      <c r="AC272" s="45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</row>
    <row r="273" spans="2:230" ht="12.75">
      <c r="B273" s="240" t="s">
        <v>269</v>
      </c>
      <c r="C273" s="262"/>
      <c r="D273" s="241"/>
      <c r="E273" s="55"/>
      <c r="F273" s="56"/>
      <c r="G273" s="56"/>
      <c r="H273" s="56"/>
      <c r="I273" s="48"/>
      <c r="J273" s="48"/>
      <c r="K273" s="48"/>
      <c r="L273" s="56"/>
      <c r="M273" s="48"/>
      <c r="N273" s="48"/>
      <c r="O273" s="49"/>
      <c r="P273" s="48"/>
      <c r="Q273" s="48"/>
      <c r="R273" s="56"/>
      <c r="S273" s="52"/>
      <c r="T273" s="116"/>
      <c r="U273" s="116"/>
      <c r="V273" s="116"/>
      <c r="W273" s="116"/>
      <c r="X273" s="43"/>
      <c r="Y273" s="43"/>
      <c r="Z273" s="42"/>
      <c r="AA273" s="43"/>
      <c r="AB273" s="45"/>
      <c r="AC273" s="45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</row>
    <row r="274" spans="2:230" ht="12.75">
      <c r="B274" s="3" t="s">
        <v>272</v>
      </c>
      <c r="C274" s="253">
        <f>COUNTIF(K3:K162,"1")</f>
        <v>8</v>
      </c>
      <c r="D274" s="242">
        <f>C274/C281</f>
        <v>5.1948051948051951E-2</v>
      </c>
      <c r="E274" s="55"/>
      <c r="F274" s="56"/>
      <c r="G274" s="56"/>
      <c r="H274" s="56"/>
      <c r="I274" s="48"/>
      <c r="J274" s="48"/>
      <c r="K274" s="48"/>
      <c r="L274" s="56"/>
      <c r="M274" s="48"/>
      <c r="N274" s="48"/>
      <c r="O274" s="49"/>
      <c r="P274" s="48"/>
      <c r="Q274" s="48"/>
      <c r="R274" s="56"/>
      <c r="S274" s="52"/>
      <c r="T274" s="116"/>
      <c r="U274" s="116"/>
      <c r="V274" s="116"/>
      <c r="W274" s="116"/>
      <c r="X274" s="43"/>
      <c r="Y274" s="43"/>
      <c r="Z274" s="42"/>
      <c r="AA274" s="43"/>
      <c r="AB274" s="45"/>
      <c r="AC274" s="45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</row>
    <row r="275" spans="2:230" ht="12.75">
      <c r="B275" s="3" t="s">
        <v>273</v>
      </c>
      <c r="C275" s="253">
        <f>COUNTIF(K3:K162,"2")</f>
        <v>23</v>
      </c>
      <c r="D275" s="242">
        <f>C275/C281</f>
        <v>0.14935064935064934</v>
      </c>
      <c r="E275" s="55"/>
      <c r="F275" s="56"/>
      <c r="G275" s="56"/>
      <c r="H275" s="56"/>
      <c r="I275" s="48"/>
      <c r="J275" s="48"/>
      <c r="K275" s="48"/>
      <c r="L275" s="56"/>
      <c r="M275" s="48"/>
      <c r="N275" s="48"/>
      <c r="O275" s="49"/>
      <c r="P275" s="48"/>
      <c r="Q275" s="48"/>
      <c r="R275" s="56"/>
      <c r="S275" s="52"/>
      <c r="T275" s="116"/>
      <c r="U275" s="116"/>
      <c r="V275" s="116"/>
      <c r="W275" s="116"/>
      <c r="X275" s="43"/>
      <c r="Y275" s="43"/>
      <c r="Z275" s="42"/>
      <c r="AA275" s="43"/>
      <c r="AB275" s="45"/>
      <c r="AC275" s="45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</row>
    <row r="276" spans="2:230" ht="12.75">
      <c r="B276" s="3" t="s">
        <v>274</v>
      </c>
      <c r="C276" s="253">
        <f>COUNTIF(K3:K162,"3")</f>
        <v>49</v>
      </c>
      <c r="D276" s="242">
        <f>C276/C281</f>
        <v>0.31818181818181818</v>
      </c>
      <c r="E276" s="55"/>
      <c r="F276" s="56"/>
      <c r="G276" s="56"/>
      <c r="H276" s="56"/>
      <c r="I276" s="48"/>
      <c r="J276" s="48"/>
      <c r="K276" s="48"/>
      <c r="L276" s="56"/>
      <c r="M276" s="48"/>
      <c r="N276" s="48"/>
      <c r="O276" s="49"/>
      <c r="P276" s="48"/>
      <c r="Q276" s="48"/>
      <c r="R276" s="56"/>
      <c r="S276" s="52"/>
      <c r="T276" s="116"/>
      <c r="U276" s="116"/>
      <c r="V276" s="116"/>
      <c r="W276" s="116"/>
      <c r="X276" s="43"/>
      <c r="Y276" s="43"/>
      <c r="Z276" s="42"/>
      <c r="AA276" s="43"/>
      <c r="AB276" s="45"/>
      <c r="AC276" s="45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</row>
    <row r="277" spans="2:230" ht="12.75">
      <c r="B277" s="3" t="s">
        <v>275</v>
      </c>
      <c r="C277" s="253">
        <f>COUNTIF(K3:K162,"4")</f>
        <v>16</v>
      </c>
      <c r="D277" s="242">
        <f>C277/C281</f>
        <v>0.1038961038961039</v>
      </c>
      <c r="E277" s="55"/>
      <c r="F277" s="56"/>
      <c r="G277" s="56"/>
      <c r="H277" s="56"/>
      <c r="I277" s="48"/>
      <c r="J277" s="48"/>
      <c r="K277" s="48"/>
      <c r="L277" s="56"/>
      <c r="M277" s="48"/>
      <c r="N277" s="48"/>
      <c r="O277" s="49"/>
      <c r="P277" s="48"/>
      <c r="Q277" s="48"/>
      <c r="R277" s="56"/>
      <c r="S277" s="52"/>
      <c r="T277" s="116"/>
      <c r="U277" s="116"/>
      <c r="V277" s="116"/>
      <c r="W277" s="116"/>
      <c r="X277" s="43"/>
      <c r="Y277" s="43"/>
      <c r="Z277" s="42"/>
      <c r="AA277" s="43"/>
      <c r="AB277" s="45"/>
      <c r="AC277" s="45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</row>
    <row r="278" spans="2:230" ht="12.75">
      <c r="B278" s="3" t="s">
        <v>276</v>
      </c>
      <c r="C278" s="253">
        <f>COUNTIF(K3:K162,"5")</f>
        <v>40</v>
      </c>
      <c r="D278" s="242">
        <f>C278/C281</f>
        <v>0.25974025974025972</v>
      </c>
      <c r="E278" s="55"/>
      <c r="F278" s="56"/>
      <c r="G278" s="56"/>
      <c r="H278" s="56"/>
      <c r="I278" s="48"/>
      <c r="J278" s="48"/>
      <c r="K278" s="48"/>
      <c r="L278" s="56"/>
      <c r="M278" s="48"/>
      <c r="N278" s="48"/>
      <c r="O278" s="49"/>
      <c r="P278" s="48"/>
      <c r="Q278" s="48"/>
      <c r="R278" s="56"/>
      <c r="S278" s="52"/>
      <c r="T278" s="116"/>
      <c r="U278" s="116"/>
      <c r="V278" s="116"/>
      <c r="W278" s="116"/>
      <c r="X278" s="43"/>
      <c r="Y278" s="43"/>
      <c r="Z278" s="42"/>
      <c r="AA278" s="43"/>
      <c r="AB278" s="45"/>
      <c r="AC278" s="45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</row>
    <row r="279" spans="2:230" ht="12.75">
      <c r="B279" s="3" t="s">
        <v>277</v>
      </c>
      <c r="C279" s="253">
        <f>COUNTIF(K3:K162,"6")</f>
        <v>13</v>
      </c>
      <c r="D279" s="242">
        <f>C279/C281</f>
        <v>8.4415584415584416E-2</v>
      </c>
      <c r="E279" s="55"/>
      <c r="F279" s="56"/>
      <c r="G279" s="56"/>
      <c r="H279" s="56"/>
      <c r="I279" s="48"/>
      <c r="J279" s="48"/>
      <c r="K279" s="48"/>
      <c r="L279" s="56"/>
      <c r="M279" s="48"/>
      <c r="N279" s="48"/>
      <c r="O279" s="49"/>
      <c r="P279" s="48"/>
      <c r="Q279" s="48"/>
      <c r="R279" s="56"/>
      <c r="S279" s="52"/>
      <c r="T279" s="116"/>
      <c r="U279" s="116"/>
      <c r="V279" s="116"/>
      <c r="W279" s="116"/>
      <c r="X279" s="43"/>
      <c r="Y279" s="43"/>
      <c r="Z279" s="42"/>
      <c r="AA279" s="43"/>
      <c r="AB279" s="45"/>
      <c r="AC279" s="45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</row>
    <row r="280" spans="2:230" ht="12.75">
      <c r="B280" s="3" t="s">
        <v>278</v>
      </c>
      <c r="C280" s="253">
        <f>COUNTIF(K3:K162,"7")</f>
        <v>5</v>
      </c>
      <c r="D280" s="242">
        <f>C280/C281</f>
        <v>3.2467532467532464E-2</v>
      </c>
      <c r="E280" s="55"/>
      <c r="F280" s="56"/>
      <c r="G280" s="56"/>
      <c r="H280" s="56"/>
      <c r="I280" s="48"/>
      <c r="J280" s="48"/>
      <c r="K280" s="48"/>
      <c r="L280" s="56"/>
      <c r="M280" s="48"/>
      <c r="N280" s="48"/>
      <c r="O280" s="49"/>
      <c r="P280" s="48"/>
      <c r="Q280" s="48"/>
      <c r="R280" s="56"/>
      <c r="S280" s="52"/>
      <c r="T280" s="116"/>
      <c r="U280" s="116"/>
      <c r="V280" s="116"/>
      <c r="W280" s="116"/>
      <c r="X280" s="43"/>
      <c r="Y280" s="43"/>
      <c r="Z280" s="42"/>
      <c r="AA280" s="43"/>
      <c r="AB280" s="45"/>
      <c r="AC280" s="45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</row>
    <row r="281" spans="2:230" ht="12.75">
      <c r="B281" s="146" t="s">
        <v>41</v>
      </c>
      <c r="C281" s="252">
        <f>SUM(C274:C280)</f>
        <v>154</v>
      </c>
      <c r="D281" s="155">
        <f>SUM(D274:D280)</f>
        <v>0.99999999999999989</v>
      </c>
      <c r="E281" s="55"/>
      <c r="F281" s="56"/>
      <c r="G281" s="56"/>
      <c r="H281" s="56"/>
      <c r="I281" s="48"/>
      <c r="J281" s="48"/>
      <c r="K281" s="48"/>
      <c r="L281" s="56"/>
      <c r="M281" s="48"/>
      <c r="N281" s="48"/>
      <c r="O281" s="49"/>
      <c r="P281" s="48"/>
      <c r="Q281" s="48"/>
      <c r="R281" s="56"/>
      <c r="S281" s="52"/>
      <c r="T281" s="116"/>
      <c r="U281" s="116"/>
      <c r="V281" s="116"/>
      <c r="W281" s="116"/>
      <c r="X281" s="43"/>
      <c r="Y281" s="43"/>
      <c r="Z281" s="42"/>
      <c r="AA281" s="43"/>
      <c r="AB281" s="45"/>
      <c r="AC281" s="45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</row>
    <row r="282" spans="2:230" ht="12.75">
      <c r="B282" s="48"/>
      <c r="C282" s="48"/>
      <c r="D282" s="48"/>
      <c r="E282" s="55"/>
      <c r="F282" s="56"/>
      <c r="G282" s="56"/>
      <c r="H282" s="56"/>
      <c r="I282" s="48"/>
      <c r="J282" s="48"/>
      <c r="K282" s="48"/>
      <c r="L282" s="56"/>
      <c r="M282" s="48"/>
      <c r="N282" s="48"/>
      <c r="O282" s="49"/>
      <c r="P282" s="48"/>
      <c r="Q282" s="48"/>
      <c r="R282" s="56"/>
      <c r="S282" s="52"/>
      <c r="T282" s="116"/>
      <c r="U282" s="116"/>
      <c r="V282" s="116"/>
      <c r="W282" s="116"/>
      <c r="X282" s="43"/>
      <c r="Y282" s="43"/>
      <c r="Z282" s="42"/>
      <c r="AA282" s="43"/>
      <c r="AB282" s="45"/>
      <c r="AC282" s="45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</row>
    <row r="283" spans="2:230" ht="12.75">
      <c r="B283" s="48"/>
      <c r="C283" s="48"/>
      <c r="D283" s="48"/>
      <c r="E283" s="55"/>
      <c r="F283" s="56"/>
      <c r="G283" s="56"/>
      <c r="H283" s="56"/>
      <c r="I283" s="48"/>
      <c r="J283" s="48"/>
      <c r="K283" s="48"/>
      <c r="L283" s="56"/>
      <c r="M283" s="48"/>
      <c r="N283" s="48"/>
      <c r="O283" s="49"/>
      <c r="P283" s="48"/>
      <c r="Q283" s="48"/>
      <c r="R283" s="56"/>
      <c r="S283" s="52"/>
      <c r="T283" s="116"/>
      <c r="U283" s="116"/>
      <c r="V283" s="116"/>
      <c r="W283" s="116"/>
      <c r="X283" s="43"/>
      <c r="Y283" s="43"/>
      <c r="Z283" s="42"/>
      <c r="AA283" s="43"/>
      <c r="AB283" s="45"/>
      <c r="AC283" s="45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</row>
    <row r="284" spans="2:230" ht="12.75">
      <c r="B284" s="48"/>
      <c r="C284" s="48"/>
      <c r="D284" s="48"/>
      <c r="E284" s="55"/>
      <c r="F284" s="56"/>
      <c r="G284" s="56"/>
      <c r="H284" s="56"/>
      <c r="I284" s="48"/>
      <c r="J284" s="48"/>
      <c r="K284" s="48"/>
      <c r="L284" s="56"/>
      <c r="M284" s="48"/>
      <c r="N284" s="48"/>
      <c r="O284" s="49"/>
      <c r="P284" s="48"/>
      <c r="Q284" s="48"/>
      <c r="R284" s="56"/>
      <c r="S284" s="52"/>
      <c r="T284" s="116"/>
      <c r="U284" s="116"/>
      <c r="V284" s="116"/>
      <c r="W284" s="116"/>
      <c r="X284" s="43"/>
      <c r="Y284" s="43"/>
      <c r="Z284" s="42"/>
      <c r="AA284" s="43"/>
      <c r="AB284" s="45"/>
      <c r="AC284" s="45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</row>
    <row r="285" spans="2:230" ht="12.75">
      <c r="B285" s="48"/>
      <c r="C285" s="48"/>
      <c r="D285" s="48"/>
      <c r="E285" s="55"/>
      <c r="F285" s="56"/>
      <c r="G285" s="56"/>
      <c r="H285" s="56"/>
      <c r="I285" s="48"/>
      <c r="J285" s="48"/>
      <c r="K285" s="48"/>
      <c r="L285" s="56"/>
      <c r="M285" s="48"/>
      <c r="N285" s="48"/>
      <c r="O285" s="49"/>
      <c r="P285" s="48"/>
      <c r="Q285" s="48"/>
      <c r="R285" s="56"/>
      <c r="S285" s="52"/>
      <c r="T285" s="116"/>
      <c r="U285" s="116"/>
      <c r="V285" s="116"/>
      <c r="W285" s="116"/>
      <c r="X285" s="43"/>
      <c r="Y285" s="43"/>
      <c r="Z285" s="42"/>
      <c r="AA285" s="43"/>
      <c r="AB285" s="45"/>
      <c r="AC285" s="45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</row>
    <row r="286" spans="2:230" ht="12.75">
      <c r="B286" s="48"/>
      <c r="C286" s="48"/>
      <c r="D286" s="48"/>
      <c r="E286" s="55"/>
      <c r="F286" s="56"/>
      <c r="G286" s="56"/>
      <c r="H286" s="56"/>
      <c r="I286" s="48"/>
      <c r="J286" s="48"/>
      <c r="K286" s="48"/>
      <c r="L286" s="56"/>
      <c r="M286" s="48"/>
      <c r="N286" s="48"/>
      <c r="O286" s="49"/>
      <c r="P286" s="48"/>
      <c r="Q286" s="48"/>
      <c r="R286" s="56"/>
      <c r="S286" s="52"/>
      <c r="T286" s="116"/>
      <c r="U286" s="116"/>
      <c r="V286" s="116"/>
      <c r="W286" s="116"/>
      <c r="X286" s="43"/>
      <c r="Y286" s="43"/>
      <c r="Z286" s="42"/>
      <c r="AA286" s="43"/>
      <c r="AB286" s="45"/>
      <c r="AC286" s="45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</row>
    <row r="287" spans="2:230" ht="12.75">
      <c r="B287" s="48"/>
      <c r="C287" s="48"/>
      <c r="D287" s="48"/>
      <c r="E287" s="55"/>
      <c r="F287" s="56"/>
      <c r="G287" s="56"/>
      <c r="H287" s="56"/>
      <c r="I287" s="48"/>
      <c r="J287" s="48"/>
      <c r="K287" s="48"/>
      <c r="L287" s="56"/>
      <c r="M287" s="48"/>
      <c r="N287" s="48"/>
      <c r="O287" s="49"/>
      <c r="P287" s="48"/>
      <c r="Q287" s="48"/>
      <c r="R287" s="56"/>
      <c r="S287" s="52"/>
      <c r="T287" s="116"/>
      <c r="U287" s="116"/>
      <c r="V287" s="116"/>
      <c r="W287" s="116"/>
      <c r="X287" s="43"/>
      <c r="Y287" s="43"/>
      <c r="Z287" s="42"/>
      <c r="AA287" s="43"/>
      <c r="AB287" s="45"/>
      <c r="AC287" s="45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</row>
    <row r="288" spans="2:230" ht="12.75">
      <c r="B288" s="48"/>
      <c r="C288" s="48"/>
      <c r="D288" s="48"/>
      <c r="E288" s="55"/>
      <c r="F288" s="56"/>
      <c r="G288" s="56"/>
      <c r="H288" s="56"/>
      <c r="I288" s="48"/>
      <c r="J288" s="48"/>
      <c r="K288" s="48"/>
      <c r="L288" s="56"/>
      <c r="M288" s="48"/>
      <c r="N288" s="48"/>
      <c r="O288" s="49"/>
      <c r="P288" s="48"/>
      <c r="Q288" s="48"/>
      <c r="R288" s="56"/>
      <c r="S288" s="52"/>
      <c r="T288" s="116"/>
      <c r="U288" s="116"/>
      <c r="V288" s="116"/>
      <c r="W288" s="116"/>
      <c r="X288" s="43"/>
      <c r="Y288" s="43"/>
      <c r="Z288" s="42"/>
      <c r="AA288" s="43"/>
      <c r="AB288" s="45"/>
      <c r="AC288" s="45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</row>
    <row r="289" spans="2:230" ht="12.75">
      <c r="B289" s="48"/>
      <c r="C289" s="48"/>
      <c r="D289" s="48"/>
      <c r="E289" s="55"/>
      <c r="F289" s="56"/>
      <c r="G289" s="56"/>
      <c r="H289" s="56"/>
      <c r="I289" s="48"/>
      <c r="J289" s="48"/>
      <c r="K289" s="48"/>
      <c r="L289" s="56"/>
      <c r="M289" s="48"/>
      <c r="N289" s="48"/>
      <c r="O289" s="49"/>
      <c r="P289" s="48"/>
      <c r="Q289" s="48"/>
      <c r="R289" s="56"/>
      <c r="S289" s="52"/>
      <c r="T289" s="116"/>
      <c r="U289" s="116"/>
      <c r="V289" s="116"/>
      <c r="W289" s="116"/>
      <c r="X289" s="43"/>
      <c r="Y289" s="43"/>
      <c r="Z289" s="42"/>
      <c r="AA289" s="43"/>
      <c r="AB289" s="45"/>
      <c r="AC289" s="45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</row>
    <row r="290" spans="2:230" ht="12.75">
      <c r="B290" s="48"/>
      <c r="C290" s="48"/>
      <c r="D290" s="48"/>
      <c r="E290" s="55"/>
      <c r="F290" s="56"/>
      <c r="G290" s="56"/>
      <c r="H290" s="56"/>
      <c r="I290" s="48"/>
      <c r="J290" s="48"/>
      <c r="K290" s="48"/>
      <c r="L290" s="56"/>
      <c r="M290" s="48"/>
      <c r="N290" s="48"/>
      <c r="O290" s="49"/>
      <c r="P290" s="48"/>
      <c r="Q290" s="48"/>
      <c r="R290" s="56"/>
      <c r="S290" s="52"/>
      <c r="T290" s="116"/>
      <c r="U290" s="116"/>
      <c r="V290" s="116"/>
      <c r="W290" s="116"/>
      <c r="X290" s="43"/>
      <c r="Y290" s="43"/>
      <c r="Z290" s="42"/>
      <c r="AA290" s="43"/>
      <c r="AB290" s="45"/>
      <c r="AC290" s="45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</row>
    <row r="291" spans="2:230" ht="12.75">
      <c r="B291" s="48"/>
      <c r="C291" s="48"/>
      <c r="D291" s="48"/>
      <c r="E291" s="55"/>
      <c r="F291" s="56"/>
      <c r="G291" s="56"/>
      <c r="H291" s="56"/>
      <c r="I291" s="48"/>
      <c r="J291" s="48"/>
      <c r="K291" s="48"/>
      <c r="L291" s="56"/>
      <c r="M291" s="48"/>
      <c r="N291" s="48"/>
      <c r="O291" s="49"/>
      <c r="P291" s="48"/>
      <c r="Q291" s="48"/>
      <c r="R291" s="56"/>
      <c r="S291" s="52"/>
      <c r="T291" s="116"/>
      <c r="U291" s="116"/>
      <c r="V291" s="116"/>
      <c r="W291" s="116"/>
      <c r="X291" s="43"/>
      <c r="Y291" s="43"/>
      <c r="Z291" s="42"/>
      <c r="AA291" s="43"/>
      <c r="AB291" s="45"/>
      <c r="AC291" s="45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</row>
    <row r="292" spans="2:230" ht="12.75">
      <c r="B292" s="48"/>
      <c r="C292" s="48"/>
      <c r="D292" s="48"/>
      <c r="E292" s="55"/>
      <c r="F292" s="56"/>
      <c r="G292" s="56"/>
      <c r="H292" s="56"/>
      <c r="I292" s="48"/>
      <c r="J292" s="48"/>
      <c r="K292" s="48"/>
      <c r="L292" s="56"/>
      <c r="M292" s="48"/>
      <c r="N292" s="48"/>
      <c r="O292" s="49"/>
      <c r="P292" s="48"/>
      <c r="Q292" s="48"/>
      <c r="R292" s="56"/>
      <c r="S292" s="52"/>
      <c r="T292" s="116"/>
      <c r="U292" s="116"/>
      <c r="V292" s="116"/>
      <c r="W292" s="116"/>
      <c r="X292" s="43"/>
      <c r="Y292" s="43"/>
      <c r="Z292" s="42"/>
      <c r="AA292" s="43"/>
      <c r="AB292" s="45"/>
      <c r="AC292" s="45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</row>
    <row r="293" spans="2:230" ht="12.75">
      <c r="B293" s="48"/>
      <c r="C293" s="48"/>
      <c r="D293" s="48"/>
      <c r="E293" s="55"/>
      <c r="F293" s="56"/>
      <c r="G293" s="56"/>
      <c r="H293" s="56"/>
      <c r="I293" s="48"/>
      <c r="J293" s="48"/>
      <c r="K293" s="48"/>
      <c r="L293" s="56"/>
      <c r="M293" s="48"/>
      <c r="N293" s="48"/>
      <c r="O293" s="49"/>
      <c r="P293" s="48"/>
      <c r="Q293" s="48"/>
      <c r="R293" s="56"/>
      <c r="S293" s="52"/>
      <c r="T293" s="116"/>
      <c r="U293" s="116"/>
      <c r="V293" s="116"/>
      <c r="W293" s="116"/>
      <c r="X293" s="43"/>
      <c r="Y293" s="43"/>
      <c r="Z293" s="42"/>
      <c r="AA293" s="43"/>
      <c r="AB293" s="45"/>
      <c r="AC293" s="45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</row>
    <row r="294" spans="2:230" ht="12.75">
      <c r="B294" s="48"/>
      <c r="C294" s="48"/>
      <c r="D294" s="48"/>
      <c r="E294" s="55"/>
      <c r="F294" s="56"/>
      <c r="G294" s="56"/>
      <c r="H294" s="56"/>
      <c r="I294" s="48"/>
      <c r="J294" s="48"/>
      <c r="K294" s="48"/>
      <c r="L294" s="56"/>
      <c r="M294" s="48"/>
      <c r="N294" s="48"/>
      <c r="O294" s="49"/>
      <c r="P294" s="48"/>
      <c r="Q294" s="48"/>
      <c r="R294" s="56"/>
      <c r="S294" s="52"/>
      <c r="T294" s="116"/>
      <c r="U294" s="116"/>
      <c r="V294" s="116"/>
      <c r="W294" s="116"/>
      <c r="X294" s="43"/>
      <c r="Y294" s="43"/>
      <c r="Z294" s="42"/>
      <c r="AA294" s="43"/>
      <c r="AB294" s="45"/>
      <c r="AC294" s="45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</row>
    <row r="295" spans="2:230" ht="12.75">
      <c r="B295" s="48"/>
      <c r="C295" s="48"/>
      <c r="D295" s="48"/>
      <c r="E295" s="55"/>
      <c r="F295" s="56"/>
      <c r="G295" s="56"/>
      <c r="H295" s="56"/>
      <c r="I295" s="48"/>
      <c r="J295" s="48"/>
      <c r="K295" s="48"/>
      <c r="L295" s="56"/>
      <c r="M295" s="48"/>
      <c r="N295" s="48"/>
      <c r="O295" s="49"/>
      <c r="P295" s="48"/>
      <c r="Q295" s="48"/>
      <c r="R295" s="56"/>
      <c r="S295" s="52"/>
      <c r="T295" s="116"/>
      <c r="U295" s="116"/>
      <c r="V295" s="116"/>
      <c r="W295" s="116"/>
      <c r="X295" s="43"/>
      <c r="Y295" s="43"/>
      <c r="Z295" s="42"/>
      <c r="AA295" s="43"/>
      <c r="AB295" s="45"/>
      <c r="AC295" s="45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</row>
    <row r="296" spans="2:230" ht="12.75">
      <c r="B296" s="48"/>
      <c r="C296" s="48"/>
      <c r="D296" s="48"/>
      <c r="E296" s="55"/>
      <c r="F296" s="56"/>
      <c r="G296" s="56"/>
      <c r="H296" s="56"/>
      <c r="I296" s="48"/>
      <c r="J296" s="48"/>
      <c r="K296" s="48"/>
      <c r="L296" s="56"/>
      <c r="M296" s="48"/>
      <c r="N296" s="48"/>
      <c r="O296" s="49"/>
      <c r="P296" s="48"/>
      <c r="Q296" s="48"/>
      <c r="R296" s="56"/>
      <c r="S296" s="52"/>
      <c r="T296" s="116"/>
      <c r="U296" s="116"/>
      <c r="V296" s="116"/>
      <c r="W296" s="116"/>
      <c r="X296" s="43"/>
      <c r="Y296" s="43"/>
      <c r="Z296" s="42"/>
      <c r="AA296" s="43"/>
      <c r="AB296" s="45"/>
      <c r="AC296" s="45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</row>
    <row r="297" spans="2:230" ht="12.75">
      <c r="B297" s="48"/>
      <c r="C297" s="48"/>
      <c r="D297" s="48"/>
      <c r="E297" s="55"/>
      <c r="F297" s="56"/>
      <c r="G297" s="56"/>
      <c r="H297" s="56"/>
      <c r="I297" s="48"/>
      <c r="J297" s="48"/>
      <c r="K297" s="48"/>
      <c r="L297" s="56"/>
      <c r="M297" s="48"/>
      <c r="N297" s="48"/>
      <c r="O297" s="49"/>
      <c r="P297" s="48"/>
      <c r="Q297" s="48"/>
      <c r="R297" s="56"/>
      <c r="S297" s="52"/>
      <c r="T297" s="116"/>
      <c r="U297" s="116"/>
      <c r="V297" s="116"/>
      <c r="W297" s="116"/>
      <c r="X297" s="43"/>
      <c r="Y297" s="43"/>
      <c r="Z297" s="42"/>
      <c r="AA297" s="43"/>
      <c r="AB297" s="45"/>
      <c r="AC297" s="45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</row>
    <row r="298" spans="2:230" ht="12.75">
      <c r="B298" s="48"/>
      <c r="C298" s="48"/>
      <c r="D298" s="48"/>
      <c r="E298" s="55"/>
      <c r="F298" s="56"/>
      <c r="G298" s="56"/>
      <c r="H298" s="56"/>
      <c r="I298" s="48"/>
      <c r="J298" s="48"/>
      <c r="K298" s="48"/>
      <c r="L298" s="56"/>
      <c r="M298" s="48"/>
      <c r="N298" s="48"/>
      <c r="O298" s="49"/>
      <c r="P298" s="48"/>
      <c r="Q298" s="48"/>
      <c r="R298" s="56"/>
      <c r="S298" s="52"/>
      <c r="T298" s="116"/>
      <c r="U298" s="116"/>
      <c r="V298" s="116"/>
      <c r="W298" s="116"/>
      <c r="X298" s="43"/>
      <c r="Y298" s="43"/>
      <c r="Z298" s="42"/>
      <c r="AA298" s="43"/>
      <c r="AB298" s="45"/>
      <c r="AC298" s="45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</row>
    <row r="299" spans="2:230" ht="12.75">
      <c r="B299" s="48"/>
      <c r="C299" s="48"/>
      <c r="D299" s="48"/>
      <c r="E299" s="55"/>
      <c r="F299" s="56"/>
      <c r="G299" s="56"/>
      <c r="H299" s="56"/>
      <c r="I299" s="48"/>
      <c r="J299" s="48"/>
      <c r="K299" s="48"/>
      <c r="L299" s="56"/>
      <c r="M299" s="48"/>
      <c r="N299" s="48"/>
      <c r="O299" s="49"/>
      <c r="P299" s="48"/>
      <c r="Q299" s="48"/>
      <c r="R299" s="56"/>
      <c r="S299" s="52"/>
      <c r="T299" s="116"/>
      <c r="U299" s="116"/>
      <c r="V299" s="116"/>
      <c r="W299" s="116"/>
      <c r="X299" s="43"/>
      <c r="Y299" s="43"/>
      <c r="Z299" s="42"/>
      <c r="AA299" s="43"/>
      <c r="AB299" s="45"/>
      <c r="AC299" s="45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</row>
    <row r="300" spans="2:230" ht="12.75">
      <c r="B300" s="48"/>
      <c r="C300" s="48"/>
      <c r="D300" s="48"/>
      <c r="E300" s="55"/>
      <c r="F300" s="56"/>
      <c r="G300" s="56"/>
      <c r="H300" s="56"/>
      <c r="I300" s="48"/>
      <c r="J300" s="48"/>
      <c r="K300" s="48"/>
      <c r="L300" s="56"/>
      <c r="M300" s="48"/>
      <c r="N300" s="48"/>
      <c r="O300" s="49"/>
      <c r="P300" s="48"/>
      <c r="Q300" s="48"/>
      <c r="R300" s="56"/>
      <c r="S300" s="52"/>
      <c r="T300" s="116"/>
      <c r="U300" s="116"/>
      <c r="V300" s="116"/>
      <c r="W300" s="116"/>
      <c r="X300" s="43"/>
      <c r="Y300" s="43"/>
      <c r="Z300" s="42"/>
      <c r="AA300" s="43"/>
      <c r="AB300" s="45"/>
      <c r="AC300" s="45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</row>
    <row r="301" spans="2:230" ht="12.75">
      <c r="B301" s="48"/>
      <c r="C301" s="48"/>
      <c r="D301" s="48"/>
      <c r="E301" s="55"/>
      <c r="F301" s="56"/>
      <c r="G301" s="56"/>
      <c r="H301" s="56"/>
      <c r="I301" s="48"/>
      <c r="J301" s="48"/>
      <c r="K301" s="48"/>
      <c r="L301" s="56"/>
      <c r="M301" s="48"/>
      <c r="N301" s="48"/>
      <c r="O301" s="49"/>
      <c r="P301" s="48"/>
      <c r="Q301" s="48"/>
      <c r="R301" s="56"/>
      <c r="S301" s="52"/>
      <c r="T301" s="116"/>
      <c r="U301" s="116"/>
      <c r="V301" s="116"/>
      <c r="W301" s="116"/>
      <c r="X301" s="43"/>
      <c r="Y301" s="43"/>
      <c r="Z301" s="42"/>
      <c r="AA301" s="43"/>
      <c r="AB301" s="45"/>
      <c r="AC301" s="45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</row>
    <row r="302" spans="2:230" ht="12.75">
      <c r="B302" s="48"/>
      <c r="C302" s="48"/>
      <c r="D302" s="48"/>
      <c r="E302" s="55"/>
      <c r="F302" s="56"/>
      <c r="G302" s="56"/>
      <c r="H302" s="56"/>
      <c r="I302" s="48"/>
      <c r="J302" s="48"/>
      <c r="K302" s="48"/>
      <c r="L302" s="56"/>
      <c r="M302" s="48"/>
      <c r="N302" s="48"/>
      <c r="O302" s="49"/>
      <c r="P302" s="48"/>
      <c r="Q302" s="48"/>
      <c r="R302" s="56"/>
      <c r="S302" s="52"/>
      <c r="T302" s="116"/>
      <c r="U302" s="116"/>
      <c r="V302" s="116"/>
      <c r="W302" s="116"/>
      <c r="X302" s="43"/>
      <c r="Y302" s="43"/>
      <c r="Z302" s="42"/>
      <c r="AA302" s="43"/>
      <c r="AB302" s="45"/>
      <c r="AC302" s="45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</row>
    <row r="303" spans="2:230" ht="12.75">
      <c r="B303" s="48"/>
      <c r="C303" s="48"/>
      <c r="D303" s="48"/>
      <c r="E303" s="55"/>
      <c r="F303" s="56"/>
      <c r="G303" s="56"/>
      <c r="H303" s="56"/>
      <c r="I303" s="48"/>
      <c r="J303" s="48"/>
      <c r="K303" s="48"/>
      <c r="L303" s="56"/>
      <c r="M303" s="48"/>
      <c r="N303" s="48"/>
      <c r="O303" s="49"/>
      <c r="P303" s="48"/>
      <c r="Q303" s="48"/>
      <c r="R303" s="56"/>
      <c r="S303" s="52"/>
      <c r="T303" s="116"/>
      <c r="U303" s="116"/>
      <c r="V303" s="116"/>
      <c r="W303" s="116"/>
      <c r="X303" s="43"/>
      <c r="Y303" s="43"/>
      <c r="Z303" s="42"/>
      <c r="AA303" s="43"/>
      <c r="AB303" s="45"/>
      <c r="AC303" s="45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</row>
    <row r="304" spans="2:230" ht="12.75">
      <c r="B304" s="48"/>
      <c r="C304" s="48"/>
      <c r="D304" s="48"/>
      <c r="E304" s="55"/>
      <c r="F304" s="56"/>
      <c r="G304" s="56"/>
      <c r="H304" s="56"/>
      <c r="I304" s="48"/>
      <c r="J304" s="48"/>
      <c r="K304" s="48"/>
      <c r="L304" s="56"/>
      <c r="M304" s="48"/>
      <c r="N304" s="48"/>
      <c r="O304" s="49"/>
      <c r="P304" s="48"/>
      <c r="Q304" s="48"/>
      <c r="R304" s="56"/>
      <c r="S304" s="52"/>
      <c r="T304" s="116"/>
      <c r="U304" s="116"/>
      <c r="V304" s="116"/>
      <c r="W304" s="116"/>
      <c r="X304" s="43"/>
      <c r="Y304" s="43"/>
      <c r="Z304" s="42"/>
      <c r="AA304" s="43"/>
      <c r="AB304" s="45"/>
      <c r="AC304" s="45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</row>
    <row r="305" spans="2:230" ht="12.75">
      <c r="B305" s="48"/>
      <c r="C305" s="48"/>
      <c r="D305" s="48"/>
      <c r="E305" s="55"/>
      <c r="F305" s="56"/>
      <c r="G305" s="56"/>
      <c r="H305" s="56"/>
      <c r="I305" s="48"/>
      <c r="J305" s="48"/>
      <c r="K305" s="48"/>
      <c r="L305" s="56"/>
      <c r="M305" s="48"/>
      <c r="N305" s="48"/>
      <c r="O305" s="49"/>
      <c r="P305" s="48"/>
      <c r="Q305" s="48"/>
      <c r="R305" s="56"/>
      <c r="S305" s="52"/>
      <c r="T305" s="116"/>
      <c r="U305" s="116"/>
      <c r="V305" s="116"/>
      <c r="W305" s="116"/>
      <c r="X305" s="43"/>
      <c r="Y305" s="43"/>
      <c r="Z305" s="42"/>
      <c r="AA305" s="43"/>
      <c r="AB305" s="45"/>
      <c r="AC305" s="45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</row>
    <row r="306" spans="2:230" ht="12.75">
      <c r="B306" s="48"/>
      <c r="C306" s="48"/>
      <c r="D306" s="48"/>
      <c r="E306" s="55"/>
      <c r="F306" s="56"/>
      <c r="G306" s="56"/>
      <c r="H306" s="56"/>
      <c r="I306" s="48"/>
      <c r="J306" s="48"/>
      <c r="K306" s="48"/>
      <c r="L306" s="56"/>
      <c r="M306" s="48"/>
      <c r="N306" s="48"/>
      <c r="O306" s="49"/>
      <c r="P306" s="48"/>
      <c r="Q306" s="48"/>
      <c r="R306" s="56"/>
      <c r="S306" s="52"/>
      <c r="T306" s="116"/>
      <c r="U306" s="116"/>
      <c r="V306" s="116"/>
      <c r="W306" s="116"/>
      <c r="X306" s="43"/>
      <c r="Y306" s="43"/>
      <c r="Z306" s="42"/>
      <c r="AA306" s="43"/>
      <c r="AB306" s="45"/>
      <c r="AC306" s="45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</row>
    <row r="307" spans="2:230" ht="12.75">
      <c r="B307" s="48"/>
      <c r="C307" s="48"/>
      <c r="D307" s="48"/>
      <c r="E307" s="55"/>
      <c r="F307" s="56"/>
      <c r="G307" s="56"/>
      <c r="H307" s="56"/>
      <c r="I307" s="48"/>
      <c r="J307" s="48"/>
      <c r="K307" s="48"/>
      <c r="L307" s="56"/>
      <c r="M307" s="48"/>
      <c r="N307" s="48"/>
      <c r="O307" s="49"/>
      <c r="P307" s="48"/>
      <c r="Q307" s="48"/>
      <c r="R307" s="56"/>
      <c r="S307" s="52"/>
      <c r="T307" s="116"/>
      <c r="U307" s="116"/>
      <c r="V307" s="116"/>
      <c r="W307" s="116"/>
      <c r="X307" s="43"/>
      <c r="Y307" s="43"/>
      <c r="Z307" s="42"/>
      <c r="AA307" s="43"/>
      <c r="AB307" s="45"/>
      <c r="AC307" s="45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</row>
    <row r="308" spans="2:230" ht="12.75">
      <c r="B308" s="48"/>
      <c r="C308" s="48"/>
      <c r="D308" s="48"/>
      <c r="E308" s="55"/>
      <c r="F308" s="56"/>
      <c r="G308" s="56"/>
      <c r="H308" s="56"/>
      <c r="I308" s="48"/>
      <c r="J308" s="48"/>
      <c r="K308" s="48"/>
      <c r="L308" s="56"/>
      <c r="M308" s="48"/>
      <c r="N308" s="48"/>
      <c r="O308" s="49"/>
      <c r="P308" s="48"/>
      <c r="Q308" s="48"/>
      <c r="R308" s="56"/>
      <c r="S308" s="52"/>
      <c r="T308" s="116"/>
      <c r="U308" s="116"/>
      <c r="V308" s="116"/>
      <c r="W308" s="116"/>
      <c r="X308" s="43"/>
      <c r="Y308" s="43"/>
      <c r="Z308" s="42"/>
      <c r="AA308" s="43"/>
      <c r="AB308" s="45"/>
      <c r="AC308" s="45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</row>
    <row r="309" spans="2:230" ht="12.75">
      <c r="B309" s="48"/>
      <c r="C309" s="48"/>
      <c r="D309" s="48"/>
      <c r="E309" s="55"/>
      <c r="F309" s="56"/>
      <c r="G309" s="56"/>
      <c r="H309" s="56"/>
      <c r="I309" s="48"/>
      <c r="J309" s="48"/>
      <c r="K309" s="48"/>
      <c r="L309" s="56"/>
      <c r="M309" s="48"/>
      <c r="N309" s="48"/>
      <c r="O309" s="49"/>
      <c r="P309" s="48"/>
      <c r="Q309" s="48"/>
      <c r="R309" s="56"/>
      <c r="S309" s="52"/>
      <c r="T309" s="116"/>
      <c r="U309" s="116"/>
      <c r="V309" s="116"/>
      <c r="W309" s="116"/>
      <c r="X309" s="43"/>
      <c r="Y309" s="43"/>
      <c r="Z309" s="42"/>
      <c r="AA309" s="43"/>
      <c r="AB309" s="45"/>
      <c r="AC309" s="45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</row>
    <row r="310" spans="2:230" ht="12.75">
      <c r="B310" s="48"/>
      <c r="C310" s="48"/>
      <c r="D310" s="48"/>
      <c r="E310" s="55"/>
      <c r="F310" s="56"/>
      <c r="G310" s="56"/>
      <c r="H310" s="56"/>
      <c r="I310" s="48"/>
      <c r="J310" s="48"/>
      <c r="K310" s="48"/>
      <c r="L310" s="56"/>
      <c r="M310" s="48"/>
      <c r="N310" s="48"/>
      <c r="O310" s="49"/>
      <c r="P310" s="48"/>
      <c r="Q310" s="48"/>
      <c r="R310" s="56"/>
      <c r="S310" s="52"/>
      <c r="T310" s="116"/>
      <c r="U310" s="116"/>
      <c r="V310" s="116"/>
      <c r="W310" s="116"/>
      <c r="X310" s="43"/>
      <c r="Y310" s="43"/>
      <c r="Z310" s="42"/>
      <c r="AA310" s="43"/>
      <c r="AB310" s="45"/>
      <c r="AC310" s="45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</row>
    <row r="311" spans="2:230" ht="12.75">
      <c r="B311" s="48"/>
      <c r="C311" s="48"/>
      <c r="D311" s="48"/>
      <c r="E311" s="55"/>
      <c r="F311" s="56"/>
      <c r="G311" s="56"/>
      <c r="H311" s="56"/>
      <c r="I311" s="48"/>
      <c r="J311" s="48"/>
      <c r="K311" s="48"/>
      <c r="L311" s="56"/>
      <c r="M311" s="48"/>
      <c r="N311" s="48"/>
      <c r="O311" s="49"/>
      <c r="P311" s="48"/>
      <c r="Q311" s="48"/>
      <c r="R311" s="56"/>
      <c r="S311" s="52"/>
      <c r="T311" s="116"/>
      <c r="U311" s="116"/>
      <c r="V311" s="116"/>
      <c r="W311" s="116"/>
      <c r="X311" s="43"/>
      <c r="Y311" s="43"/>
      <c r="Z311" s="42"/>
      <c r="AA311" s="43"/>
      <c r="AB311" s="45"/>
      <c r="AC311" s="45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</row>
    <row r="312" spans="2:230" ht="12.75">
      <c r="B312" s="48"/>
      <c r="C312" s="48"/>
      <c r="D312" s="48"/>
      <c r="E312" s="55"/>
      <c r="F312" s="56"/>
      <c r="G312" s="56"/>
      <c r="H312" s="56"/>
      <c r="I312" s="48"/>
      <c r="J312" s="48"/>
      <c r="K312" s="48"/>
      <c r="L312" s="56"/>
      <c r="M312" s="48"/>
      <c r="N312" s="48"/>
      <c r="O312" s="49"/>
      <c r="P312" s="48"/>
      <c r="Q312" s="48"/>
      <c r="R312" s="56"/>
      <c r="S312" s="52"/>
      <c r="T312" s="116"/>
      <c r="U312" s="116"/>
      <c r="V312" s="116"/>
      <c r="W312" s="116"/>
      <c r="X312" s="43"/>
      <c r="Y312" s="43"/>
      <c r="Z312" s="42"/>
      <c r="AA312" s="43"/>
      <c r="AB312" s="45"/>
      <c r="AC312" s="45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</row>
    <row r="313" spans="2:230" ht="12.75">
      <c r="B313" s="48"/>
      <c r="C313" s="48"/>
      <c r="D313" s="48"/>
      <c r="E313" s="55"/>
      <c r="F313" s="56"/>
      <c r="G313" s="56"/>
      <c r="H313" s="56"/>
      <c r="I313" s="48"/>
      <c r="J313" s="48"/>
      <c r="K313" s="48"/>
      <c r="L313" s="56"/>
      <c r="M313" s="48"/>
      <c r="N313" s="48"/>
      <c r="O313" s="49"/>
      <c r="P313" s="48"/>
      <c r="Q313" s="48"/>
      <c r="R313" s="56"/>
      <c r="S313" s="52"/>
      <c r="T313" s="116"/>
      <c r="U313" s="116"/>
      <c r="V313" s="116"/>
      <c r="W313" s="116"/>
      <c r="X313" s="43"/>
      <c r="Y313" s="43"/>
      <c r="Z313" s="42"/>
      <c r="AA313" s="43"/>
      <c r="AB313" s="45"/>
      <c r="AC313" s="45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</row>
    <row r="314" spans="2:230" ht="12.75">
      <c r="B314" s="48"/>
      <c r="C314" s="48"/>
      <c r="D314" s="48"/>
      <c r="E314" s="55"/>
      <c r="F314" s="56"/>
      <c r="G314" s="56"/>
      <c r="H314" s="56"/>
      <c r="I314" s="48"/>
      <c r="J314" s="48"/>
      <c r="K314" s="48"/>
      <c r="L314" s="56"/>
      <c r="M314" s="48"/>
      <c r="N314" s="48"/>
      <c r="O314" s="49"/>
      <c r="P314" s="48"/>
      <c r="Q314" s="48"/>
      <c r="R314" s="56"/>
      <c r="S314" s="52"/>
      <c r="T314" s="116"/>
      <c r="U314" s="116"/>
      <c r="V314" s="116"/>
      <c r="W314" s="116"/>
      <c r="X314" s="43"/>
      <c r="Y314" s="43"/>
      <c r="Z314" s="42"/>
      <c r="AA314" s="43"/>
      <c r="AB314" s="45"/>
      <c r="AC314" s="45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</row>
    <row r="315" spans="2:230" ht="12.75">
      <c r="B315" s="48"/>
      <c r="C315" s="48"/>
      <c r="D315" s="48"/>
      <c r="E315" s="55"/>
      <c r="F315" s="56"/>
      <c r="G315" s="56"/>
      <c r="H315" s="56"/>
      <c r="I315" s="48"/>
      <c r="J315" s="48"/>
      <c r="K315" s="48"/>
      <c r="L315" s="56"/>
      <c r="M315" s="48"/>
      <c r="N315" s="48"/>
      <c r="O315" s="49"/>
      <c r="P315" s="48"/>
      <c r="Q315" s="48"/>
      <c r="R315" s="56"/>
      <c r="S315" s="52"/>
      <c r="T315" s="116"/>
      <c r="U315" s="116"/>
      <c r="V315" s="116"/>
      <c r="W315" s="116"/>
      <c r="X315" s="43"/>
      <c r="Y315" s="43"/>
      <c r="Z315" s="42"/>
      <c r="AA315" s="43"/>
      <c r="AB315" s="45"/>
      <c r="AC315" s="45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</row>
    <row r="316" spans="2:230" ht="12.75">
      <c r="B316" s="48"/>
      <c r="C316" s="48"/>
      <c r="D316" s="48"/>
      <c r="E316" s="55"/>
      <c r="F316" s="56"/>
      <c r="G316" s="56"/>
      <c r="H316" s="56"/>
      <c r="I316" s="48"/>
      <c r="J316" s="48"/>
      <c r="K316" s="48"/>
      <c r="L316" s="56"/>
      <c r="M316" s="48"/>
      <c r="N316" s="48"/>
      <c r="O316" s="49"/>
      <c r="P316" s="48"/>
      <c r="Q316" s="48"/>
      <c r="R316" s="56"/>
      <c r="S316" s="52"/>
      <c r="T316" s="116"/>
      <c r="U316" s="116"/>
      <c r="V316" s="116"/>
      <c r="W316" s="116"/>
      <c r="X316" s="43"/>
      <c r="Y316" s="43"/>
      <c r="Z316" s="42"/>
      <c r="AA316" s="43"/>
      <c r="AB316" s="45"/>
      <c r="AC316" s="45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</row>
    <row r="317" spans="2:230" ht="12.75">
      <c r="B317" s="48"/>
      <c r="C317" s="48"/>
      <c r="D317" s="48"/>
      <c r="E317" s="55"/>
      <c r="F317" s="56"/>
      <c r="G317" s="56"/>
      <c r="H317" s="56"/>
      <c r="I317" s="48"/>
      <c r="J317" s="48"/>
      <c r="K317" s="48"/>
      <c r="L317" s="56"/>
      <c r="M317" s="48"/>
      <c r="N317" s="48"/>
      <c r="O317" s="49"/>
      <c r="P317" s="48"/>
      <c r="Q317" s="48"/>
      <c r="R317" s="56"/>
      <c r="S317" s="52"/>
      <c r="T317" s="116"/>
      <c r="U317" s="116"/>
      <c r="V317" s="116"/>
      <c r="W317" s="116"/>
      <c r="X317" s="43"/>
      <c r="Y317" s="43"/>
      <c r="Z317" s="42"/>
      <c r="AA317" s="43"/>
      <c r="AB317" s="45"/>
      <c r="AC317" s="45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</row>
    <row r="318" spans="2:230" ht="12.75">
      <c r="B318" s="48"/>
      <c r="C318" s="48"/>
      <c r="D318" s="48"/>
      <c r="E318" s="55"/>
      <c r="F318" s="56"/>
      <c r="G318" s="56"/>
      <c r="H318" s="56"/>
      <c r="I318" s="48"/>
      <c r="J318" s="48"/>
      <c r="K318" s="48"/>
      <c r="L318" s="56"/>
      <c r="M318" s="48"/>
      <c r="N318" s="48"/>
      <c r="O318" s="49"/>
      <c r="P318" s="48"/>
      <c r="Q318" s="48"/>
      <c r="R318" s="56"/>
      <c r="S318" s="52"/>
      <c r="T318" s="116"/>
      <c r="U318" s="116"/>
      <c r="V318" s="116"/>
      <c r="W318" s="116"/>
      <c r="X318" s="43"/>
      <c r="Y318" s="43"/>
      <c r="Z318" s="42"/>
      <c r="AA318" s="43"/>
      <c r="AB318" s="45"/>
      <c r="AC318" s="45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</row>
    <row r="319" spans="2:230" ht="12.75">
      <c r="B319" s="48"/>
      <c r="C319" s="48"/>
      <c r="D319" s="48"/>
      <c r="E319" s="55"/>
      <c r="F319" s="56"/>
      <c r="G319" s="56"/>
      <c r="H319" s="56"/>
      <c r="I319" s="48"/>
      <c r="J319" s="48"/>
      <c r="K319" s="48"/>
      <c r="L319" s="56"/>
      <c r="M319" s="48"/>
      <c r="N319" s="48"/>
      <c r="O319" s="49"/>
      <c r="P319" s="48"/>
      <c r="Q319" s="48"/>
      <c r="R319" s="56"/>
      <c r="S319" s="52"/>
      <c r="T319" s="116"/>
      <c r="U319" s="116"/>
      <c r="V319" s="116"/>
      <c r="W319" s="116"/>
      <c r="X319" s="43"/>
      <c r="Y319" s="43"/>
      <c r="Z319" s="42"/>
      <c r="AA319" s="43"/>
      <c r="AB319" s="45"/>
      <c r="AC319" s="45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</row>
    <row r="320" spans="2:230" ht="12.75">
      <c r="B320" s="48"/>
      <c r="C320" s="48"/>
      <c r="D320" s="48"/>
      <c r="E320" s="55"/>
      <c r="F320" s="56"/>
      <c r="G320" s="56"/>
      <c r="H320" s="56"/>
      <c r="I320" s="48"/>
      <c r="J320" s="48"/>
      <c r="K320" s="48"/>
      <c r="L320" s="56"/>
      <c r="M320" s="48"/>
      <c r="N320" s="48"/>
      <c r="O320" s="49"/>
      <c r="P320" s="48"/>
      <c r="Q320" s="48"/>
      <c r="R320" s="56"/>
      <c r="S320" s="52"/>
      <c r="T320" s="116"/>
      <c r="U320" s="116"/>
      <c r="V320" s="116"/>
      <c r="W320" s="116"/>
      <c r="X320" s="43"/>
      <c r="Y320" s="43"/>
      <c r="Z320" s="42"/>
      <c r="AA320" s="43"/>
      <c r="AB320" s="45"/>
      <c r="AC320" s="45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</row>
    <row r="321" spans="2:230" ht="12.75">
      <c r="B321" s="48"/>
      <c r="C321" s="48"/>
      <c r="D321" s="48"/>
      <c r="E321" s="55"/>
      <c r="F321" s="56"/>
      <c r="G321" s="56"/>
      <c r="H321" s="56"/>
      <c r="I321" s="48"/>
      <c r="J321" s="48"/>
      <c r="K321" s="48"/>
      <c r="L321" s="56"/>
      <c r="M321" s="48"/>
      <c r="N321" s="48"/>
      <c r="O321" s="49"/>
      <c r="P321" s="48"/>
      <c r="Q321" s="48"/>
      <c r="R321" s="56"/>
      <c r="S321" s="52"/>
      <c r="T321" s="116"/>
      <c r="U321" s="116"/>
      <c r="V321" s="116"/>
      <c r="W321" s="116"/>
      <c r="X321" s="43"/>
      <c r="Y321" s="43"/>
      <c r="Z321" s="42"/>
      <c r="AA321" s="43"/>
      <c r="AB321" s="45"/>
      <c r="AC321" s="45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</row>
    <row r="322" spans="2:230" ht="12.75">
      <c r="B322" s="48"/>
      <c r="C322" s="48"/>
      <c r="D322" s="48"/>
      <c r="E322" s="55"/>
      <c r="F322" s="56"/>
      <c r="G322" s="56"/>
      <c r="H322" s="56"/>
      <c r="I322" s="48"/>
      <c r="J322" s="48"/>
      <c r="K322" s="48"/>
      <c r="L322" s="56"/>
      <c r="M322" s="48"/>
      <c r="N322" s="48"/>
      <c r="O322" s="49"/>
      <c r="P322" s="48"/>
      <c r="Q322" s="48"/>
      <c r="R322" s="56"/>
      <c r="S322" s="52"/>
      <c r="T322" s="116"/>
      <c r="U322" s="116"/>
      <c r="V322" s="116"/>
      <c r="W322" s="116"/>
      <c r="X322" s="43"/>
      <c r="Y322" s="43"/>
      <c r="Z322" s="42"/>
      <c r="AA322" s="43"/>
      <c r="AB322" s="45"/>
      <c r="AC322" s="45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</row>
    <row r="323" spans="2:230" ht="12.75">
      <c r="B323" s="48"/>
      <c r="C323" s="48"/>
      <c r="D323" s="48"/>
      <c r="E323" s="55"/>
      <c r="F323" s="56"/>
      <c r="G323" s="56"/>
      <c r="H323" s="56"/>
      <c r="I323" s="48"/>
      <c r="J323" s="48"/>
      <c r="K323" s="48"/>
      <c r="L323" s="56"/>
      <c r="M323" s="48"/>
      <c r="N323" s="48"/>
      <c r="O323" s="49"/>
      <c r="P323" s="48"/>
      <c r="Q323" s="48"/>
      <c r="R323" s="56"/>
      <c r="S323" s="52"/>
      <c r="T323" s="116"/>
      <c r="U323" s="116"/>
      <c r="V323" s="116"/>
      <c r="W323" s="116"/>
      <c r="X323" s="43"/>
      <c r="Y323" s="43"/>
      <c r="Z323" s="42"/>
      <c r="AA323" s="43"/>
      <c r="AB323" s="45"/>
      <c r="AC323" s="45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</row>
    <row r="324" spans="2:230" ht="12.75">
      <c r="B324" s="48"/>
      <c r="C324" s="48"/>
      <c r="D324" s="48"/>
      <c r="E324" s="55"/>
      <c r="F324" s="56"/>
      <c r="G324" s="56"/>
      <c r="H324" s="56"/>
      <c r="I324" s="48"/>
      <c r="J324" s="48"/>
      <c r="K324" s="48"/>
      <c r="L324" s="56"/>
      <c r="M324" s="48"/>
      <c r="N324" s="48"/>
      <c r="O324" s="49"/>
      <c r="P324" s="48"/>
      <c r="Q324" s="48"/>
      <c r="R324" s="56"/>
      <c r="S324" s="52"/>
      <c r="T324" s="116"/>
      <c r="U324" s="116"/>
      <c r="V324" s="116"/>
      <c r="W324" s="116"/>
      <c r="X324" s="43"/>
      <c r="Y324" s="43"/>
      <c r="Z324" s="42"/>
      <c r="AA324" s="43"/>
      <c r="AB324" s="45"/>
      <c r="AC324" s="45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</row>
    <row r="325" spans="2:230" ht="12.75">
      <c r="B325" s="48"/>
      <c r="C325" s="48"/>
      <c r="D325" s="48"/>
      <c r="E325" s="55"/>
      <c r="F325" s="56"/>
      <c r="G325" s="56"/>
      <c r="H325" s="56"/>
      <c r="I325" s="48"/>
      <c r="J325" s="48"/>
      <c r="K325" s="48"/>
      <c r="L325" s="56"/>
      <c r="M325" s="48"/>
      <c r="N325" s="48"/>
      <c r="O325" s="49"/>
      <c r="P325" s="48"/>
      <c r="Q325" s="48"/>
      <c r="R325" s="56"/>
      <c r="S325" s="52"/>
      <c r="T325" s="116"/>
      <c r="U325" s="116"/>
      <c r="V325" s="116"/>
      <c r="W325" s="116"/>
      <c r="X325" s="43"/>
      <c r="Y325" s="43"/>
      <c r="Z325" s="42"/>
      <c r="AA325" s="43"/>
      <c r="AB325" s="45"/>
      <c r="AC325" s="45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</row>
    <row r="326" spans="2:230" ht="12.75">
      <c r="B326" s="48"/>
      <c r="C326" s="48"/>
      <c r="D326" s="48"/>
      <c r="E326" s="55"/>
      <c r="F326" s="56"/>
      <c r="G326" s="56"/>
      <c r="H326" s="56"/>
      <c r="I326" s="48"/>
      <c r="J326" s="48"/>
      <c r="K326" s="48"/>
      <c r="L326" s="56"/>
      <c r="M326" s="48"/>
      <c r="N326" s="48"/>
      <c r="O326" s="49"/>
      <c r="P326" s="48"/>
      <c r="Q326" s="48"/>
      <c r="R326" s="56"/>
      <c r="S326" s="52"/>
      <c r="T326" s="116"/>
      <c r="U326" s="116"/>
      <c r="V326" s="116"/>
      <c r="W326" s="116"/>
      <c r="X326" s="43"/>
      <c r="Y326" s="43"/>
      <c r="Z326" s="42"/>
      <c r="AA326" s="43"/>
      <c r="AB326" s="45"/>
      <c r="AC326" s="45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</row>
    <row r="327" spans="2:230" ht="12.75">
      <c r="B327" s="48"/>
      <c r="C327" s="48"/>
      <c r="D327" s="48"/>
      <c r="E327" s="55"/>
      <c r="F327" s="56"/>
      <c r="G327" s="56"/>
      <c r="H327" s="56"/>
      <c r="I327" s="48"/>
      <c r="J327" s="48"/>
      <c r="K327" s="48"/>
      <c r="L327" s="56"/>
      <c r="M327" s="48"/>
      <c r="N327" s="48"/>
      <c r="O327" s="49"/>
      <c r="P327" s="48"/>
      <c r="Q327" s="48"/>
      <c r="R327" s="56"/>
      <c r="S327" s="52"/>
      <c r="T327" s="116"/>
      <c r="U327" s="116"/>
      <c r="V327" s="116"/>
      <c r="W327" s="116"/>
      <c r="X327" s="43"/>
      <c r="Y327" s="43"/>
      <c r="Z327" s="42"/>
      <c r="AA327" s="43"/>
      <c r="AB327" s="45"/>
      <c r="AC327" s="45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</row>
    <row r="328" spans="2:230" ht="12.75">
      <c r="B328" s="48"/>
      <c r="C328" s="48"/>
      <c r="D328" s="48"/>
      <c r="E328" s="55"/>
      <c r="F328" s="56"/>
      <c r="G328" s="56"/>
      <c r="H328" s="56"/>
      <c r="I328" s="48"/>
      <c r="J328" s="48"/>
      <c r="K328" s="48"/>
      <c r="L328" s="56"/>
      <c r="M328" s="48"/>
      <c r="N328" s="48"/>
      <c r="O328" s="49"/>
      <c r="P328" s="48"/>
      <c r="Q328" s="48"/>
      <c r="R328" s="56"/>
      <c r="S328" s="52"/>
      <c r="T328" s="116"/>
      <c r="U328" s="116"/>
      <c r="V328" s="116"/>
      <c r="W328" s="116"/>
      <c r="X328" s="43"/>
      <c r="Y328" s="43"/>
      <c r="Z328" s="42"/>
      <c r="AA328" s="43"/>
      <c r="AB328" s="45"/>
      <c r="AC328" s="45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</row>
    <row r="329" spans="2:230" ht="12.75">
      <c r="B329" s="48"/>
      <c r="C329" s="48"/>
      <c r="D329" s="48"/>
      <c r="E329" s="55"/>
      <c r="F329" s="56"/>
      <c r="G329" s="56"/>
      <c r="H329" s="56"/>
      <c r="I329" s="48"/>
      <c r="J329" s="48"/>
      <c r="K329" s="48"/>
      <c r="L329" s="56"/>
      <c r="M329" s="48"/>
      <c r="N329" s="48"/>
      <c r="O329" s="49"/>
      <c r="P329" s="48"/>
      <c r="Q329" s="48"/>
      <c r="R329" s="56"/>
      <c r="S329" s="52"/>
      <c r="T329" s="116"/>
      <c r="U329" s="116"/>
      <c r="V329" s="116"/>
      <c r="W329" s="116"/>
      <c r="X329" s="43"/>
      <c r="Y329" s="43"/>
      <c r="Z329" s="42"/>
      <c r="AA329" s="43"/>
      <c r="AB329" s="45"/>
      <c r="AC329" s="45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</row>
    <row r="330" spans="2:230" ht="12.75">
      <c r="B330" s="48"/>
      <c r="C330" s="48"/>
      <c r="D330" s="48"/>
      <c r="E330" s="55"/>
      <c r="F330" s="56"/>
      <c r="G330" s="56"/>
      <c r="H330" s="56"/>
      <c r="I330" s="48"/>
      <c r="J330" s="48"/>
      <c r="K330" s="48"/>
      <c r="L330" s="56"/>
      <c r="M330" s="48"/>
      <c r="N330" s="48"/>
      <c r="O330" s="49"/>
      <c r="P330" s="48"/>
      <c r="Q330" s="48"/>
      <c r="R330" s="56"/>
      <c r="S330" s="52"/>
      <c r="T330" s="116"/>
      <c r="U330" s="116"/>
      <c r="V330" s="116"/>
      <c r="W330" s="116"/>
      <c r="X330" s="43"/>
      <c r="Y330" s="43"/>
      <c r="Z330" s="42"/>
      <c r="AA330" s="43"/>
      <c r="AB330" s="45"/>
      <c r="AC330" s="45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</row>
    <row r="331" spans="2:230" ht="12.75">
      <c r="B331" s="48"/>
      <c r="C331" s="48"/>
      <c r="D331" s="48"/>
      <c r="E331" s="55"/>
      <c r="F331" s="56"/>
      <c r="G331" s="56"/>
      <c r="H331" s="56"/>
      <c r="I331" s="48"/>
      <c r="J331" s="48"/>
      <c r="K331" s="48"/>
      <c r="L331" s="56"/>
      <c r="M331" s="48"/>
      <c r="N331" s="48"/>
      <c r="O331" s="49"/>
      <c r="P331" s="48"/>
      <c r="Q331" s="48"/>
      <c r="R331" s="56"/>
      <c r="S331" s="52"/>
      <c r="T331" s="116"/>
      <c r="U331" s="116"/>
      <c r="V331" s="116"/>
      <c r="W331" s="116"/>
      <c r="X331" s="43"/>
      <c r="Y331" s="43"/>
      <c r="Z331" s="42"/>
      <c r="AA331" s="43"/>
      <c r="AB331" s="45"/>
      <c r="AC331" s="45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</row>
    <row r="332" spans="2:230" ht="12.75">
      <c r="B332" s="48"/>
      <c r="C332" s="48"/>
      <c r="D332" s="48"/>
      <c r="E332" s="55"/>
      <c r="F332" s="56"/>
      <c r="G332" s="56"/>
      <c r="H332" s="56"/>
      <c r="I332" s="48"/>
      <c r="J332" s="48"/>
      <c r="K332" s="48"/>
      <c r="L332" s="56"/>
      <c r="M332" s="48"/>
      <c r="N332" s="48"/>
      <c r="O332" s="49"/>
      <c r="P332" s="48"/>
      <c r="Q332" s="48"/>
      <c r="R332" s="56"/>
      <c r="S332" s="52"/>
      <c r="T332" s="116"/>
      <c r="U332" s="116"/>
      <c r="V332" s="116"/>
      <c r="W332" s="116"/>
      <c r="X332" s="43"/>
      <c r="Y332" s="43"/>
      <c r="Z332" s="42"/>
      <c r="AA332" s="43"/>
      <c r="AB332" s="45"/>
      <c r="AC332" s="45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</row>
    <row r="333" spans="2:230" ht="12.75">
      <c r="B333" s="48"/>
      <c r="C333" s="48"/>
      <c r="D333" s="48"/>
      <c r="E333" s="55"/>
      <c r="F333" s="56"/>
      <c r="G333" s="56"/>
      <c r="H333" s="56"/>
      <c r="I333" s="48"/>
      <c r="J333" s="48"/>
      <c r="K333" s="48"/>
      <c r="L333" s="56"/>
      <c r="M333" s="48"/>
      <c r="N333" s="48"/>
      <c r="O333" s="49"/>
      <c r="P333" s="48"/>
      <c r="Q333" s="48"/>
      <c r="R333" s="56"/>
      <c r="S333" s="52"/>
      <c r="T333" s="116"/>
      <c r="U333" s="116"/>
      <c r="V333" s="116"/>
      <c r="W333" s="116"/>
      <c r="X333" s="43"/>
      <c r="Y333" s="43"/>
      <c r="Z333" s="42"/>
      <c r="AA333" s="43"/>
      <c r="AB333" s="45"/>
      <c r="AC333" s="45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</row>
    <row r="334" spans="2:230" ht="12.75">
      <c r="B334" s="48"/>
      <c r="C334" s="48"/>
      <c r="D334" s="48"/>
      <c r="E334" s="55"/>
      <c r="F334" s="56"/>
      <c r="G334" s="56"/>
      <c r="H334" s="56"/>
      <c r="I334" s="48"/>
      <c r="J334" s="48"/>
      <c r="K334" s="48"/>
      <c r="L334" s="56"/>
      <c r="M334" s="48"/>
      <c r="N334" s="48"/>
      <c r="O334" s="49"/>
      <c r="P334" s="48"/>
      <c r="Q334" s="48"/>
      <c r="R334" s="56"/>
      <c r="S334" s="52"/>
      <c r="T334" s="116"/>
      <c r="U334" s="116"/>
      <c r="V334" s="116"/>
      <c r="W334" s="116"/>
      <c r="X334" s="43"/>
      <c r="Y334" s="43"/>
      <c r="Z334" s="42"/>
      <c r="AA334" s="43"/>
      <c r="AB334" s="45"/>
      <c r="AC334" s="45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</row>
    <row r="335" spans="2:230" ht="12.75">
      <c r="B335" s="48"/>
      <c r="C335" s="48"/>
      <c r="D335" s="48"/>
      <c r="E335" s="55"/>
      <c r="F335" s="56"/>
      <c r="G335" s="56"/>
      <c r="H335" s="56"/>
      <c r="I335" s="48"/>
      <c r="J335" s="48"/>
      <c r="K335" s="48"/>
      <c r="L335" s="56"/>
      <c r="M335" s="48"/>
      <c r="N335" s="48"/>
      <c r="O335" s="49"/>
      <c r="P335" s="48"/>
      <c r="Q335" s="48"/>
      <c r="R335" s="56"/>
      <c r="S335" s="52"/>
      <c r="T335" s="116"/>
      <c r="U335" s="116"/>
      <c r="V335" s="116"/>
      <c r="W335" s="116"/>
      <c r="X335" s="43"/>
      <c r="Y335" s="43"/>
      <c r="Z335" s="42"/>
      <c r="AA335" s="43"/>
      <c r="AB335" s="45"/>
      <c r="AC335" s="45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</row>
    <row r="336" spans="2:230" ht="12.75">
      <c r="B336" s="48"/>
      <c r="C336" s="48"/>
      <c r="D336" s="48"/>
      <c r="E336" s="55"/>
      <c r="F336" s="56"/>
      <c r="G336" s="56"/>
      <c r="H336" s="56"/>
      <c r="I336" s="48"/>
      <c r="J336" s="48"/>
      <c r="K336" s="48"/>
      <c r="L336" s="56"/>
      <c r="M336" s="48"/>
      <c r="N336" s="48"/>
      <c r="O336" s="49"/>
      <c r="P336" s="48"/>
      <c r="Q336" s="48"/>
      <c r="R336" s="56"/>
      <c r="S336" s="52"/>
      <c r="T336" s="116"/>
      <c r="U336" s="116"/>
      <c r="V336" s="116"/>
      <c r="W336" s="116"/>
      <c r="X336" s="43"/>
      <c r="Y336" s="43"/>
      <c r="Z336" s="42"/>
      <c r="AA336" s="43"/>
      <c r="AB336" s="45"/>
      <c r="AC336" s="45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</row>
    <row r="337" spans="2:230" ht="12.75">
      <c r="B337" s="48"/>
      <c r="C337" s="48"/>
      <c r="D337" s="48"/>
      <c r="E337" s="55"/>
      <c r="F337" s="56"/>
      <c r="G337" s="56"/>
      <c r="H337" s="56"/>
      <c r="I337" s="48"/>
      <c r="J337" s="48"/>
      <c r="K337" s="48"/>
      <c r="L337" s="56"/>
      <c r="M337" s="48"/>
      <c r="N337" s="48"/>
      <c r="O337" s="49"/>
      <c r="P337" s="48"/>
      <c r="Q337" s="48"/>
      <c r="R337" s="56"/>
      <c r="S337" s="52"/>
      <c r="T337" s="116"/>
      <c r="U337" s="116"/>
      <c r="V337" s="116"/>
      <c r="W337" s="116"/>
      <c r="X337" s="43"/>
      <c r="Y337" s="43"/>
      <c r="Z337" s="42"/>
      <c r="AA337" s="43"/>
      <c r="AB337" s="45"/>
      <c r="AC337" s="45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</row>
    <row r="338" spans="2:230" ht="12.75">
      <c r="B338" s="48"/>
      <c r="C338" s="48"/>
      <c r="D338" s="48"/>
      <c r="E338" s="55"/>
      <c r="F338" s="56"/>
      <c r="G338" s="56"/>
      <c r="H338" s="56"/>
      <c r="I338" s="48"/>
      <c r="J338" s="48"/>
      <c r="K338" s="48"/>
      <c r="L338" s="56"/>
      <c r="M338" s="48"/>
      <c r="N338" s="48"/>
      <c r="O338" s="49"/>
      <c r="P338" s="48"/>
      <c r="Q338" s="48"/>
      <c r="R338" s="56"/>
      <c r="S338" s="52"/>
      <c r="T338" s="116"/>
      <c r="U338" s="116"/>
      <c r="V338" s="116"/>
      <c r="W338" s="116"/>
      <c r="X338" s="43"/>
      <c r="Y338" s="43"/>
      <c r="Z338" s="42"/>
      <c r="AA338" s="43"/>
      <c r="AB338" s="45"/>
      <c r="AC338" s="45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</row>
    <row r="339" spans="2:230" ht="12.75">
      <c r="B339" s="48"/>
      <c r="C339" s="48"/>
      <c r="D339" s="48"/>
      <c r="E339" s="55"/>
      <c r="F339" s="56"/>
      <c r="G339" s="56"/>
      <c r="H339" s="56"/>
      <c r="I339" s="48"/>
      <c r="J339" s="48"/>
      <c r="K339" s="48"/>
      <c r="L339" s="56"/>
      <c r="M339" s="48"/>
      <c r="N339" s="48"/>
      <c r="O339" s="49"/>
      <c r="P339" s="48"/>
      <c r="Q339" s="48"/>
      <c r="R339" s="56"/>
      <c r="S339" s="52"/>
      <c r="T339" s="116"/>
      <c r="U339" s="116"/>
      <c r="V339" s="116"/>
      <c r="W339" s="116"/>
      <c r="X339" s="43"/>
      <c r="Y339" s="43"/>
      <c r="Z339" s="42"/>
      <c r="AA339" s="43"/>
      <c r="AB339" s="45"/>
      <c r="AC339" s="45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</row>
    <row r="340" spans="2:230" ht="12.75">
      <c r="B340" s="48"/>
      <c r="C340" s="48"/>
      <c r="D340" s="48"/>
      <c r="E340" s="55"/>
      <c r="F340" s="56"/>
      <c r="G340" s="56"/>
      <c r="H340" s="56"/>
      <c r="I340" s="48"/>
      <c r="J340" s="48"/>
      <c r="K340" s="48"/>
      <c r="L340" s="56"/>
      <c r="M340" s="48"/>
      <c r="N340" s="48"/>
      <c r="O340" s="49"/>
      <c r="P340" s="48"/>
      <c r="Q340" s="48"/>
      <c r="R340" s="56"/>
      <c r="S340" s="52"/>
      <c r="T340" s="116"/>
      <c r="U340" s="116"/>
      <c r="V340" s="116"/>
      <c r="W340" s="116"/>
      <c r="X340" s="43"/>
      <c r="Y340" s="43"/>
      <c r="Z340" s="42"/>
      <c r="AA340" s="43"/>
      <c r="AB340" s="45"/>
      <c r="AC340" s="45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</row>
    <row r="341" spans="2:230" ht="12.75">
      <c r="B341" s="48"/>
      <c r="C341" s="48"/>
      <c r="D341" s="48"/>
      <c r="E341" s="55"/>
      <c r="F341" s="56"/>
      <c r="G341" s="56"/>
      <c r="H341" s="56"/>
      <c r="I341" s="48"/>
      <c r="J341" s="48"/>
      <c r="K341" s="48"/>
      <c r="L341" s="56"/>
      <c r="M341" s="48"/>
      <c r="N341" s="48"/>
      <c r="O341" s="49"/>
      <c r="P341" s="48"/>
      <c r="Q341" s="48"/>
      <c r="R341" s="56"/>
      <c r="S341" s="52"/>
      <c r="T341" s="116"/>
      <c r="U341" s="116"/>
      <c r="V341" s="116"/>
      <c r="W341" s="116"/>
      <c r="X341" s="43"/>
      <c r="Y341" s="43"/>
      <c r="Z341" s="42"/>
      <c r="AA341" s="43"/>
      <c r="AB341" s="45"/>
      <c r="AC341" s="45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</row>
    <row r="342" spans="2:230" ht="12.75">
      <c r="B342" s="48"/>
      <c r="C342" s="48"/>
      <c r="D342" s="48"/>
      <c r="E342" s="55"/>
      <c r="F342" s="56"/>
      <c r="G342" s="56"/>
      <c r="H342" s="56"/>
      <c r="I342" s="48"/>
      <c r="J342" s="48"/>
      <c r="K342" s="48"/>
      <c r="L342" s="56"/>
      <c r="M342" s="48"/>
      <c r="N342" s="48"/>
      <c r="O342" s="49"/>
      <c r="P342" s="48"/>
      <c r="Q342" s="48"/>
      <c r="R342" s="56"/>
      <c r="S342" s="52"/>
      <c r="T342" s="116"/>
      <c r="U342" s="116"/>
      <c r="V342" s="116"/>
      <c r="W342" s="116"/>
      <c r="X342" s="43"/>
      <c r="Y342" s="43"/>
      <c r="Z342" s="42"/>
      <c r="AA342" s="43"/>
      <c r="AB342" s="45"/>
      <c r="AC342" s="45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</row>
    <row r="343" spans="2:230" ht="12.75">
      <c r="B343" s="48"/>
      <c r="C343" s="48"/>
      <c r="D343" s="48"/>
      <c r="E343" s="55"/>
      <c r="F343" s="56"/>
      <c r="G343" s="56"/>
      <c r="H343" s="56"/>
      <c r="I343" s="48"/>
      <c r="J343" s="48"/>
      <c r="K343" s="48"/>
      <c r="L343" s="56"/>
      <c r="M343" s="48"/>
      <c r="N343" s="48"/>
      <c r="O343" s="49"/>
      <c r="P343" s="48"/>
      <c r="Q343" s="48"/>
      <c r="R343" s="56"/>
      <c r="S343" s="52"/>
      <c r="T343" s="116"/>
      <c r="U343" s="116"/>
      <c r="V343" s="116"/>
      <c r="W343" s="116"/>
      <c r="X343" s="43"/>
      <c r="Y343" s="43"/>
      <c r="Z343" s="42"/>
      <c r="AA343" s="43"/>
      <c r="AB343" s="45"/>
      <c r="AC343" s="45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</row>
    <row r="344" spans="2:230" ht="12.75">
      <c r="B344" s="48"/>
      <c r="C344" s="48"/>
      <c r="D344" s="48"/>
      <c r="E344" s="55"/>
      <c r="F344" s="56"/>
      <c r="G344" s="56"/>
      <c r="H344" s="56"/>
      <c r="I344" s="48"/>
      <c r="J344" s="48"/>
      <c r="K344" s="48"/>
      <c r="L344" s="56"/>
      <c r="M344" s="48"/>
      <c r="N344" s="48"/>
      <c r="O344" s="49"/>
      <c r="P344" s="48"/>
      <c r="Q344" s="48"/>
      <c r="R344" s="56"/>
      <c r="S344" s="52"/>
      <c r="T344" s="116"/>
      <c r="U344" s="116"/>
      <c r="V344" s="116"/>
      <c r="W344" s="116"/>
      <c r="X344" s="43"/>
      <c r="Y344" s="43"/>
      <c r="Z344" s="42"/>
      <c r="AA344" s="43"/>
      <c r="AB344" s="45"/>
      <c r="AC344" s="45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</row>
    <row r="345" spans="2:230" ht="12.75">
      <c r="B345" s="48"/>
      <c r="C345" s="48"/>
      <c r="D345" s="48"/>
      <c r="E345" s="55"/>
      <c r="F345" s="56"/>
      <c r="G345" s="56"/>
      <c r="H345" s="56"/>
      <c r="I345" s="48"/>
      <c r="J345" s="48"/>
      <c r="K345" s="48"/>
      <c r="L345" s="56"/>
      <c r="M345" s="48"/>
      <c r="N345" s="48"/>
      <c r="O345" s="49"/>
      <c r="P345" s="48"/>
      <c r="Q345" s="48"/>
      <c r="R345" s="56"/>
      <c r="S345" s="52"/>
      <c r="T345" s="116"/>
      <c r="U345" s="116"/>
      <c r="V345" s="116"/>
      <c r="W345" s="116"/>
      <c r="X345" s="43"/>
      <c r="Y345" s="43"/>
      <c r="Z345" s="42"/>
      <c r="AA345" s="43"/>
      <c r="AB345" s="45"/>
      <c r="AC345" s="45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</row>
    <row r="346" spans="2:230" ht="12.75">
      <c r="B346" s="48"/>
      <c r="C346" s="48"/>
      <c r="D346" s="48"/>
      <c r="E346" s="55"/>
      <c r="F346" s="56"/>
      <c r="G346" s="56"/>
      <c r="H346" s="56"/>
      <c r="I346" s="48"/>
      <c r="J346" s="48"/>
      <c r="K346" s="48"/>
      <c r="L346" s="56"/>
      <c r="M346" s="48"/>
      <c r="N346" s="48"/>
      <c r="O346" s="49"/>
      <c r="P346" s="48"/>
      <c r="Q346" s="48"/>
      <c r="R346" s="56"/>
      <c r="S346" s="52"/>
      <c r="T346" s="116"/>
      <c r="U346" s="116"/>
      <c r="V346" s="116"/>
      <c r="W346" s="116"/>
      <c r="X346" s="43"/>
      <c r="Y346" s="43"/>
      <c r="Z346" s="42"/>
      <c r="AA346" s="43"/>
      <c r="AB346" s="45"/>
      <c r="AC346" s="45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</row>
    <row r="347" spans="2:230" ht="12.75">
      <c r="B347" s="48"/>
      <c r="C347" s="48"/>
      <c r="D347" s="48"/>
      <c r="E347" s="55"/>
      <c r="F347" s="56"/>
      <c r="G347" s="56"/>
      <c r="H347" s="56"/>
      <c r="I347" s="48"/>
      <c r="J347" s="48"/>
      <c r="K347" s="48"/>
      <c r="L347" s="56"/>
      <c r="M347" s="48"/>
      <c r="N347" s="48"/>
      <c r="O347" s="49"/>
      <c r="P347" s="48"/>
      <c r="Q347" s="48"/>
      <c r="R347" s="56"/>
      <c r="S347" s="52"/>
      <c r="T347" s="116"/>
      <c r="U347" s="116"/>
      <c r="V347" s="116"/>
      <c r="W347" s="116"/>
      <c r="X347" s="43"/>
      <c r="Y347" s="43"/>
      <c r="Z347" s="42"/>
      <c r="AA347" s="43"/>
      <c r="AB347" s="45"/>
      <c r="AC347" s="45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</row>
    <row r="348" spans="2:230" ht="12.75">
      <c r="B348" s="48"/>
      <c r="C348" s="48"/>
      <c r="D348" s="48"/>
      <c r="E348" s="55"/>
      <c r="F348" s="56"/>
      <c r="G348" s="56"/>
      <c r="H348" s="56"/>
      <c r="I348" s="48"/>
      <c r="J348" s="48"/>
      <c r="K348" s="48"/>
      <c r="L348" s="56"/>
      <c r="M348" s="48"/>
      <c r="N348" s="48"/>
      <c r="O348" s="49"/>
      <c r="P348" s="48"/>
      <c r="Q348" s="48"/>
      <c r="R348" s="56"/>
      <c r="S348" s="52"/>
      <c r="T348" s="116"/>
      <c r="U348" s="116"/>
      <c r="V348" s="116"/>
      <c r="W348" s="116"/>
      <c r="X348" s="43"/>
      <c r="Y348" s="43"/>
      <c r="Z348" s="42"/>
      <c r="AA348" s="43"/>
      <c r="AB348" s="45"/>
      <c r="AC348" s="45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</row>
    <row r="349" spans="2:230" ht="12.75">
      <c r="B349" s="48"/>
      <c r="C349" s="48"/>
      <c r="D349" s="48"/>
      <c r="E349" s="55"/>
      <c r="F349" s="56"/>
      <c r="G349" s="56"/>
      <c r="H349" s="56"/>
      <c r="I349" s="48"/>
      <c r="J349" s="48"/>
      <c r="K349" s="48"/>
      <c r="L349" s="56"/>
      <c r="M349" s="48"/>
      <c r="N349" s="48"/>
      <c r="O349" s="49"/>
      <c r="P349" s="48"/>
      <c r="Q349" s="48"/>
      <c r="R349" s="56"/>
      <c r="S349" s="52"/>
      <c r="T349" s="116"/>
      <c r="U349" s="116"/>
      <c r="V349" s="116"/>
      <c r="W349" s="116"/>
      <c r="X349" s="43"/>
      <c r="Y349" s="43"/>
      <c r="Z349" s="42"/>
      <c r="AA349" s="43"/>
      <c r="AB349" s="45"/>
      <c r="AC349" s="45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</row>
    <row r="350" spans="2:230" ht="12.75">
      <c r="B350" s="48"/>
      <c r="C350" s="48"/>
      <c r="D350" s="48"/>
      <c r="E350" s="55"/>
      <c r="F350" s="56"/>
      <c r="G350" s="56"/>
      <c r="H350" s="56"/>
      <c r="I350" s="48"/>
      <c r="J350" s="48"/>
      <c r="K350" s="48"/>
      <c r="L350" s="56"/>
      <c r="M350" s="48"/>
      <c r="N350" s="48"/>
      <c r="O350" s="49"/>
      <c r="P350" s="48"/>
      <c r="Q350" s="48"/>
      <c r="R350" s="56"/>
      <c r="S350" s="52"/>
      <c r="T350" s="116"/>
      <c r="U350" s="116"/>
      <c r="V350" s="116"/>
      <c r="W350" s="116"/>
      <c r="X350" s="43"/>
      <c r="Y350" s="43"/>
      <c r="Z350" s="42"/>
      <c r="AA350" s="43"/>
      <c r="AB350" s="45"/>
      <c r="AC350" s="45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</row>
    <row r="351" spans="2:230" ht="12.75">
      <c r="B351" s="48"/>
      <c r="C351" s="48"/>
      <c r="D351" s="48"/>
      <c r="E351" s="55"/>
      <c r="F351" s="56"/>
      <c r="G351" s="56"/>
      <c r="H351" s="56"/>
      <c r="I351" s="48"/>
      <c r="J351" s="48"/>
      <c r="K351" s="48"/>
      <c r="L351" s="56"/>
      <c r="M351" s="48"/>
      <c r="N351" s="48"/>
      <c r="O351" s="49"/>
      <c r="P351" s="48"/>
      <c r="Q351" s="48"/>
      <c r="R351" s="56"/>
      <c r="S351" s="52"/>
      <c r="T351" s="116"/>
      <c r="U351" s="116"/>
      <c r="V351" s="116"/>
      <c r="W351" s="116"/>
      <c r="X351" s="43"/>
      <c r="Y351" s="43"/>
      <c r="Z351" s="42"/>
      <c r="AA351" s="43"/>
      <c r="AB351" s="45"/>
      <c r="AC351" s="45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</row>
    <row r="352" spans="2:230" ht="12.75">
      <c r="B352" s="48"/>
      <c r="C352" s="48"/>
      <c r="D352" s="48"/>
      <c r="E352" s="55"/>
      <c r="F352" s="56"/>
      <c r="G352" s="56"/>
      <c r="H352" s="56"/>
      <c r="I352" s="48"/>
      <c r="J352" s="48"/>
      <c r="K352" s="48"/>
      <c r="L352" s="56"/>
      <c r="M352" s="48"/>
      <c r="N352" s="48"/>
      <c r="O352" s="49"/>
      <c r="P352" s="48"/>
      <c r="Q352" s="48"/>
      <c r="R352" s="56"/>
      <c r="S352" s="52"/>
      <c r="T352" s="116"/>
      <c r="U352" s="116"/>
      <c r="V352" s="116"/>
      <c r="W352" s="116"/>
      <c r="X352" s="43"/>
      <c r="Y352" s="43"/>
      <c r="Z352" s="42"/>
      <c r="AA352" s="43"/>
      <c r="AB352" s="45"/>
      <c r="AC352" s="45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</row>
    <row r="353" spans="2:230" ht="12.75">
      <c r="B353" s="48"/>
      <c r="C353" s="48"/>
      <c r="D353" s="48"/>
      <c r="E353" s="55"/>
      <c r="F353" s="56"/>
      <c r="G353" s="56"/>
      <c r="H353" s="56"/>
      <c r="I353" s="48"/>
      <c r="J353" s="48"/>
      <c r="K353" s="48"/>
      <c r="L353" s="56"/>
      <c r="M353" s="48"/>
      <c r="N353" s="48"/>
      <c r="O353" s="49"/>
      <c r="P353" s="48"/>
      <c r="Q353" s="48"/>
      <c r="R353" s="56"/>
      <c r="S353" s="52"/>
      <c r="T353" s="116"/>
      <c r="U353" s="116"/>
      <c r="V353" s="116"/>
      <c r="W353" s="116"/>
      <c r="X353" s="43"/>
      <c r="Y353" s="43"/>
      <c r="Z353" s="42"/>
      <c r="AA353" s="43"/>
      <c r="AB353" s="45"/>
      <c r="AC353" s="45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</row>
    <row r="354" spans="2:230" ht="12.75">
      <c r="B354" s="48"/>
      <c r="C354" s="48"/>
      <c r="D354" s="48"/>
      <c r="E354" s="55"/>
      <c r="F354" s="56"/>
      <c r="G354" s="56"/>
      <c r="H354" s="56"/>
      <c r="I354" s="48"/>
      <c r="J354" s="48"/>
      <c r="K354" s="48"/>
      <c r="L354" s="56"/>
      <c r="M354" s="48"/>
      <c r="N354" s="48"/>
      <c r="O354" s="49"/>
      <c r="P354" s="48"/>
      <c r="Q354" s="48"/>
      <c r="R354" s="56"/>
      <c r="S354" s="52"/>
      <c r="T354" s="116"/>
      <c r="U354" s="116"/>
      <c r="V354" s="116"/>
      <c r="W354" s="116"/>
      <c r="X354" s="43"/>
      <c r="Y354" s="43"/>
      <c r="Z354" s="42"/>
      <c r="AA354" s="43"/>
      <c r="AB354" s="45"/>
      <c r="AC354" s="45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2:230" ht="12.75">
      <c r="B355" s="48"/>
      <c r="C355" s="48"/>
      <c r="D355" s="48"/>
      <c r="E355" s="55"/>
      <c r="F355" s="56"/>
      <c r="G355" s="56"/>
      <c r="H355" s="56"/>
      <c r="I355" s="48"/>
      <c r="J355" s="48"/>
      <c r="K355" s="48"/>
      <c r="L355" s="56"/>
      <c r="M355" s="48"/>
      <c r="N355" s="48"/>
      <c r="O355" s="49"/>
      <c r="P355" s="48"/>
      <c r="Q355" s="48"/>
      <c r="R355" s="56"/>
      <c r="S355" s="52"/>
      <c r="T355" s="116"/>
      <c r="U355" s="116"/>
      <c r="V355" s="116"/>
      <c r="W355" s="116"/>
      <c r="X355" s="43"/>
      <c r="Y355" s="43"/>
      <c r="Z355" s="42"/>
      <c r="AA355" s="43"/>
      <c r="AB355" s="45"/>
      <c r="AC355" s="45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</row>
    <row r="356" spans="2:230" ht="12.75">
      <c r="B356" s="48"/>
      <c r="C356" s="48"/>
      <c r="D356" s="48"/>
      <c r="E356" s="55"/>
      <c r="F356" s="56"/>
      <c r="G356" s="56"/>
      <c r="H356" s="56"/>
      <c r="I356" s="48"/>
      <c r="J356" s="48"/>
      <c r="K356" s="48"/>
      <c r="L356" s="56"/>
      <c r="M356" s="48"/>
      <c r="N356" s="48"/>
      <c r="O356" s="49"/>
      <c r="P356" s="48"/>
      <c r="Q356" s="48"/>
      <c r="R356" s="56"/>
      <c r="S356" s="52"/>
      <c r="T356" s="116"/>
      <c r="U356" s="116"/>
      <c r="V356" s="116"/>
      <c r="W356" s="116"/>
      <c r="X356" s="43"/>
      <c r="Y356" s="43"/>
      <c r="Z356" s="42"/>
      <c r="AA356" s="43"/>
      <c r="AB356" s="45"/>
      <c r="AC356" s="45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2:230" ht="12.75">
      <c r="B357" s="48"/>
      <c r="C357" s="48"/>
      <c r="D357" s="48"/>
      <c r="E357" s="55"/>
      <c r="F357" s="56"/>
      <c r="G357" s="56"/>
      <c r="H357" s="56"/>
      <c r="I357" s="48"/>
      <c r="J357" s="48"/>
      <c r="K357" s="48"/>
      <c r="L357" s="56"/>
      <c r="M357" s="48"/>
      <c r="N357" s="48"/>
      <c r="O357" s="49"/>
      <c r="P357" s="48"/>
      <c r="Q357" s="48"/>
      <c r="R357" s="56"/>
      <c r="S357" s="52"/>
      <c r="T357" s="116"/>
      <c r="U357" s="116"/>
      <c r="V357" s="116"/>
      <c r="W357" s="116"/>
      <c r="X357" s="43"/>
      <c r="Y357" s="43"/>
      <c r="Z357" s="42"/>
      <c r="AA357" s="43"/>
      <c r="AB357" s="45"/>
      <c r="AC357" s="45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2:230" ht="12.75">
      <c r="B358" s="48"/>
      <c r="C358" s="48"/>
      <c r="D358" s="48"/>
      <c r="E358" s="55"/>
      <c r="F358" s="56"/>
      <c r="G358" s="56"/>
      <c r="H358" s="56"/>
      <c r="I358" s="48"/>
      <c r="J358" s="48"/>
      <c r="K358" s="48"/>
      <c r="L358" s="56"/>
      <c r="M358" s="48"/>
      <c r="N358" s="48"/>
      <c r="O358" s="49"/>
      <c r="P358" s="48"/>
      <c r="Q358" s="48"/>
      <c r="R358" s="56"/>
      <c r="S358" s="52"/>
      <c r="T358" s="116"/>
      <c r="U358" s="116"/>
      <c r="V358" s="116"/>
      <c r="W358" s="116"/>
      <c r="X358" s="43"/>
      <c r="Y358" s="43"/>
      <c r="Z358" s="42"/>
      <c r="AA358" s="43"/>
      <c r="AB358" s="45"/>
      <c r="AC358" s="45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2:230" ht="12.75">
      <c r="B359" s="48"/>
      <c r="C359" s="48"/>
      <c r="D359" s="48"/>
      <c r="E359" s="55"/>
      <c r="F359" s="56"/>
      <c r="G359" s="56"/>
      <c r="H359" s="56"/>
      <c r="I359" s="48"/>
      <c r="J359" s="48"/>
      <c r="K359" s="48"/>
      <c r="L359" s="56"/>
      <c r="M359" s="48"/>
      <c r="N359" s="48"/>
      <c r="O359" s="49"/>
      <c r="P359" s="48"/>
      <c r="Q359" s="48"/>
      <c r="R359" s="56"/>
      <c r="S359" s="52"/>
      <c r="T359" s="116"/>
      <c r="U359" s="116"/>
      <c r="V359" s="116"/>
      <c r="W359" s="116"/>
      <c r="X359" s="43"/>
      <c r="Y359" s="43"/>
      <c r="Z359" s="42"/>
      <c r="AA359" s="43"/>
      <c r="AB359" s="45"/>
      <c r="AC359" s="45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</row>
    <row r="360" spans="2:230" ht="12.75">
      <c r="B360" s="48"/>
      <c r="C360" s="48"/>
      <c r="D360" s="48"/>
      <c r="E360" s="55"/>
      <c r="F360" s="56"/>
      <c r="G360" s="56"/>
      <c r="H360" s="56"/>
      <c r="I360" s="48"/>
      <c r="J360" s="48"/>
      <c r="K360" s="48"/>
      <c r="L360" s="56"/>
      <c r="M360" s="48"/>
      <c r="N360" s="48"/>
      <c r="O360" s="49"/>
      <c r="P360" s="48"/>
      <c r="Q360" s="48"/>
      <c r="R360" s="56"/>
      <c r="S360" s="52"/>
      <c r="T360" s="116"/>
      <c r="U360" s="116"/>
      <c r="V360" s="116"/>
      <c r="W360" s="116"/>
      <c r="X360" s="43"/>
      <c r="Y360" s="43"/>
      <c r="Z360" s="42"/>
      <c r="AA360" s="43"/>
      <c r="AB360" s="45"/>
      <c r="AC360" s="45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</row>
    <row r="361" spans="2:230" ht="12.75">
      <c r="B361" s="48"/>
      <c r="C361" s="48"/>
      <c r="D361" s="48"/>
      <c r="E361" s="55"/>
      <c r="F361" s="56"/>
      <c r="G361" s="56"/>
      <c r="H361" s="56"/>
      <c r="I361" s="48"/>
      <c r="J361" s="48"/>
      <c r="K361" s="48"/>
      <c r="L361" s="56"/>
      <c r="M361" s="48"/>
      <c r="N361" s="48"/>
      <c r="O361" s="49"/>
      <c r="P361" s="48"/>
      <c r="Q361" s="48"/>
      <c r="R361" s="56"/>
      <c r="S361" s="52"/>
      <c r="T361" s="116"/>
      <c r="U361" s="116"/>
      <c r="V361" s="116"/>
      <c r="W361" s="116"/>
      <c r="X361" s="43"/>
      <c r="Y361" s="43"/>
      <c r="Z361" s="42"/>
      <c r="AA361" s="43"/>
      <c r="AB361" s="45"/>
      <c r="AC361" s="45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</row>
    <row r="362" spans="2:230" ht="12.75">
      <c r="B362" s="48"/>
      <c r="C362" s="48"/>
      <c r="D362" s="48"/>
      <c r="E362" s="55"/>
      <c r="F362" s="56"/>
      <c r="G362" s="56"/>
      <c r="H362" s="56"/>
      <c r="I362" s="48"/>
      <c r="J362" s="48"/>
      <c r="K362" s="48"/>
      <c r="L362" s="56"/>
      <c r="M362" s="48"/>
      <c r="N362" s="48"/>
      <c r="O362" s="49"/>
      <c r="P362" s="48"/>
      <c r="Q362" s="48"/>
      <c r="R362" s="56"/>
      <c r="S362" s="52"/>
      <c r="T362" s="116"/>
      <c r="U362" s="116"/>
      <c r="V362" s="116"/>
      <c r="W362" s="116"/>
      <c r="X362" s="43"/>
      <c r="Y362" s="43"/>
      <c r="Z362" s="42"/>
      <c r="AA362" s="43"/>
      <c r="AB362" s="45"/>
      <c r="AC362" s="45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</row>
    <row r="363" spans="2:230" ht="12.75">
      <c r="B363" s="48"/>
      <c r="C363" s="48"/>
      <c r="D363" s="48"/>
      <c r="E363" s="55"/>
      <c r="F363" s="56"/>
      <c r="G363" s="56"/>
      <c r="H363" s="56"/>
      <c r="I363" s="48"/>
      <c r="J363" s="48"/>
      <c r="K363" s="48"/>
      <c r="L363" s="56"/>
      <c r="M363" s="48"/>
      <c r="N363" s="48"/>
      <c r="O363" s="49"/>
      <c r="P363" s="48"/>
      <c r="Q363" s="48"/>
      <c r="R363" s="56"/>
      <c r="S363" s="52"/>
      <c r="T363" s="116"/>
      <c r="U363" s="116"/>
      <c r="V363" s="116"/>
      <c r="W363" s="116"/>
      <c r="X363" s="43"/>
      <c r="Y363" s="43"/>
      <c r="Z363" s="42"/>
      <c r="AA363" s="43"/>
      <c r="AB363" s="45"/>
      <c r="AC363" s="45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</row>
    <row r="364" spans="2:230" ht="12.75">
      <c r="B364" s="48"/>
      <c r="C364" s="48"/>
      <c r="D364" s="48"/>
      <c r="E364" s="55"/>
      <c r="F364" s="56"/>
      <c r="G364" s="56"/>
      <c r="H364" s="56"/>
      <c r="I364" s="48"/>
      <c r="J364" s="48"/>
      <c r="K364" s="48"/>
      <c r="L364" s="56"/>
      <c r="M364" s="48"/>
      <c r="N364" s="48"/>
      <c r="O364" s="49"/>
      <c r="P364" s="48"/>
      <c r="Q364" s="48"/>
      <c r="R364" s="56"/>
      <c r="S364" s="52"/>
      <c r="T364" s="116"/>
      <c r="U364" s="116"/>
      <c r="V364" s="116"/>
      <c r="W364" s="116"/>
      <c r="X364" s="43"/>
      <c r="Y364" s="43"/>
      <c r="Z364" s="42"/>
      <c r="AA364" s="43"/>
      <c r="AB364" s="45"/>
      <c r="AC364" s="45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2:230" ht="12.75">
      <c r="B365" s="48"/>
      <c r="C365" s="48"/>
      <c r="D365" s="48"/>
      <c r="E365" s="55"/>
      <c r="F365" s="56"/>
      <c r="G365" s="56"/>
      <c r="H365" s="56"/>
      <c r="I365" s="48"/>
      <c r="J365" s="48"/>
      <c r="K365" s="48"/>
      <c r="L365" s="56"/>
      <c r="M365" s="48"/>
      <c r="N365" s="48"/>
      <c r="O365" s="49"/>
      <c r="P365" s="48"/>
      <c r="Q365" s="48"/>
      <c r="R365" s="56"/>
      <c r="S365" s="52"/>
      <c r="T365" s="116"/>
      <c r="U365" s="116"/>
      <c r="V365" s="116"/>
      <c r="W365" s="116"/>
      <c r="X365" s="43"/>
      <c r="Y365" s="43"/>
      <c r="Z365" s="42"/>
      <c r="AA365" s="43"/>
      <c r="AB365" s="45"/>
      <c r="AC365" s="45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</row>
    <row r="366" spans="2:230" ht="12.75">
      <c r="B366" s="48"/>
      <c r="C366" s="48"/>
      <c r="D366" s="48"/>
      <c r="E366" s="55"/>
      <c r="F366" s="56"/>
      <c r="G366" s="56"/>
      <c r="H366" s="56"/>
      <c r="I366" s="48"/>
      <c r="J366" s="48"/>
      <c r="K366" s="48"/>
      <c r="L366" s="56"/>
      <c r="M366" s="48"/>
      <c r="N366" s="48"/>
      <c r="O366" s="49"/>
      <c r="P366" s="48"/>
      <c r="Q366" s="48"/>
      <c r="R366" s="56"/>
      <c r="S366" s="52"/>
      <c r="T366" s="116"/>
      <c r="U366" s="116"/>
      <c r="V366" s="116"/>
      <c r="W366" s="116"/>
      <c r="X366" s="43"/>
      <c r="Y366" s="43"/>
      <c r="Z366" s="42"/>
      <c r="AA366" s="43"/>
      <c r="AB366" s="45"/>
      <c r="AC366" s="45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</row>
    <row r="367" spans="2:230" ht="12.75">
      <c r="B367" s="48"/>
      <c r="C367" s="48"/>
      <c r="D367" s="48"/>
      <c r="E367" s="55"/>
      <c r="F367" s="56"/>
      <c r="G367" s="56"/>
      <c r="H367" s="56"/>
      <c r="I367" s="48"/>
      <c r="J367" s="48"/>
      <c r="K367" s="48"/>
      <c r="L367" s="56"/>
      <c r="M367" s="48"/>
      <c r="N367" s="48"/>
      <c r="O367" s="49"/>
      <c r="P367" s="48"/>
      <c r="Q367" s="48"/>
      <c r="R367" s="56"/>
      <c r="S367" s="52"/>
      <c r="T367" s="116"/>
      <c r="U367" s="116"/>
      <c r="V367" s="116"/>
      <c r="W367" s="116"/>
      <c r="X367" s="43"/>
      <c r="Y367" s="43"/>
      <c r="Z367" s="42"/>
      <c r="AA367" s="43"/>
      <c r="AB367" s="45"/>
      <c r="AC367" s="45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</row>
    <row r="368" spans="2:230" ht="12.75">
      <c r="B368" s="48"/>
      <c r="C368" s="48"/>
      <c r="D368" s="48"/>
      <c r="E368" s="55"/>
      <c r="F368" s="56"/>
      <c r="G368" s="56"/>
      <c r="H368" s="56"/>
      <c r="I368" s="48"/>
      <c r="J368" s="48"/>
      <c r="K368" s="48"/>
      <c r="L368" s="56"/>
      <c r="M368" s="48"/>
      <c r="N368" s="48"/>
      <c r="O368" s="49"/>
      <c r="P368" s="48"/>
      <c r="Q368" s="48"/>
      <c r="R368" s="56"/>
      <c r="S368" s="52"/>
      <c r="T368" s="116"/>
      <c r="U368" s="116"/>
      <c r="V368" s="116"/>
      <c r="W368" s="116"/>
      <c r="X368" s="43"/>
      <c r="Y368" s="43"/>
      <c r="Z368" s="42"/>
      <c r="AA368" s="43"/>
      <c r="AB368" s="45"/>
      <c r="AC368" s="45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</row>
    <row r="369" spans="2:230" ht="12.75">
      <c r="B369" s="48"/>
      <c r="C369" s="48"/>
      <c r="D369" s="48"/>
      <c r="E369" s="55"/>
      <c r="F369" s="56"/>
      <c r="G369" s="56"/>
      <c r="H369" s="56"/>
      <c r="I369" s="48"/>
      <c r="J369" s="48"/>
      <c r="K369" s="48"/>
      <c r="L369" s="56"/>
      <c r="M369" s="48"/>
      <c r="N369" s="48"/>
      <c r="O369" s="49"/>
      <c r="P369" s="48"/>
      <c r="Q369" s="48"/>
      <c r="R369" s="56"/>
      <c r="S369" s="52"/>
      <c r="T369" s="116"/>
      <c r="U369" s="116"/>
      <c r="V369" s="116"/>
      <c r="W369" s="116"/>
      <c r="X369" s="43"/>
      <c r="Y369" s="43"/>
      <c r="Z369" s="42"/>
      <c r="AA369" s="43"/>
      <c r="AB369" s="45"/>
      <c r="AC369" s="45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</row>
    <row r="370" spans="2:230" ht="12.75">
      <c r="B370" s="48"/>
      <c r="C370" s="48"/>
      <c r="D370" s="48"/>
      <c r="E370" s="55"/>
      <c r="F370" s="56"/>
      <c r="G370" s="56"/>
      <c r="H370" s="56"/>
      <c r="I370" s="48"/>
      <c r="J370" s="48"/>
      <c r="K370" s="48"/>
      <c r="L370" s="56"/>
      <c r="M370" s="48"/>
      <c r="N370" s="48"/>
      <c r="O370" s="49"/>
      <c r="P370" s="48"/>
      <c r="Q370" s="48"/>
      <c r="R370" s="56"/>
      <c r="S370" s="52"/>
      <c r="T370" s="116"/>
      <c r="U370" s="116"/>
      <c r="V370" s="116"/>
      <c r="W370" s="116"/>
      <c r="X370" s="43"/>
      <c r="Y370" s="43"/>
      <c r="Z370" s="42"/>
      <c r="AA370" s="43"/>
      <c r="AB370" s="45"/>
      <c r="AC370" s="45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</row>
    <row r="371" spans="2:230" ht="12.75">
      <c r="B371" s="48"/>
      <c r="C371" s="48"/>
      <c r="D371" s="48"/>
      <c r="E371" s="55"/>
      <c r="F371" s="56"/>
      <c r="G371" s="56"/>
      <c r="H371" s="56"/>
      <c r="I371" s="48"/>
      <c r="J371" s="48"/>
      <c r="K371" s="48"/>
      <c r="L371" s="56"/>
      <c r="M371" s="48"/>
      <c r="N371" s="48"/>
      <c r="O371" s="49"/>
      <c r="P371" s="48"/>
      <c r="Q371" s="48"/>
      <c r="R371" s="56"/>
      <c r="S371" s="52"/>
      <c r="T371" s="116"/>
      <c r="U371" s="116"/>
      <c r="V371" s="116"/>
      <c r="W371" s="116"/>
      <c r="X371" s="43"/>
      <c r="Y371" s="43"/>
      <c r="Z371" s="42"/>
      <c r="AA371" s="43"/>
      <c r="AB371" s="45"/>
      <c r="AC371" s="45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</row>
    <row r="372" spans="2:230" ht="12.75">
      <c r="B372" s="48"/>
      <c r="C372" s="48"/>
      <c r="D372" s="48"/>
      <c r="E372" s="55"/>
      <c r="F372" s="56"/>
      <c r="G372" s="56"/>
      <c r="H372" s="56"/>
      <c r="I372" s="48"/>
      <c r="J372" s="48"/>
      <c r="K372" s="48"/>
      <c r="L372" s="56"/>
      <c r="M372" s="48"/>
      <c r="N372" s="48"/>
      <c r="O372" s="49"/>
      <c r="P372" s="48"/>
      <c r="Q372" s="48"/>
      <c r="R372" s="56"/>
      <c r="S372" s="52"/>
      <c r="T372" s="116"/>
      <c r="U372" s="116"/>
      <c r="V372" s="116"/>
      <c r="W372" s="116"/>
      <c r="X372" s="43"/>
      <c r="Y372" s="43"/>
      <c r="Z372" s="42"/>
      <c r="AA372" s="43"/>
      <c r="AB372" s="45"/>
      <c r="AC372" s="45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</row>
    <row r="373" spans="2:230" ht="12.75">
      <c r="B373" s="48"/>
      <c r="C373" s="48"/>
      <c r="D373" s="48"/>
      <c r="E373" s="55"/>
      <c r="F373" s="56"/>
      <c r="G373" s="56"/>
      <c r="H373" s="56"/>
      <c r="I373" s="48"/>
      <c r="J373" s="48"/>
      <c r="K373" s="48"/>
      <c r="L373" s="56"/>
      <c r="M373" s="48"/>
      <c r="N373" s="48"/>
      <c r="O373" s="49"/>
      <c r="P373" s="48"/>
      <c r="Q373" s="48"/>
      <c r="R373" s="56"/>
      <c r="S373" s="52"/>
      <c r="T373" s="116"/>
      <c r="U373" s="116"/>
      <c r="V373" s="116"/>
      <c r="W373" s="116"/>
      <c r="X373" s="43"/>
      <c r="Y373" s="43"/>
      <c r="Z373" s="42"/>
      <c r="AA373" s="43"/>
      <c r="AB373" s="45"/>
      <c r="AC373" s="45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</row>
    <row r="374" spans="2:230" ht="12.75">
      <c r="B374" s="48"/>
      <c r="C374" s="48"/>
      <c r="D374" s="48"/>
      <c r="E374" s="55"/>
      <c r="F374" s="56"/>
      <c r="G374" s="56"/>
      <c r="H374" s="56"/>
      <c r="I374" s="48"/>
      <c r="J374" s="48"/>
      <c r="K374" s="48"/>
      <c r="L374" s="56"/>
      <c r="M374" s="48"/>
      <c r="N374" s="48"/>
      <c r="O374" s="49"/>
      <c r="P374" s="48"/>
      <c r="Q374" s="48"/>
      <c r="R374" s="56"/>
      <c r="S374" s="52"/>
      <c r="T374" s="116"/>
      <c r="U374" s="116"/>
      <c r="V374" s="116"/>
      <c r="W374" s="116"/>
      <c r="X374" s="43"/>
      <c r="Y374" s="43"/>
      <c r="Z374" s="42"/>
      <c r="AA374" s="43"/>
      <c r="AB374" s="45"/>
      <c r="AC374" s="45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</row>
    <row r="375" spans="2:230" ht="12.75">
      <c r="B375" s="48"/>
      <c r="C375" s="48"/>
      <c r="D375" s="48"/>
      <c r="E375" s="55"/>
      <c r="F375" s="56"/>
      <c r="G375" s="56"/>
      <c r="H375" s="56"/>
      <c r="I375" s="48"/>
      <c r="J375" s="48"/>
      <c r="K375" s="48"/>
      <c r="L375" s="56"/>
      <c r="M375" s="48"/>
      <c r="N375" s="48"/>
      <c r="O375" s="49"/>
      <c r="P375" s="48"/>
      <c r="Q375" s="48"/>
      <c r="R375" s="56"/>
      <c r="S375" s="52"/>
      <c r="T375" s="116"/>
      <c r="U375" s="116"/>
      <c r="V375" s="116"/>
      <c r="W375" s="116"/>
      <c r="X375" s="43"/>
      <c r="Y375" s="43"/>
      <c r="Z375" s="42"/>
      <c r="AA375" s="43"/>
      <c r="AB375" s="45"/>
      <c r="AC375" s="45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</row>
    <row r="376" spans="2:230" ht="12.75">
      <c r="B376" s="48"/>
      <c r="C376" s="48"/>
      <c r="D376" s="48"/>
      <c r="E376" s="55"/>
      <c r="F376" s="56"/>
      <c r="G376" s="56"/>
      <c r="H376" s="56"/>
      <c r="I376" s="48"/>
      <c r="J376" s="48"/>
      <c r="K376" s="48"/>
      <c r="L376" s="56"/>
      <c r="M376" s="48"/>
      <c r="N376" s="48"/>
      <c r="O376" s="49"/>
      <c r="P376" s="48"/>
      <c r="Q376" s="48"/>
      <c r="R376" s="56"/>
      <c r="S376" s="52"/>
      <c r="T376" s="116"/>
      <c r="U376" s="116"/>
      <c r="V376" s="116"/>
      <c r="W376" s="116"/>
      <c r="X376" s="43"/>
      <c r="Y376" s="43"/>
      <c r="Z376" s="42"/>
      <c r="AA376" s="43"/>
      <c r="AB376" s="45"/>
      <c r="AC376" s="45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</row>
    <row r="377" spans="2:230" ht="12.75">
      <c r="B377" s="48"/>
      <c r="C377" s="48"/>
      <c r="D377" s="48"/>
      <c r="E377" s="55"/>
      <c r="F377" s="56"/>
      <c r="G377" s="56"/>
      <c r="H377" s="56"/>
      <c r="I377" s="48"/>
      <c r="J377" s="48"/>
      <c r="K377" s="48"/>
      <c r="L377" s="56"/>
      <c r="M377" s="48"/>
      <c r="N377" s="48"/>
      <c r="O377" s="49"/>
      <c r="P377" s="48"/>
      <c r="Q377" s="48"/>
      <c r="R377" s="56"/>
      <c r="S377" s="52"/>
      <c r="T377" s="116"/>
      <c r="U377" s="116"/>
      <c r="V377" s="116"/>
      <c r="W377" s="116"/>
      <c r="X377" s="43"/>
      <c r="Y377" s="43"/>
      <c r="Z377" s="42"/>
      <c r="AA377" s="43"/>
      <c r="AB377" s="45"/>
      <c r="AC377" s="45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</row>
    <row r="378" spans="2:230" ht="12.75">
      <c r="B378" s="48"/>
      <c r="C378" s="48"/>
      <c r="D378" s="48"/>
      <c r="E378" s="55"/>
      <c r="F378" s="56"/>
      <c r="G378" s="56"/>
      <c r="H378" s="56"/>
      <c r="I378" s="48"/>
      <c r="J378" s="48"/>
      <c r="K378" s="48"/>
      <c r="L378" s="56"/>
      <c r="M378" s="48"/>
      <c r="N378" s="48"/>
      <c r="O378" s="49"/>
      <c r="P378" s="48"/>
      <c r="Q378" s="48"/>
      <c r="R378" s="56"/>
      <c r="S378" s="52"/>
      <c r="T378" s="116"/>
      <c r="U378" s="116"/>
      <c r="V378" s="116"/>
      <c r="W378" s="116"/>
      <c r="X378" s="43"/>
      <c r="Y378" s="43"/>
      <c r="Z378" s="42"/>
      <c r="AA378" s="43"/>
      <c r="AB378" s="45"/>
      <c r="AC378" s="45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</row>
    <row r="379" spans="2:230" ht="12.75">
      <c r="B379" s="48"/>
      <c r="C379" s="48"/>
      <c r="D379" s="48"/>
      <c r="E379" s="55"/>
      <c r="F379" s="56"/>
      <c r="G379" s="56"/>
      <c r="H379" s="56"/>
      <c r="I379" s="48"/>
      <c r="J379" s="48"/>
      <c r="K379" s="48"/>
      <c r="L379" s="56"/>
      <c r="M379" s="48"/>
      <c r="N379" s="48"/>
      <c r="O379" s="49"/>
      <c r="P379" s="48"/>
      <c r="Q379" s="48"/>
      <c r="R379" s="56"/>
      <c r="S379" s="52"/>
      <c r="T379" s="116"/>
      <c r="U379" s="116"/>
      <c r="V379" s="116"/>
      <c r="W379" s="116"/>
      <c r="X379" s="43"/>
      <c r="Y379" s="43"/>
      <c r="Z379" s="42"/>
      <c r="AA379" s="43"/>
      <c r="AB379" s="45"/>
      <c r="AC379" s="45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</row>
    <row r="380" spans="2:230" ht="12.75">
      <c r="B380" s="48"/>
      <c r="C380" s="48"/>
      <c r="D380" s="48"/>
      <c r="E380" s="55"/>
      <c r="F380" s="56"/>
      <c r="G380" s="56"/>
      <c r="H380" s="56"/>
      <c r="I380" s="48"/>
      <c r="J380" s="48"/>
      <c r="K380" s="48"/>
      <c r="L380" s="56"/>
      <c r="M380" s="48"/>
      <c r="N380" s="48"/>
      <c r="O380" s="49"/>
      <c r="P380" s="48"/>
      <c r="Q380" s="48"/>
      <c r="R380" s="56"/>
      <c r="S380" s="52"/>
      <c r="T380" s="116"/>
      <c r="U380" s="116"/>
      <c r="V380" s="116"/>
      <c r="W380" s="116"/>
      <c r="X380" s="43"/>
      <c r="Y380" s="43"/>
      <c r="Z380" s="42"/>
      <c r="AA380" s="43"/>
      <c r="AB380" s="45"/>
      <c r="AC380" s="45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</row>
    <row r="381" spans="2:230" ht="12.75">
      <c r="B381" s="48"/>
      <c r="C381" s="48"/>
      <c r="D381" s="48"/>
      <c r="E381" s="55"/>
      <c r="F381" s="56"/>
      <c r="G381" s="56"/>
      <c r="H381" s="56"/>
      <c r="I381" s="48"/>
      <c r="J381" s="48"/>
      <c r="K381" s="48"/>
      <c r="L381" s="56"/>
      <c r="M381" s="48"/>
      <c r="N381" s="48"/>
      <c r="O381" s="49"/>
      <c r="P381" s="48"/>
      <c r="Q381" s="48"/>
      <c r="R381" s="56"/>
      <c r="S381" s="52"/>
      <c r="T381" s="116"/>
      <c r="U381" s="116"/>
      <c r="V381" s="116"/>
      <c r="W381" s="116"/>
      <c r="X381" s="43"/>
      <c r="Y381" s="43"/>
      <c r="Z381" s="42"/>
      <c r="AA381" s="43"/>
      <c r="AB381" s="45"/>
      <c r="AC381" s="45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</row>
    <row r="382" spans="2:230" ht="12.75">
      <c r="B382" s="48"/>
      <c r="C382" s="48"/>
      <c r="D382" s="48"/>
      <c r="E382" s="55"/>
      <c r="F382" s="56"/>
      <c r="G382" s="56"/>
      <c r="H382" s="56"/>
      <c r="I382" s="48"/>
      <c r="J382" s="48"/>
      <c r="K382" s="48"/>
      <c r="L382" s="56"/>
      <c r="M382" s="48"/>
      <c r="N382" s="48"/>
      <c r="O382" s="49"/>
      <c r="P382" s="48"/>
      <c r="Q382" s="48"/>
      <c r="R382" s="56"/>
      <c r="S382" s="52"/>
      <c r="T382" s="116"/>
      <c r="U382" s="116"/>
      <c r="V382" s="116"/>
      <c r="W382" s="116"/>
      <c r="X382" s="43"/>
      <c r="Y382" s="43"/>
      <c r="Z382" s="42"/>
      <c r="AA382" s="43"/>
      <c r="AB382" s="45"/>
      <c r="AC382" s="45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</row>
    <row r="383" spans="2:230" ht="12.75">
      <c r="B383" s="48"/>
      <c r="C383" s="48"/>
      <c r="D383" s="48"/>
      <c r="E383" s="55"/>
      <c r="F383" s="56"/>
      <c r="G383" s="56"/>
      <c r="H383" s="56"/>
      <c r="I383" s="48"/>
      <c r="J383" s="48"/>
      <c r="K383" s="48"/>
      <c r="L383" s="56"/>
      <c r="M383" s="48"/>
      <c r="N383" s="48"/>
      <c r="O383" s="49"/>
      <c r="P383" s="48"/>
      <c r="Q383" s="48"/>
      <c r="R383" s="56"/>
      <c r="S383" s="52"/>
      <c r="T383" s="116"/>
      <c r="U383" s="116"/>
      <c r="V383" s="116"/>
      <c r="W383" s="116"/>
      <c r="X383" s="43"/>
      <c r="Y383" s="43"/>
      <c r="Z383" s="42"/>
      <c r="AA383" s="43"/>
      <c r="AB383" s="45"/>
      <c r="AC383" s="45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</row>
    <row r="384" spans="2:230" ht="12.75">
      <c r="B384" s="48"/>
      <c r="C384" s="48"/>
      <c r="D384" s="48"/>
      <c r="E384" s="55"/>
      <c r="F384" s="56"/>
      <c r="G384" s="56"/>
      <c r="H384" s="56"/>
      <c r="I384" s="48"/>
      <c r="J384" s="48"/>
      <c r="K384" s="48"/>
      <c r="L384" s="56"/>
      <c r="M384" s="48"/>
      <c r="N384" s="48"/>
      <c r="O384" s="49"/>
      <c r="P384" s="48"/>
      <c r="Q384" s="48"/>
      <c r="R384" s="56"/>
      <c r="S384" s="52"/>
      <c r="T384" s="116"/>
      <c r="U384" s="116"/>
      <c r="V384" s="116"/>
      <c r="W384" s="116"/>
      <c r="X384" s="43"/>
      <c r="Y384" s="43"/>
      <c r="Z384" s="42"/>
      <c r="AA384" s="43"/>
      <c r="AB384" s="45"/>
      <c r="AC384" s="45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</row>
    <row r="385" spans="2:230" ht="12.75">
      <c r="B385" s="48"/>
      <c r="C385" s="48"/>
      <c r="D385" s="48"/>
      <c r="E385" s="55"/>
      <c r="F385" s="56"/>
      <c r="G385" s="56"/>
      <c r="H385" s="56"/>
      <c r="I385" s="48"/>
      <c r="J385" s="48"/>
      <c r="K385" s="48"/>
      <c r="L385" s="56"/>
      <c r="M385" s="48"/>
      <c r="N385" s="48"/>
      <c r="O385" s="49"/>
      <c r="P385" s="48"/>
      <c r="Q385" s="48"/>
      <c r="R385" s="56"/>
      <c r="S385" s="52"/>
      <c r="T385" s="116"/>
      <c r="U385" s="116"/>
      <c r="V385" s="116"/>
      <c r="W385" s="116"/>
      <c r="X385" s="43"/>
      <c r="Y385" s="43"/>
      <c r="Z385" s="42"/>
      <c r="AA385" s="43"/>
      <c r="AB385" s="45"/>
      <c r="AC385" s="45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</row>
    <row r="386" spans="2:230" ht="12.75">
      <c r="B386" s="48"/>
      <c r="C386" s="48"/>
      <c r="D386" s="48"/>
      <c r="E386" s="55"/>
      <c r="F386" s="56"/>
      <c r="G386" s="56"/>
      <c r="H386" s="56"/>
      <c r="I386" s="48"/>
      <c r="J386" s="48"/>
      <c r="K386" s="48"/>
      <c r="L386" s="56"/>
      <c r="M386" s="48"/>
      <c r="N386" s="48"/>
      <c r="O386" s="49"/>
      <c r="P386" s="48"/>
      <c r="Q386" s="48"/>
      <c r="R386" s="56"/>
      <c r="S386" s="52"/>
      <c r="T386" s="116"/>
      <c r="U386" s="116"/>
      <c r="V386" s="116"/>
      <c r="W386" s="116"/>
      <c r="X386" s="43"/>
      <c r="Y386" s="43"/>
      <c r="Z386" s="42"/>
      <c r="AA386" s="43"/>
      <c r="AB386" s="45"/>
      <c r="AC386" s="45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</row>
    <row r="387" spans="2:230" ht="12.75">
      <c r="B387" s="48"/>
      <c r="C387" s="48"/>
      <c r="D387" s="48"/>
      <c r="E387" s="55"/>
      <c r="F387" s="56"/>
      <c r="G387" s="56"/>
      <c r="H387" s="56"/>
      <c r="I387" s="48"/>
      <c r="J387" s="48"/>
      <c r="K387" s="48"/>
      <c r="L387" s="56"/>
      <c r="M387" s="48"/>
      <c r="N387" s="48"/>
      <c r="O387" s="49"/>
      <c r="P387" s="48"/>
      <c r="Q387" s="48"/>
      <c r="R387" s="56"/>
      <c r="S387" s="52"/>
      <c r="T387" s="116"/>
      <c r="U387" s="116"/>
      <c r="V387" s="116"/>
      <c r="W387" s="116"/>
      <c r="X387" s="43"/>
      <c r="Y387" s="43"/>
      <c r="Z387" s="42"/>
      <c r="AA387" s="43"/>
      <c r="AB387" s="45"/>
      <c r="AC387" s="45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</row>
    <row r="388" spans="2:230" ht="12.75">
      <c r="B388" s="48"/>
      <c r="C388" s="48"/>
      <c r="D388" s="48"/>
      <c r="E388" s="55"/>
      <c r="F388" s="56"/>
      <c r="G388" s="56"/>
      <c r="H388" s="56"/>
      <c r="I388" s="48"/>
      <c r="J388" s="48"/>
      <c r="K388" s="48"/>
      <c r="L388" s="56"/>
      <c r="M388" s="48"/>
      <c r="N388" s="48"/>
      <c r="O388" s="49"/>
      <c r="P388" s="48"/>
      <c r="Q388" s="48"/>
      <c r="R388" s="56"/>
      <c r="S388" s="52"/>
      <c r="T388" s="116"/>
      <c r="U388" s="116"/>
      <c r="V388" s="116"/>
      <c r="W388" s="116"/>
      <c r="X388" s="43"/>
      <c r="Y388" s="43"/>
      <c r="Z388" s="42"/>
      <c r="AA388" s="43"/>
      <c r="AB388" s="45"/>
      <c r="AC388" s="45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</row>
    <row r="389" spans="2:230" ht="12.75">
      <c r="B389" s="48"/>
      <c r="C389" s="48"/>
      <c r="D389" s="48"/>
      <c r="E389" s="55"/>
      <c r="F389" s="56"/>
      <c r="G389" s="56"/>
      <c r="H389" s="56"/>
      <c r="I389" s="48"/>
      <c r="J389" s="48"/>
      <c r="K389" s="48"/>
      <c r="L389" s="56"/>
      <c r="M389" s="48"/>
      <c r="N389" s="48"/>
      <c r="O389" s="49"/>
      <c r="P389" s="48"/>
      <c r="Q389" s="48"/>
      <c r="R389" s="56"/>
      <c r="S389" s="52"/>
      <c r="T389" s="116"/>
      <c r="U389" s="116"/>
      <c r="V389" s="116"/>
      <c r="W389" s="116"/>
      <c r="X389" s="43"/>
      <c r="Y389" s="43"/>
      <c r="Z389" s="42"/>
      <c r="AA389" s="43"/>
      <c r="AB389" s="45"/>
      <c r="AC389" s="45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</row>
    <row r="390" spans="2:230" ht="12.75">
      <c r="B390" s="48"/>
      <c r="C390" s="48"/>
      <c r="D390" s="48"/>
      <c r="E390" s="55"/>
      <c r="F390" s="56"/>
      <c r="G390" s="56"/>
      <c r="H390" s="56"/>
      <c r="I390" s="48"/>
      <c r="J390" s="48"/>
      <c r="K390" s="48"/>
      <c r="L390" s="56"/>
      <c r="M390" s="48"/>
      <c r="N390" s="48"/>
      <c r="O390" s="49"/>
      <c r="P390" s="48"/>
      <c r="Q390" s="48"/>
      <c r="R390" s="56"/>
      <c r="S390" s="52"/>
      <c r="T390" s="116"/>
      <c r="U390" s="116"/>
      <c r="V390" s="116"/>
      <c r="W390" s="116"/>
      <c r="X390" s="43"/>
      <c r="Y390" s="43"/>
      <c r="Z390" s="42"/>
      <c r="AA390" s="43"/>
      <c r="AB390" s="45"/>
      <c r="AC390" s="45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</row>
    <row r="391" spans="2:230" ht="12.75">
      <c r="B391" s="48"/>
      <c r="C391" s="48"/>
      <c r="D391" s="48"/>
      <c r="E391" s="55"/>
      <c r="F391" s="56"/>
      <c r="G391" s="56"/>
      <c r="H391" s="56"/>
      <c r="I391" s="48"/>
      <c r="J391" s="48"/>
      <c r="K391" s="48"/>
      <c r="L391" s="56"/>
      <c r="M391" s="48"/>
      <c r="N391" s="48"/>
      <c r="O391" s="49"/>
      <c r="P391" s="48"/>
      <c r="Q391" s="48"/>
      <c r="R391" s="56"/>
      <c r="S391" s="52"/>
      <c r="T391" s="116"/>
      <c r="U391" s="116"/>
      <c r="V391" s="116"/>
      <c r="W391" s="116"/>
      <c r="X391" s="43"/>
      <c r="Y391" s="43"/>
      <c r="Z391" s="42"/>
      <c r="AA391" s="43"/>
      <c r="AB391" s="45"/>
      <c r="AC391" s="45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</row>
    <row r="392" spans="2:230" ht="12.75">
      <c r="B392" s="48"/>
      <c r="C392" s="48"/>
      <c r="D392" s="48"/>
      <c r="E392" s="55"/>
      <c r="F392" s="56"/>
      <c r="G392" s="56"/>
      <c r="H392" s="56"/>
      <c r="I392" s="48"/>
      <c r="J392" s="48"/>
      <c r="K392" s="48"/>
      <c r="L392" s="56"/>
      <c r="M392" s="48"/>
      <c r="N392" s="48"/>
      <c r="O392" s="49"/>
      <c r="P392" s="48"/>
      <c r="Q392" s="48"/>
      <c r="R392" s="56"/>
      <c r="S392" s="52"/>
      <c r="T392" s="116"/>
      <c r="U392" s="116"/>
      <c r="V392" s="116"/>
      <c r="W392" s="116"/>
      <c r="X392" s="43"/>
      <c r="Y392" s="43"/>
      <c r="Z392" s="42"/>
      <c r="AA392" s="43"/>
      <c r="AB392" s="45"/>
      <c r="AC392" s="45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</row>
    <row r="393" spans="2:230" ht="12.75">
      <c r="B393" s="48"/>
      <c r="C393" s="48"/>
      <c r="D393" s="48"/>
      <c r="E393" s="55"/>
      <c r="F393" s="56"/>
      <c r="G393" s="56"/>
      <c r="H393" s="56"/>
      <c r="I393" s="48"/>
      <c r="J393" s="48"/>
      <c r="K393" s="48"/>
      <c r="L393" s="56"/>
      <c r="M393" s="48"/>
      <c r="N393" s="48"/>
      <c r="O393" s="49"/>
      <c r="P393" s="48"/>
      <c r="Q393" s="48"/>
      <c r="R393" s="56"/>
      <c r="S393" s="52"/>
      <c r="T393" s="116"/>
      <c r="U393" s="116"/>
      <c r="V393" s="116"/>
      <c r="W393" s="116"/>
      <c r="X393" s="43"/>
      <c r="Y393" s="43"/>
      <c r="Z393" s="42"/>
      <c r="AA393" s="43"/>
      <c r="AB393" s="45"/>
      <c r="AC393" s="45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</row>
    <row r="394" spans="2:230" ht="12.75">
      <c r="B394" s="48"/>
      <c r="C394" s="48"/>
      <c r="D394" s="48"/>
      <c r="E394" s="55"/>
      <c r="F394" s="56"/>
      <c r="G394" s="56"/>
      <c r="H394" s="56"/>
      <c r="I394" s="48"/>
      <c r="J394" s="48"/>
      <c r="K394" s="48"/>
      <c r="L394" s="56"/>
      <c r="M394" s="48"/>
      <c r="N394" s="48"/>
      <c r="O394" s="49"/>
      <c r="P394" s="48"/>
      <c r="Q394" s="48"/>
      <c r="R394" s="56"/>
      <c r="S394" s="52"/>
      <c r="T394" s="116"/>
      <c r="U394" s="116"/>
      <c r="V394" s="116"/>
      <c r="W394" s="116"/>
      <c r="X394" s="43"/>
      <c r="Y394" s="43"/>
      <c r="Z394" s="42"/>
      <c r="AA394" s="43"/>
      <c r="AB394" s="45"/>
      <c r="AC394" s="45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</row>
    <row r="395" spans="2:230" ht="12.75">
      <c r="B395" s="48"/>
      <c r="C395" s="48"/>
      <c r="D395" s="48"/>
      <c r="E395" s="55"/>
      <c r="F395" s="56"/>
      <c r="G395" s="56"/>
      <c r="H395" s="56"/>
      <c r="I395" s="48"/>
      <c r="J395" s="48"/>
      <c r="K395" s="48"/>
      <c r="L395" s="56"/>
      <c r="M395" s="48"/>
      <c r="N395" s="48"/>
      <c r="O395" s="49"/>
      <c r="P395" s="48"/>
      <c r="Q395" s="48"/>
      <c r="R395" s="56"/>
      <c r="S395" s="52"/>
      <c r="T395" s="116"/>
      <c r="U395" s="116"/>
      <c r="V395" s="116"/>
      <c r="W395" s="116"/>
      <c r="X395" s="43"/>
      <c r="Y395" s="43"/>
      <c r="Z395" s="42"/>
      <c r="AA395" s="43"/>
      <c r="AB395" s="45"/>
      <c r="AC395" s="45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</row>
    <row r="396" spans="2:230" ht="12.75">
      <c r="B396" s="48"/>
      <c r="C396" s="48"/>
      <c r="D396" s="48"/>
      <c r="E396" s="55"/>
      <c r="F396" s="56"/>
      <c r="G396" s="56"/>
      <c r="H396" s="56"/>
      <c r="I396" s="48"/>
      <c r="J396" s="48"/>
      <c r="K396" s="48"/>
      <c r="L396" s="56"/>
      <c r="M396" s="48"/>
      <c r="N396" s="48"/>
      <c r="O396" s="49"/>
      <c r="P396" s="48"/>
      <c r="Q396" s="48"/>
      <c r="R396" s="56"/>
      <c r="S396" s="52"/>
      <c r="T396" s="116"/>
      <c r="U396" s="116"/>
      <c r="V396" s="116"/>
      <c r="W396" s="116"/>
      <c r="X396" s="43"/>
      <c r="Y396" s="43"/>
      <c r="Z396" s="42"/>
      <c r="AA396" s="43"/>
      <c r="AB396" s="45"/>
      <c r="AC396" s="45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</row>
    <row r="397" spans="2:230" ht="12.75">
      <c r="B397" s="48"/>
      <c r="C397" s="48"/>
      <c r="D397" s="48"/>
      <c r="E397" s="55"/>
      <c r="F397" s="56"/>
      <c r="G397" s="56"/>
      <c r="H397" s="56"/>
      <c r="I397" s="48"/>
      <c r="J397" s="48"/>
      <c r="K397" s="48"/>
      <c r="L397" s="56"/>
      <c r="M397" s="48"/>
      <c r="N397" s="48"/>
      <c r="O397" s="49"/>
      <c r="P397" s="48"/>
      <c r="Q397" s="48"/>
      <c r="R397" s="56"/>
      <c r="S397" s="52"/>
      <c r="T397" s="116"/>
      <c r="U397" s="116"/>
      <c r="V397" s="116"/>
      <c r="W397" s="116"/>
      <c r="X397" s="43"/>
      <c r="Y397" s="43"/>
      <c r="Z397" s="42"/>
      <c r="AA397" s="43"/>
      <c r="AB397" s="45"/>
      <c r="AC397" s="45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</row>
    <row r="398" spans="2:230" ht="12.75">
      <c r="B398" s="48"/>
      <c r="C398" s="48"/>
      <c r="D398" s="48"/>
      <c r="E398" s="55"/>
      <c r="F398" s="56"/>
      <c r="G398" s="56"/>
      <c r="H398" s="56"/>
      <c r="I398" s="48"/>
      <c r="J398" s="48"/>
      <c r="K398" s="48"/>
      <c r="L398" s="56"/>
      <c r="M398" s="48"/>
      <c r="N398" s="48"/>
      <c r="O398" s="49"/>
      <c r="P398" s="48"/>
      <c r="Q398" s="48"/>
      <c r="R398" s="56"/>
      <c r="S398" s="52"/>
      <c r="T398" s="116"/>
      <c r="U398" s="116"/>
      <c r="V398" s="116"/>
      <c r="W398" s="116"/>
      <c r="X398" s="43"/>
      <c r="Y398" s="43"/>
      <c r="Z398" s="42"/>
      <c r="AA398" s="43"/>
      <c r="AB398" s="45"/>
      <c r="AC398" s="45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</row>
    <row r="399" spans="2:230" ht="12.75">
      <c r="B399" s="48"/>
      <c r="C399" s="48"/>
      <c r="D399" s="48"/>
      <c r="E399" s="55"/>
      <c r="F399" s="56"/>
      <c r="G399" s="56"/>
      <c r="H399" s="56"/>
      <c r="I399" s="48"/>
      <c r="J399" s="48"/>
      <c r="K399" s="48"/>
      <c r="L399" s="56"/>
      <c r="M399" s="48"/>
      <c r="N399" s="48"/>
      <c r="O399" s="49"/>
      <c r="P399" s="48"/>
      <c r="Q399" s="48"/>
      <c r="R399" s="56"/>
      <c r="S399" s="52"/>
      <c r="T399" s="116"/>
      <c r="U399" s="116"/>
      <c r="V399" s="116"/>
      <c r="W399" s="116"/>
      <c r="X399" s="43"/>
      <c r="Y399" s="43"/>
      <c r="Z399" s="42"/>
      <c r="AA399" s="43"/>
      <c r="AB399" s="45"/>
      <c r="AC399" s="45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</row>
    <row r="400" spans="2:230" ht="12.75">
      <c r="B400" s="48"/>
      <c r="C400" s="48"/>
      <c r="D400" s="48"/>
      <c r="E400" s="55"/>
      <c r="F400" s="56"/>
      <c r="G400" s="56"/>
      <c r="H400" s="56"/>
      <c r="I400" s="48"/>
      <c r="J400" s="48"/>
      <c r="K400" s="48"/>
      <c r="L400" s="56"/>
      <c r="M400" s="48"/>
      <c r="N400" s="48"/>
      <c r="O400" s="49"/>
      <c r="P400" s="48"/>
      <c r="Q400" s="48"/>
      <c r="R400" s="56"/>
      <c r="S400" s="52"/>
      <c r="T400" s="116"/>
      <c r="U400" s="116"/>
      <c r="V400" s="116"/>
      <c r="W400" s="116"/>
      <c r="X400" s="43"/>
      <c r="Y400" s="43"/>
      <c r="Z400" s="42"/>
      <c r="AA400" s="43"/>
      <c r="AB400" s="45"/>
      <c r="AC400" s="45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</row>
    <row r="401" spans="2:230" ht="12.75">
      <c r="B401" s="48"/>
      <c r="C401" s="48"/>
      <c r="D401" s="48"/>
      <c r="E401" s="55"/>
      <c r="F401" s="56"/>
      <c r="G401" s="56"/>
      <c r="H401" s="56"/>
      <c r="I401" s="48"/>
      <c r="J401" s="48"/>
      <c r="K401" s="48"/>
      <c r="L401" s="56"/>
      <c r="M401" s="48"/>
      <c r="N401" s="48"/>
      <c r="O401" s="49"/>
      <c r="P401" s="48"/>
      <c r="Q401" s="48"/>
      <c r="R401" s="56"/>
      <c r="S401" s="52"/>
      <c r="T401" s="116"/>
      <c r="U401" s="116"/>
      <c r="V401" s="116"/>
      <c r="W401" s="116"/>
      <c r="X401" s="43"/>
      <c r="Y401" s="43"/>
      <c r="Z401" s="42"/>
      <c r="AA401" s="43"/>
      <c r="AB401" s="45"/>
      <c r="AC401" s="45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</row>
    <row r="402" spans="2:230" ht="12.75">
      <c r="B402" s="48"/>
      <c r="C402" s="48"/>
      <c r="D402" s="48"/>
      <c r="E402" s="55"/>
      <c r="F402" s="56"/>
      <c r="G402" s="56"/>
      <c r="H402" s="56"/>
      <c r="I402" s="48"/>
      <c r="J402" s="48"/>
      <c r="K402" s="48"/>
      <c r="L402" s="56"/>
      <c r="M402" s="48"/>
      <c r="N402" s="48"/>
      <c r="O402" s="49"/>
      <c r="P402" s="48"/>
      <c r="Q402" s="48"/>
      <c r="R402" s="56"/>
      <c r="S402" s="52"/>
      <c r="T402" s="116"/>
      <c r="U402" s="116"/>
      <c r="V402" s="116"/>
      <c r="W402" s="116"/>
      <c r="X402" s="43"/>
      <c r="Y402" s="43"/>
      <c r="Z402" s="42"/>
      <c r="AA402" s="43"/>
      <c r="AB402" s="45"/>
      <c r="AC402" s="45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</row>
    <row r="403" spans="2:230" ht="12.75">
      <c r="B403" s="48"/>
      <c r="C403" s="48"/>
      <c r="D403" s="48"/>
      <c r="E403" s="55"/>
      <c r="F403" s="56"/>
      <c r="G403" s="56"/>
      <c r="H403" s="56"/>
      <c r="I403" s="48"/>
      <c r="J403" s="48"/>
      <c r="K403" s="48"/>
      <c r="L403" s="56"/>
      <c r="M403" s="48"/>
      <c r="N403" s="48"/>
      <c r="O403" s="49"/>
      <c r="P403" s="48"/>
      <c r="Q403" s="48"/>
      <c r="R403" s="56"/>
      <c r="S403" s="52"/>
      <c r="T403" s="116"/>
      <c r="U403" s="116"/>
      <c r="V403" s="116"/>
      <c r="W403" s="116"/>
      <c r="X403" s="43"/>
      <c r="Y403" s="43"/>
      <c r="Z403" s="42"/>
      <c r="AA403" s="43"/>
      <c r="AB403" s="45"/>
      <c r="AC403" s="45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</row>
    <row r="404" spans="2:230" ht="12.75">
      <c r="B404" s="48"/>
      <c r="C404" s="48"/>
      <c r="D404" s="48"/>
      <c r="E404" s="55"/>
      <c r="F404" s="56"/>
      <c r="G404" s="56"/>
      <c r="H404" s="56"/>
      <c r="I404" s="48"/>
      <c r="J404" s="48"/>
      <c r="K404" s="48"/>
      <c r="L404" s="56"/>
      <c r="M404" s="48"/>
      <c r="N404" s="48"/>
      <c r="O404" s="49"/>
      <c r="P404" s="48"/>
      <c r="Q404" s="48"/>
      <c r="R404" s="56"/>
      <c r="S404" s="52"/>
      <c r="T404" s="116"/>
      <c r="U404" s="116"/>
      <c r="V404" s="116"/>
      <c r="W404" s="116"/>
      <c r="X404" s="43"/>
      <c r="Y404" s="43"/>
      <c r="Z404" s="42"/>
      <c r="AA404" s="43"/>
      <c r="AB404" s="45"/>
      <c r="AC404" s="45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</row>
    <row r="405" spans="2:230" ht="12.75">
      <c r="B405" s="48"/>
      <c r="C405" s="48"/>
      <c r="D405" s="48"/>
      <c r="E405" s="55"/>
      <c r="F405" s="56"/>
      <c r="G405" s="56"/>
      <c r="H405" s="56"/>
      <c r="I405" s="48"/>
      <c r="J405" s="48"/>
      <c r="K405" s="48"/>
      <c r="L405" s="56"/>
      <c r="M405" s="48"/>
      <c r="N405" s="48"/>
      <c r="O405" s="49"/>
      <c r="P405" s="48"/>
      <c r="Q405" s="48"/>
      <c r="R405" s="56"/>
      <c r="S405" s="52"/>
      <c r="T405" s="116"/>
      <c r="U405" s="116"/>
      <c r="V405" s="116"/>
      <c r="W405" s="116"/>
      <c r="X405" s="43"/>
      <c r="Y405" s="43"/>
      <c r="Z405" s="42"/>
      <c r="AA405" s="43"/>
      <c r="AB405" s="45"/>
      <c r="AC405" s="45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</row>
    <row r="406" spans="2:230" ht="12.75">
      <c r="B406" s="48"/>
      <c r="C406" s="48"/>
      <c r="D406" s="48"/>
      <c r="E406" s="55"/>
      <c r="F406" s="56"/>
      <c r="G406" s="56"/>
      <c r="H406" s="56"/>
      <c r="I406" s="48"/>
      <c r="J406" s="48"/>
      <c r="K406" s="48"/>
      <c r="L406" s="56"/>
      <c r="M406" s="48"/>
      <c r="N406" s="48"/>
      <c r="O406" s="49"/>
      <c r="P406" s="48"/>
      <c r="Q406" s="48"/>
      <c r="R406" s="56"/>
      <c r="S406" s="52"/>
      <c r="T406" s="116"/>
      <c r="U406" s="116"/>
      <c r="V406" s="116"/>
      <c r="W406" s="116"/>
      <c r="X406" s="43"/>
      <c r="Y406" s="43"/>
      <c r="Z406" s="42"/>
      <c r="AA406" s="43"/>
      <c r="AB406" s="45"/>
      <c r="AC406" s="45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</row>
    <row r="407" spans="2:230" ht="12.75">
      <c r="B407" s="48"/>
      <c r="C407" s="48"/>
      <c r="D407" s="48"/>
      <c r="E407" s="55"/>
      <c r="F407" s="56"/>
      <c r="G407" s="56"/>
      <c r="H407" s="56"/>
      <c r="I407" s="48"/>
      <c r="J407" s="48"/>
      <c r="K407" s="48"/>
      <c r="L407" s="56"/>
      <c r="M407" s="48"/>
      <c r="N407" s="48"/>
      <c r="O407" s="49"/>
      <c r="P407" s="48"/>
      <c r="Q407" s="48"/>
      <c r="R407" s="56"/>
      <c r="S407" s="52"/>
      <c r="T407" s="116"/>
      <c r="U407" s="116"/>
      <c r="V407" s="116"/>
      <c r="W407" s="116"/>
      <c r="X407" s="43"/>
      <c r="Y407" s="43"/>
      <c r="Z407" s="42"/>
      <c r="AA407" s="43"/>
      <c r="AB407" s="45"/>
      <c r="AC407" s="45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</row>
    <row r="408" spans="2:230" ht="12.75">
      <c r="B408" s="48"/>
      <c r="C408" s="48"/>
      <c r="D408" s="48"/>
      <c r="E408" s="55"/>
      <c r="F408" s="56"/>
      <c r="G408" s="56"/>
      <c r="H408" s="56"/>
      <c r="I408" s="48"/>
      <c r="J408" s="48"/>
      <c r="K408" s="48"/>
      <c r="L408" s="56"/>
      <c r="M408" s="48"/>
      <c r="N408" s="48"/>
      <c r="O408" s="49"/>
      <c r="P408" s="48"/>
      <c r="Q408" s="48"/>
      <c r="R408" s="56"/>
      <c r="S408" s="52"/>
      <c r="T408" s="116"/>
      <c r="U408" s="116"/>
      <c r="V408" s="116"/>
      <c r="W408" s="116"/>
      <c r="X408" s="43"/>
      <c r="Y408" s="43"/>
      <c r="Z408" s="42"/>
      <c r="AA408" s="43"/>
      <c r="AB408" s="45"/>
      <c r="AC408" s="45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</row>
    <row r="409" spans="2:230" ht="12.75">
      <c r="B409" s="48"/>
      <c r="C409" s="48"/>
      <c r="D409" s="48"/>
      <c r="E409" s="55"/>
      <c r="F409" s="56"/>
      <c r="G409" s="56"/>
      <c r="H409" s="56"/>
      <c r="I409" s="48"/>
      <c r="J409" s="48"/>
      <c r="K409" s="48"/>
      <c r="L409" s="56"/>
      <c r="M409" s="48"/>
      <c r="N409" s="48"/>
      <c r="O409" s="49"/>
      <c r="P409" s="48"/>
      <c r="Q409" s="48"/>
      <c r="R409" s="56"/>
      <c r="S409" s="52"/>
      <c r="T409" s="116"/>
      <c r="U409" s="116"/>
      <c r="V409" s="116"/>
      <c r="W409" s="116"/>
      <c r="X409" s="43"/>
      <c r="Y409" s="43"/>
      <c r="Z409" s="42"/>
      <c r="AA409" s="43"/>
      <c r="AB409" s="45"/>
      <c r="AC409" s="45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</row>
    <row r="410" spans="2:230" ht="12.75">
      <c r="B410" s="48"/>
      <c r="C410" s="48"/>
      <c r="D410" s="48"/>
      <c r="E410" s="55"/>
      <c r="F410" s="56"/>
      <c r="G410" s="56"/>
      <c r="H410" s="56"/>
      <c r="I410" s="48"/>
      <c r="J410" s="48"/>
      <c r="K410" s="48"/>
      <c r="L410" s="56"/>
      <c r="M410" s="48"/>
      <c r="N410" s="48"/>
      <c r="O410" s="49"/>
      <c r="P410" s="48"/>
      <c r="Q410" s="48"/>
      <c r="R410" s="56"/>
      <c r="S410" s="52"/>
      <c r="T410" s="116"/>
      <c r="U410" s="116"/>
      <c r="V410" s="116"/>
      <c r="W410" s="116"/>
      <c r="X410" s="43"/>
      <c r="Y410" s="43"/>
      <c r="Z410" s="42"/>
      <c r="AA410" s="43"/>
      <c r="AB410" s="45"/>
      <c r="AC410" s="45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</row>
    <row r="411" spans="2:230" ht="12.75">
      <c r="B411" s="48"/>
      <c r="C411" s="48"/>
      <c r="D411" s="48"/>
      <c r="E411" s="55"/>
      <c r="F411" s="56"/>
      <c r="G411" s="56"/>
      <c r="H411" s="56"/>
      <c r="I411" s="48"/>
      <c r="J411" s="48"/>
      <c r="K411" s="48"/>
      <c r="L411" s="56"/>
      <c r="M411" s="48"/>
      <c r="N411" s="48"/>
      <c r="O411" s="49"/>
      <c r="P411" s="48"/>
      <c r="Q411" s="48"/>
      <c r="R411" s="56"/>
      <c r="S411" s="52"/>
      <c r="T411" s="116"/>
      <c r="U411" s="116"/>
      <c r="V411" s="116"/>
      <c r="W411" s="116"/>
      <c r="X411" s="43"/>
      <c r="Y411" s="43"/>
      <c r="Z411" s="42"/>
      <c r="AA411" s="43"/>
      <c r="AB411" s="45"/>
      <c r="AC411" s="45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</row>
    <row r="412" spans="2:230" ht="12.75">
      <c r="B412" s="48"/>
      <c r="C412" s="48"/>
      <c r="D412" s="48"/>
      <c r="E412" s="55"/>
      <c r="F412" s="56"/>
      <c r="G412" s="56"/>
      <c r="H412" s="56"/>
      <c r="I412" s="48"/>
      <c r="J412" s="48"/>
      <c r="K412" s="48"/>
      <c r="L412" s="56"/>
      <c r="M412" s="48"/>
      <c r="N412" s="48"/>
      <c r="O412" s="49"/>
      <c r="P412" s="48"/>
      <c r="Q412" s="48"/>
      <c r="R412" s="56"/>
      <c r="S412" s="52"/>
      <c r="T412" s="116"/>
      <c r="U412" s="116"/>
      <c r="V412" s="116"/>
      <c r="W412" s="116"/>
      <c r="X412" s="43"/>
      <c r="Y412" s="43"/>
      <c r="Z412" s="42"/>
      <c r="AA412" s="43"/>
      <c r="AB412" s="45"/>
      <c r="AC412" s="45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</row>
    <row r="413" spans="2:230" ht="12.75">
      <c r="B413" s="48"/>
      <c r="C413" s="48"/>
      <c r="D413" s="48"/>
      <c r="E413" s="55"/>
      <c r="F413" s="56"/>
      <c r="G413" s="56"/>
      <c r="H413" s="56"/>
      <c r="I413" s="48"/>
      <c r="J413" s="48"/>
      <c r="K413" s="48"/>
      <c r="L413" s="56"/>
      <c r="M413" s="48"/>
      <c r="N413" s="48"/>
      <c r="O413" s="49"/>
      <c r="P413" s="48"/>
      <c r="Q413" s="48"/>
      <c r="R413" s="56"/>
      <c r="S413" s="52"/>
      <c r="T413" s="116"/>
      <c r="U413" s="116"/>
      <c r="V413" s="116"/>
      <c r="W413" s="116"/>
      <c r="X413" s="43"/>
      <c r="Y413" s="43"/>
      <c r="Z413" s="42"/>
      <c r="AA413" s="43"/>
      <c r="AB413" s="45"/>
      <c r="AC413" s="45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</row>
    <row r="414" spans="2:230" ht="12.75">
      <c r="B414" s="48"/>
      <c r="C414" s="48"/>
      <c r="D414" s="48"/>
      <c r="E414" s="55"/>
      <c r="F414" s="56"/>
      <c r="G414" s="56"/>
      <c r="H414" s="56"/>
      <c r="I414" s="48"/>
      <c r="J414" s="48"/>
      <c r="K414" s="48"/>
      <c r="L414" s="56"/>
      <c r="M414" s="48"/>
      <c r="N414" s="48"/>
      <c r="O414" s="49"/>
      <c r="P414" s="48"/>
      <c r="Q414" s="48"/>
      <c r="R414" s="56"/>
      <c r="S414" s="52"/>
      <c r="T414" s="116"/>
      <c r="U414" s="116"/>
      <c r="V414" s="116"/>
      <c r="W414" s="116"/>
      <c r="X414" s="43"/>
      <c r="Y414" s="43"/>
      <c r="Z414" s="42"/>
      <c r="AA414" s="43"/>
      <c r="AB414" s="45"/>
      <c r="AC414" s="45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</row>
    <row r="415" spans="2:230" ht="12.75">
      <c r="B415" s="48"/>
      <c r="C415" s="48"/>
      <c r="D415" s="48"/>
      <c r="E415" s="55"/>
      <c r="F415" s="56"/>
      <c r="G415" s="56"/>
      <c r="H415" s="56"/>
      <c r="I415" s="48"/>
      <c r="J415" s="48"/>
      <c r="K415" s="48"/>
      <c r="L415" s="56"/>
      <c r="M415" s="48"/>
      <c r="N415" s="48"/>
      <c r="O415" s="49"/>
      <c r="P415" s="48"/>
      <c r="Q415" s="48"/>
      <c r="R415" s="56"/>
      <c r="S415" s="52"/>
      <c r="T415" s="116"/>
      <c r="U415" s="116"/>
      <c r="V415" s="116"/>
      <c r="W415" s="116"/>
      <c r="X415" s="43"/>
      <c r="Y415" s="43"/>
      <c r="Z415" s="42"/>
      <c r="AA415" s="43"/>
      <c r="AB415" s="45"/>
      <c r="AC415" s="45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</row>
    <row r="416" spans="2:230" ht="12.75">
      <c r="B416" s="48"/>
      <c r="C416" s="48"/>
      <c r="D416" s="48"/>
      <c r="E416" s="55"/>
      <c r="F416" s="56"/>
      <c r="G416" s="56"/>
      <c r="H416" s="56"/>
      <c r="I416" s="48"/>
      <c r="J416" s="48"/>
      <c r="K416" s="48"/>
      <c r="L416" s="56"/>
      <c r="M416" s="48"/>
      <c r="N416" s="48"/>
      <c r="O416" s="49"/>
      <c r="P416" s="48"/>
      <c r="Q416" s="48"/>
      <c r="R416" s="56"/>
      <c r="S416" s="52"/>
      <c r="T416" s="116"/>
      <c r="U416" s="116"/>
      <c r="V416" s="116"/>
      <c r="W416" s="116"/>
      <c r="X416" s="43"/>
      <c r="Y416" s="43"/>
      <c r="Z416" s="42"/>
      <c r="AA416" s="43"/>
      <c r="AB416" s="45"/>
      <c r="AC416" s="45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</row>
    <row r="417" spans="2:230" ht="12.75">
      <c r="B417" s="48"/>
      <c r="C417" s="48"/>
      <c r="D417" s="48"/>
      <c r="E417" s="55"/>
      <c r="F417" s="56"/>
      <c r="G417" s="56"/>
      <c r="H417" s="56"/>
      <c r="I417" s="48"/>
      <c r="J417" s="48"/>
      <c r="K417" s="48"/>
      <c r="L417" s="56"/>
      <c r="M417" s="48"/>
      <c r="N417" s="48"/>
      <c r="O417" s="49"/>
      <c r="P417" s="48"/>
      <c r="Q417" s="48"/>
      <c r="R417" s="56"/>
      <c r="S417" s="52"/>
      <c r="T417" s="116"/>
      <c r="U417" s="116"/>
      <c r="V417" s="116"/>
      <c r="W417" s="116"/>
      <c r="X417" s="43"/>
      <c r="Y417" s="43"/>
      <c r="Z417" s="42"/>
      <c r="AA417" s="43"/>
      <c r="AB417" s="45"/>
      <c r="AC417" s="45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</row>
    <row r="418" spans="2:230" ht="12.75">
      <c r="B418" s="48"/>
      <c r="C418" s="48"/>
      <c r="D418" s="48"/>
      <c r="E418" s="55"/>
      <c r="F418" s="56"/>
      <c r="G418" s="56"/>
      <c r="H418" s="56"/>
      <c r="I418" s="48"/>
      <c r="J418" s="48"/>
      <c r="K418" s="48"/>
      <c r="L418" s="56"/>
      <c r="M418" s="48"/>
      <c r="N418" s="48"/>
      <c r="O418" s="49"/>
      <c r="P418" s="48"/>
      <c r="Q418" s="48"/>
      <c r="R418" s="56"/>
      <c r="S418" s="52"/>
      <c r="T418" s="116"/>
      <c r="U418" s="116"/>
      <c r="V418" s="116"/>
      <c r="W418" s="116"/>
      <c r="X418" s="43"/>
      <c r="Y418" s="43"/>
      <c r="Z418" s="42"/>
      <c r="AA418" s="43"/>
      <c r="AB418" s="45"/>
      <c r="AC418" s="45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</row>
    <row r="419" spans="2:230" ht="12.75">
      <c r="B419" s="48"/>
      <c r="C419" s="48"/>
      <c r="D419" s="48"/>
      <c r="E419" s="55"/>
      <c r="F419" s="56"/>
      <c r="G419" s="56"/>
      <c r="H419" s="56"/>
      <c r="I419" s="48"/>
      <c r="J419" s="48"/>
      <c r="K419" s="48"/>
      <c r="L419" s="56"/>
      <c r="M419" s="48"/>
      <c r="N419" s="48"/>
      <c r="O419" s="49"/>
      <c r="P419" s="48"/>
      <c r="Q419" s="48"/>
      <c r="R419" s="56"/>
      <c r="S419" s="52"/>
      <c r="T419" s="116"/>
      <c r="U419" s="116"/>
      <c r="V419" s="116"/>
      <c r="W419" s="116"/>
      <c r="X419" s="43"/>
      <c r="Y419" s="43"/>
      <c r="Z419" s="42"/>
      <c r="AA419" s="43"/>
      <c r="AB419" s="45"/>
      <c r="AC419" s="45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</row>
    <row r="420" spans="2:230" ht="12.75">
      <c r="B420" s="48"/>
      <c r="C420" s="48"/>
      <c r="D420" s="48"/>
      <c r="E420" s="55"/>
      <c r="F420" s="56"/>
      <c r="G420" s="56"/>
      <c r="H420" s="56"/>
      <c r="I420" s="48"/>
      <c r="J420" s="48"/>
      <c r="K420" s="48"/>
      <c r="L420" s="56"/>
      <c r="M420" s="48"/>
      <c r="N420" s="48"/>
      <c r="O420" s="49"/>
      <c r="P420" s="48"/>
      <c r="Q420" s="48"/>
      <c r="R420" s="56"/>
      <c r="S420" s="52"/>
      <c r="T420" s="116"/>
      <c r="U420" s="116"/>
      <c r="V420" s="116"/>
      <c r="W420" s="116"/>
      <c r="X420" s="43"/>
      <c r="Y420" s="43"/>
      <c r="Z420" s="42"/>
      <c r="AA420" s="43"/>
      <c r="AB420" s="45"/>
      <c r="AC420" s="45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</row>
    <row r="421" spans="2:230" ht="12.75">
      <c r="B421" s="48"/>
      <c r="C421" s="48"/>
      <c r="D421" s="48"/>
      <c r="E421" s="55"/>
      <c r="F421" s="56"/>
      <c r="G421" s="56"/>
      <c r="H421" s="56"/>
      <c r="I421" s="48"/>
      <c r="J421" s="48"/>
      <c r="K421" s="48"/>
      <c r="L421" s="56"/>
      <c r="M421" s="48"/>
      <c r="N421" s="48"/>
      <c r="O421" s="49"/>
      <c r="P421" s="48"/>
      <c r="Q421" s="48"/>
      <c r="R421" s="56"/>
      <c r="S421" s="52"/>
      <c r="T421" s="116"/>
      <c r="U421" s="116"/>
      <c r="V421" s="116"/>
      <c r="W421" s="116"/>
      <c r="X421" s="43"/>
      <c r="Y421" s="43"/>
      <c r="Z421" s="42"/>
      <c r="AA421" s="43"/>
      <c r="AB421" s="45"/>
      <c r="AC421" s="45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</row>
    <row r="422" spans="2:230" ht="12.75">
      <c r="B422" s="48"/>
      <c r="C422" s="48"/>
      <c r="D422" s="48"/>
      <c r="E422" s="55"/>
      <c r="F422" s="56"/>
      <c r="G422" s="56"/>
      <c r="H422" s="56"/>
      <c r="I422" s="48"/>
      <c r="J422" s="48"/>
      <c r="K422" s="48"/>
      <c r="L422" s="56"/>
      <c r="M422" s="48"/>
      <c r="N422" s="48"/>
      <c r="O422" s="49"/>
      <c r="P422" s="48"/>
      <c r="Q422" s="48"/>
      <c r="R422" s="56"/>
      <c r="S422" s="52"/>
      <c r="T422" s="116"/>
      <c r="U422" s="116"/>
      <c r="V422" s="116"/>
      <c r="W422" s="116"/>
      <c r="X422" s="43"/>
      <c r="Y422" s="43"/>
      <c r="Z422" s="42"/>
      <c r="AA422" s="43"/>
      <c r="AB422" s="45"/>
      <c r="AC422" s="45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</row>
    <row r="423" spans="2:230" ht="12.75">
      <c r="B423" s="48"/>
      <c r="C423" s="48"/>
      <c r="D423" s="48"/>
      <c r="E423" s="55"/>
      <c r="F423" s="56"/>
      <c r="G423" s="56"/>
      <c r="H423" s="56"/>
      <c r="I423" s="48"/>
      <c r="J423" s="48"/>
      <c r="K423" s="48"/>
      <c r="L423" s="56"/>
      <c r="M423" s="48"/>
      <c r="N423" s="48"/>
      <c r="O423" s="49"/>
      <c r="P423" s="48"/>
      <c r="Q423" s="48"/>
      <c r="R423" s="56"/>
      <c r="S423" s="52"/>
      <c r="T423" s="116"/>
      <c r="U423" s="116"/>
      <c r="V423" s="116"/>
      <c r="W423" s="116"/>
      <c r="X423" s="43"/>
      <c r="Y423" s="43"/>
      <c r="Z423" s="42"/>
      <c r="AA423" s="43"/>
      <c r="AB423" s="45"/>
      <c r="AC423" s="45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</row>
    <row r="424" spans="2:230" ht="12.75">
      <c r="B424" s="48"/>
      <c r="C424" s="48"/>
      <c r="D424" s="48"/>
      <c r="E424" s="55"/>
      <c r="F424" s="56"/>
      <c r="G424" s="56"/>
      <c r="H424" s="56"/>
      <c r="I424" s="48"/>
      <c r="J424" s="48"/>
      <c r="K424" s="48"/>
      <c r="L424" s="56"/>
      <c r="M424" s="48"/>
      <c r="N424" s="48"/>
      <c r="O424" s="49"/>
      <c r="P424" s="48"/>
      <c r="Q424" s="48"/>
      <c r="R424" s="56"/>
      <c r="S424" s="52"/>
      <c r="T424" s="116"/>
      <c r="U424" s="116"/>
      <c r="V424" s="116"/>
      <c r="W424" s="116"/>
      <c r="X424" s="43"/>
      <c r="Y424" s="43"/>
      <c r="Z424" s="42"/>
      <c r="AA424" s="43"/>
      <c r="AB424" s="45"/>
      <c r="AC424" s="45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</row>
    <row r="425" spans="2:230" ht="12.75">
      <c r="B425" s="48"/>
      <c r="C425" s="48"/>
      <c r="D425" s="48"/>
      <c r="E425" s="55"/>
      <c r="F425" s="56"/>
      <c r="G425" s="56"/>
      <c r="H425" s="56"/>
      <c r="I425" s="48"/>
      <c r="J425" s="48"/>
      <c r="K425" s="48"/>
      <c r="L425" s="56"/>
      <c r="M425" s="48"/>
      <c r="N425" s="48"/>
      <c r="O425" s="49"/>
      <c r="P425" s="48"/>
      <c r="Q425" s="48"/>
      <c r="R425" s="56"/>
      <c r="S425" s="52"/>
      <c r="T425" s="116"/>
      <c r="U425" s="116"/>
      <c r="V425" s="116"/>
      <c r="W425" s="116"/>
      <c r="X425" s="43"/>
      <c r="Y425" s="43"/>
      <c r="Z425" s="42"/>
      <c r="AA425" s="43"/>
      <c r="AB425" s="45"/>
      <c r="AC425" s="45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</row>
    <row r="426" spans="2:230" ht="12.75">
      <c r="B426" s="48"/>
      <c r="C426" s="48"/>
      <c r="D426" s="48"/>
      <c r="E426" s="55"/>
      <c r="F426" s="56"/>
      <c r="G426" s="56"/>
      <c r="H426" s="56"/>
      <c r="I426" s="48"/>
      <c r="J426" s="48"/>
      <c r="K426" s="48"/>
      <c r="L426" s="56"/>
      <c r="M426" s="48"/>
      <c r="N426" s="48"/>
      <c r="O426" s="49"/>
      <c r="P426" s="48"/>
      <c r="Q426" s="48"/>
      <c r="R426" s="56"/>
      <c r="S426" s="52"/>
      <c r="T426" s="116"/>
      <c r="U426" s="116"/>
      <c r="V426" s="116"/>
      <c r="W426" s="116"/>
      <c r="X426" s="43"/>
      <c r="Y426" s="43"/>
      <c r="Z426" s="42"/>
      <c r="AA426" s="43"/>
      <c r="AB426" s="45"/>
      <c r="AC426" s="45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</row>
    <row r="427" spans="2:230" ht="12.75">
      <c r="B427" s="48"/>
      <c r="C427" s="48"/>
      <c r="D427" s="48"/>
      <c r="E427" s="55"/>
      <c r="F427" s="56"/>
      <c r="G427" s="56"/>
      <c r="H427" s="56"/>
      <c r="I427" s="48"/>
      <c r="J427" s="48"/>
      <c r="K427" s="48"/>
      <c r="L427" s="56"/>
      <c r="M427" s="48"/>
      <c r="N427" s="48"/>
      <c r="O427" s="49"/>
      <c r="P427" s="48"/>
      <c r="Q427" s="48"/>
      <c r="R427" s="56"/>
      <c r="S427" s="52"/>
      <c r="T427" s="116"/>
      <c r="U427" s="116"/>
      <c r="V427" s="116"/>
      <c r="W427" s="116"/>
      <c r="X427" s="43"/>
      <c r="Y427" s="43"/>
      <c r="Z427" s="42"/>
      <c r="AA427" s="43"/>
      <c r="AB427" s="45"/>
      <c r="AC427" s="45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</row>
    <row r="428" spans="2:230" ht="12.75">
      <c r="B428" s="48"/>
      <c r="C428" s="48"/>
      <c r="D428" s="48"/>
      <c r="E428" s="55"/>
      <c r="F428" s="56"/>
      <c r="G428" s="56"/>
      <c r="H428" s="56"/>
      <c r="I428" s="48"/>
      <c r="J428" s="48"/>
      <c r="K428" s="48"/>
      <c r="L428" s="56"/>
      <c r="M428" s="48"/>
      <c r="N428" s="48"/>
      <c r="O428" s="49"/>
      <c r="P428" s="48"/>
      <c r="Q428" s="48"/>
      <c r="R428" s="56"/>
      <c r="S428" s="52"/>
      <c r="T428" s="116"/>
      <c r="U428" s="116"/>
      <c r="V428" s="116"/>
      <c r="W428" s="116"/>
      <c r="X428" s="43"/>
      <c r="Y428" s="43"/>
      <c r="Z428" s="42"/>
      <c r="AA428" s="43"/>
      <c r="AB428" s="45"/>
      <c r="AC428" s="45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</row>
    <row r="429" spans="2:230" ht="12.75">
      <c r="B429" s="48"/>
      <c r="C429" s="48"/>
      <c r="D429" s="48"/>
      <c r="E429" s="55"/>
      <c r="F429" s="56"/>
      <c r="G429" s="56"/>
      <c r="H429" s="56"/>
      <c r="I429" s="48"/>
      <c r="J429" s="48"/>
      <c r="K429" s="48"/>
      <c r="L429" s="56"/>
      <c r="M429" s="48"/>
      <c r="N429" s="48"/>
      <c r="O429" s="49"/>
      <c r="P429" s="48"/>
      <c r="Q429" s="48"/>
      <c r="R429" s="56"/>
      <c r="S429" s="52"/>
      <c r="T429" s="116"/>
      <c r="U429" s="116"/>
      <c r="V429" s="116"/>
      <c r="W429" s="116"/>
      <c r="X429" s="43"/>
      <c r="Y429" s="43"/>
      <c r="Z429" s="42"/>
      <c r="AA429" s="43"/>
      <c r="AB429" s="45"/>
      <c r="AC429" s="45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</row>
    <row r="430" spans="2:230" ht="12.75">
      <c r="B430" s="48"/>
      <c r="C430" s="48"/>
      <c r="D430" s="48"/>
      <c r="E430" s="55"/>
      <c r="F430" s="56"/>
      <c r="G430" s="56"/>
      <c r="H430" s="56"/>
      <c r="I430" s="48"/>
      <c r="J430" s="48"/>
      <c r="K430" s="48"/>
      <c r="L430" s="56"/>
      <c r="M430" s="48"/>
      <c r="N430" s="48"/>
      <c r="O430" s="49"/>
      <c r="P430" s="48"/>
      <c r="Q430" s="48"/>
      <c r="R430" s="56"/>
      <c r="S430" s="52"/>
      <c r="T430" s="116"/>
      <c r="U430" s="116"/>
      <c r="V430" s="116"/>
      <c r="W430" s="116"/>
      <c r="X430" s="43"/>
      <c r="Y430" s="43"/>
      <c r="Z430" s="42"/>
      <c r="AA430" s="43"/>
      <c r="AB430" s="45"/>
      <c r="AC430" s="45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</row>
    <row r="431" spans="2:230" ht="12.75">
      <c r="B431" s="48"/>
      <c r="C431" s="48"/>
      <c r="D431" s="48"/>
      <c r="E431" s="55"/>
      <c r="F431" s="56"/>
      <c r="G431" s="56"/>
      <c r="H431" s="56"/>
      <c r="I431" s="48"/>
      <c r="J431" s="48"/>
      <c r="K431" s="48"/>
      <c r="L431" s="56"/>
      <c r="M431" s="48"/>
      <c r="N431" s="48"/>
      <c r="O431" s="49"/>
      <c r="P431" s="48"/>
      <c r="Q431" s="48"/>
      <c r="R431" s="56"/>
      <c r="S431" s="52"/>
      <c r="T431" s="116"/>
      <c r="U431" s="116"/>
      <c r="V431" s="116"/>
      <c r="W431" s="116"/>
      <c r="X431" s="43"/>
      <c r="Y431" s="43"/>
      <c r="Z431" s="42"/>
      <c r="AA431" s="43"/>
      <c r="AB431" s="45"/>
      <c r="AC431" s="45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</row>
    <row r="432" spans="2:230" ht="12.75">
      <c r="B432" s="48"/>
      <c r="C432" s="48"/>
      <c r="D432" s="48"/>
      <c r="E432" s="55"/>
      <c r="F432" s="56"/>
      <c r="G432" s="56"/>
      <c r="H432" s="56"/>
      <c r="I432" s="48"/>
      <c r="J432" s="48"/>
      <c r="K432" s="48"/>
      <c r="L432" s="56"/>
      <c r="M432" s="48"/>
      <c r="N432" s="48"/>
      <c r="O432" s="49"/>
      <c r="P432" s="48"/>
      <c r="Q432" s="48"/>
      <c r="R432" s="56"/>
      <c r="S432" s="52"/>
      <c r="T432" s="116"/>
      <c r="U432" s="116"/>
      <c r="V432" s="116"/>
      <c r="W432" s="116"/>
      <c r="X432" s="43"/>
      <c r="Y432" s="43"/>
      <c r="Z432" s="42"/>
      <c r="AA432" s="43"/>
      <c r="AB432" s="45"/>
      <c r="AC432" s="45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</row>
    <row r="433" spans="2:230" ht="12.75">
      <c r="B433" s="48"/>
      <c r="C433" s="48"/>
      <c r="D433" s="48"/>
      <c r="E433" s="55"/>
      <c r="F433" s="56"/>
      <c r="G433" s="56"/>
      <c r="H433" s="56"/>
      <c r="I433" s="48"/>
      <c r="J433" s="48"/>
      <c r="K433" s="48"/>
      <c r="L433" s="56"/>
      <c r="M433" s="48"/>
      <c r="N433" s="48"/>
      <c r="O433" s="49"/>
      <c r="P433" s="48"/>
      <c r="Q433" s="48"/>
      <c r="R433" s="56"/>
      <c r="S433" s="52"/>
      <c r="T433" s="116"/>
      <c r="U433" s="116"/>
      <c r="V433" s="116"/>
      <c r="W433" s="116"/>
      <c r="X433" s="43"/>
      <c r="Y433" s="43"/>
      <c r="Z433" s="42"/>
      <c r="AA433" s="43"/>
      <c r="AB433" s="45"/>
      <c r="AC433" s="45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</row>
    <row r="434" spans="2:230" ht="12.75">
      <c r="B434" s="48"/>
      <c r="C434" s="48"/>
      <c r="D434" s="48"/>
      <c r="E434" s="55"/>
      <c r="F434" s="56"/>
      <c r="G434" s="56"/>
      <c r="H434" s="56"/>
      <c r="I434" s="48"/>
      <c r="J434" s="48"/>
      <c r="K434" s="48"/>
      <c r="L434" s="56"/>
      <c r="M434" s="48"/>
      <c r="N434" s="48"/>
      <c r="O434" s="49"/>
      <c r="P434" s="48"/>
      <c r="Q434" s="48"/>
      <c r="R434" s="56"/>
      <c r="S434" s="52"/>
      <c r="T434" s="116"/>
      <c r="U434" s="116"/>
      <c r="V434" s="116"/>
      <c r="W434" s="116"/>
      <c r="X434" s="43"/>
      <c r="Y434" s="43"/>
      <c r="Z434" s="42"/>
      <c r="AA434" s="43"/>
      <c r="AB434" s="45"/>
      <c r="AC434" s="45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</row>
    <row r="435" spans="2:230" ht="12.75">
      <c r="B435" s="48"/>
      <c r="C435" s="48"/>
      <c r="D435" s="48"/>
      <c r="E435" s="55"/>
      <c r="F435" s="56"/>
      <c r="G435" s="56"/>
      <c r="H435" s="56"/>
      <c r="I435" s="48"/>
      <c r="J435" s="48"/>
      <c r="K435" s="48"/>
      <c r="L435" s="56"/>
      <c r="M435" s="48"/>
      <c r="N435" s="48"/>
      <c r="O435" s="49"/>
      <c r="P435" s="48"/>
      <c r="Q435" s="48"/>
      <c r="R435" s="56"/>
      <c r="S435" s="52"/>
      <c r="T435" s="116"/>
      <c r="U435" s="116"/>
      <c r="V435" s="116"/>
      <c r="W435" s="116"/>
      <c r="X435" s="43"/>
      <c r="Y435" s="43"/>
      <c r="Z435" s="42"/>
      <c r="AA435" s="43"/>
      <c r="AB435" s="45"/>
      <c r="AC435" s="45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</row>
    <row r="436" spans="2:230" ht="12.75">
      <c r="B436" s="48"/>
      <c r="C436" s="48"/>
      <c r="D436" s="48"/>
      <c r="E436" s="55"/>
      <c r="F436" s="56"/>
      <c r="G436" s="56"/>
      <c r="H436" s="56"/>
      <c r="I436" s="48"/>
      <c r="J436" s="48"/>
      <c r="K436" s="48"/>
      <c r="L436" s="56"/>
      <c r="M436" s="48"/>
      <c r="N436" s="48"/>
      <c r="O436" s="49"/>
      <c r="P436" s="48"/>
      <c r="Q436" s="48"/>
      <c r="R436" s="56"/>
      <c r="S436" s="52"/>
      <c r="T436" s="116"/>
      <c r="U436" s="116"/>
      <c r="V436" s="116"/>
      <c r="W436" s="116"/>
      <c r="X436" s="43"/>
      <c r="Y436" s="43"/>
      <c r="Z436" s="42"/>
      <c r="AA436" s="43"/>
      <c r="AB436" s="45"/>
      <c r="AC436" s="45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</row>
    <row r="437" spans="2:230" ht="12.75">
      <c r="B437" s="48"/>
      <c r="C437" s="48"/>
      <c r="D437" s="48"/>
      <c r="E437" s="55"/>
      <c r="F437" s="56"/>
      <c r="G437" s="56"/>
      <c r="H437" s="56"/>
      <c r="I437" s="48"/>
      <c r="J437" s="48"/>
      <c r="K437" s="48"/>
      <c r="L437" s="56"/>
      <c r="M437" s="48"/>
      <c r="N437" s="48"/>
      <c r="O437" s="49"/>
      <c r="P437" s="48"/>
      <c r="Q437" s="48"/>
      <c r="R437" s="56"/>
      <c r="S437" s="52"/>
      <c r="T437" s="116"/>
      <c r="U437" s="116"/>
      <c r="V437" s="116"/>
      <c r="W437" s="116"/>
      <c r="X437" s="43"/>
      <c r="Y437" s="43"/>
      <c r="Z437" s="42"/>
      <c r="AA437" s="43"/>
      <c r="AB437" s="45"/>
      <c r="AC437" s="45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</row>
    <row r="438" spans="2:230" ht="12.75">
      <c r="B438" s="48"/>
      <c r="C438" s="48"/>
      <c r="D438" s="48"/>
      <c r="E438" s="55"/>
      <c r="F438" s="56"/>
      <c r="G438" s="56"/>
      <c r="H438" s="56"/>
      <c r="I438" s="48"/>
      <c r="J438" s="48"/>
      <c r="K438" s="48"/>
      <c r="L438" s="56"/>
      <c r="M438" s="48"/>
      <c r="N438" s="48"/>
      <c r="O438" s="49"/>
      <c r="P438" s="48"/>
      <c r="Q438" s="48"/>
      <c r="R438" s="56"/>
      <c r="S438" s="52"/>
      <c r="T438" s="116"/>
      <c r="U438" s="116"/>
      <c r="V438" s="116"/>
      <c r="W438" s="116"/>
      <c r="X438" s="43"/>
      <c r="Y438" s="43"/>
      <c r="Z438" s="42"/>
      <c r="AA438" s="43"/>
      <c r="AB438" s="45"/>
      <c r="AC438" s="45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</row>
    <row r="439" spans="2:230" ht="12.75">
      <c r="B439" s="48"/>
      <c r="C439" s="48"/>
      <c r="D439" s="48"/>
      <c r="E439" s="55"/>
      <c r="F439" s="56"/>
      <c r="G439" s="56"/>
      <c r="H439" s="56"/>
      <c r="I439" s="48"/>
      <c r="J439" s="48"/>
      <c r="K439" s="48"/>
      <c r="L439" s="56"/>
      <c r="M439" s="48"/>
      <c r="N439" s="48"/>
      <c r="O439" s="49"/>
      <c r="P439" s="48"/>
      <c r="Q439" s="48"/>
      <c r="R439" s="56"/>
      <c r="S439" s="52"/>
      <c r="T439" s="116"/>
      <c r="U439" s="116"/>
      <c r="V439" s="116"/>
      <c r="W439" s="116"/>
      <c r="X439" s="43"/>
      <c r="Y439" s="43"/>
      <c r="Z439" s="42"/>
      <c r="AA439" s="43"/>
      <c r="AB439" s="45"/>
      <c r="AC439" s="45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</row>
    <row r="440" spans="2:230" ht="12.75">
      <c r="B440" s="48"/>
      <c r="C440" s="48"/>
      <c r="D440" s="48"/>
      <c r="E440" s="55"/>
      <c r="F440" s="56"/>
      <c r="G440" s="56"/>
      <c r="H440" s="56"/>
      <c r="I440" s="48"/>
      <c r="J440" s="48"/>
      <c r="K440" s="48"/>
      <c r="L440" s="56"/>
      <c r="M440" s="48"/>
      <c r="N440" s="48"/>
      <c r="O440" s="49"/>
      <c r="P440" s="48"/>
      <c r="Q440" s="48"/>
      <c r="R440" s="56"/>
      <c r="S440" s="52"/>
      <c r="T440" s="116"/>
      <c r="U440" s="116"/>
      <c r="V440" s="116"/>
      <c r="W440" s="116"/>
      <c r="X440" s="43"/>
      <c r="Y440" s="43"/>
      <c r="Z440" s="42"/>
      <c r="AA440" s="43"/>
      <c r="AB440" s="45"/>
      <c r="AC440" s="45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</row>
    <row r="441" spans="2:230" ht="12.75">
      <c r="B441" s="48"/>
      <c r="C441" s="48"/>
      <c r="D441" s="48"/>
      <c r="E441" s="55"/>
      <c r="F441" s="56"/>
      <c r="G441" s="56"/>
      <c r="H441" s="56"/>
      <c r="I441" s="48"/>
      <c r="J441" s="48"/>
      <c r="K441" s="48"/>
      <c r="L441" s="56"/>
      <c r="M441" s="48"/>
      <c r="N441" s="48"/>
      <c r="O441" s="49"/>
      <c r="P441" s="48"/>
      <c r="Q441" s="48"/>
      <c r="R441" s="56"/>
      <c r="S441" s="52"/>
      <c r="T441" s="116"/>
      <c r="U441" s="116"/>
      <c r="V441" s="116"/>
      <c r="W441" s="116"/>
      <c r="X441" s="43"/>
      <c r="Y441" s="43"/>
      <c r="Z441" s="42"/>
      <c r="AA441" s="43"/>
      <c r="AB441" s="45"/>
      <c r="AC441" s="45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</row>
    <row r="442" spans="2:230" ht="12.75">
      <c r="B442" s="48"/>
      <c r="C442" s="48"/>
      <c r="D442" s="48"/>
      <c r="E442" s="55"/>
      <c r="F442" s="56"/>
      <c r="G442" s="56"/>
      <c r="H442" s="56"/>
      <c r="I442" s="48"/>
      <c r="J442" s="48"/>
      <c r="K442" s="48"/>
      <c r="L442" s="56"/>
      <c r="M442" s="48"/>
      <c r="N442" s="48"/>
      <c r="O442" s="49"/>
      <c r="P442" s="48"/>
      <c r="Q442" s="48"/>
      <c r="R442" s="56"/>
      <c r="S442" s="52"/>
      <c r="T442" s="116"/>
      <c r="U442" s="116"/>
      <c r="V442" s="116"/>
      <c r="W442" s="116"/>
      <c r="X442" s="43"/>
      <c r="Y442" s="43"/>
      <c r="Z442" s="42"/>
      <c r="AA442" s="43"/>
      <c r="AB442" s="45"/>
      <c r="AC442" s="45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</row>
    <row r="443" spans="2:230" ht="12.75">
      <c r="B443" s="48"/>
      <c r="C443" s="48"/>
      <c r="D443" s="48"/>
      <c r="E443" s="55"/>
      <c r="F443" s="56"/>
      <c r="G443" s="56"/>
      <c r="H443" s="56"/>
      <c r="I443" s="48"/>
      <c r="J443" s="48"/>
      <c r="K443" s="48"/>
      <c r="L443" s="56"/>
      <c r="M443" s="48"/>
      <c r="N443" s="48"/>
      <c r="O443" s="49"/>
      <c r="P443" s="48"/>
      <c r="Q443" s="48"/>
      <c r="R443" s="56"/>
      <c r="S443" s="52"/>
      <c r="T443" s="116"/>
      <c r="U443" s="116"/>
      <c r="V443" s="116"/>
      <c r="W443" s="116"/>
      <c r="X443" s="43"/>
      <c r="Y443" s="43"/>
      <c r="Z443" s="42"/>
      <c r="AA443" s="43"/>
      <c r="AB443" s="45"/>
      <c r="AC443" s="45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</row>
    <row r="444" spans="2:230" ht="12.75">
      <c r="B444" s="48"/>
      <c r="C444" s="48"/>
      <c r="D444" s="48"/>
      <c r="E444" s="55"/>
      <c r="F444" s="56"/>
      <c r="G444" s="56"/>
      <c r="H444" s="56"/>
      <c r="I444" s="48"/>
      <c r="J444" s="48"/>
      <c r="K444" s="48"/>
      <c r="L444" s="56"/>
      <c r="M444" s="48"/>
      <c r="N444" s="48"/>
      <c r="O444" s="49"/>
      <c r="P444" s="48"/>
      <c r="Q444" s="48"/>
      <c r="R444" s="56"/>
      <c r="S444" s="52"/>
      <c r="T444" s="116"/>
      <c r="U444" s="116"/>
      <c r="V444" s="116"/>
      <c r="W444" s="116"/>
      <c r="X444" s="43"/>
      <c r="Y444" s="43"/>
      <c r="Z444" s="42"/>
      <c r="AA444" s="43"/>
      <c r="AB444" s="45"/>
      <c r="AC444" s="45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</row>
    <row r="445" spans="2:230" ht="12.75">
      <c r="B445" s="48"/>
      <c r="C445" s="48"/>
      <c r="D445" s="48"/>
      <c r="E445" s="55"/>
      <c r="F445" s="56"/>
      <c r="G445" s="56"/>
      <c r="H445" s="56"/>
      <c r="I445" s="48"/>
      <c r="J445" s="48"/>
      <c r="K445" s="48"/>
      <c r="L445" s="56"/>
      <c r="M445" s="48"/>
      <c r="N445" s="48"/>
      <c r="O445" s="49"/>
      <c r="P445" s="48"/>
      <c r="Q445" s="48"/>
      <c r="R445" s="56"/>
      <c r="S445" s="52"/>
      <c r="T445" s="116"/>
      <c r="U445" s="116"/>
      <c r="V445" s="116"/>
      <c r="W445" s="116"/>
      <c r="X445" s="43"/>
      <c r="Y445" s="43"/>
      <c r="Z445" s="42"/>
      <c r="AA445" s="43"/>
      <c r="AB445" s="45"/>
      <c r="AC445" s="45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</row>
    <row r="446" spans="2:230" ht="12.75">
      <c r="B446" s="48"/>
      <c r="C446" s="48"/>
      <c r="D446" s="48"/>
      <c r="E446" s="55"/>
      <c r="F446" s="56"/>
      <c r="G446" s="56"/>
      <c r="H446" s="56"/>
      <c r="I446" s="48"/>
      <c r="J446" s="48"/>
      <c r="K446" s="48"/>
      <c r="L446" s="56"/>
      <c r="M446" s="48"/>
      <c r="N446" s="48"/>
      <c r="O446" s="49"/>
      <c r="P446" s="48"/>
      <c r="Q446" s="48"/>
      <c r="R446" s="56"/>
      <c r="S446" s="52"/>
      <c r="T446" s="116"/>
      <c r="U446" s="116"/>
      <c r="V446" s="116"/>
      <c r="W446" s="116"/>
      <c r="X446" s="43"/>
      <c r="Y446" s="43"/>
      <c r="Z446" s="42"/>
      <c r="AA446" s="43"/>
      <c r="AB446" s="45"/>
      <c r="AC446" s="45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</row>
    <row r="447" spans="2:230" ht="12.75">
      <c r="B447" s="48"/>
      <c r="C447" s="48"/>
      <c r="D447" s="48"/>
      <c r="E447" s="55"/>
      <c r="F447" s="56"/>
      <c r="G447" s="56"/>
      <c r="H447" s="56"/>
      <c r="I447" s="48"/>
      <c r="J447" s="48"/>
      <c r="K447" s="48"/>
      <c r="L447" s="56"/>
      <c r="M447" s="48"/>
      <c r="N447" s="48"/>
      <c r="O447" s="49"/>
      <c r="P447" s="48"/>
      <c r="Q447" s="48"/>
      <c r="R447" s="56"/>
      <c r="S447" s="52"/>
      <c r="T447" s="116"/>
      <c r="U447" s="116"/>
      <c r="V447" s="116"/>
      <c r="W447" s="116"/>
      <c r="X447" s="43"/>
      <c r="Y447" s="43"/>
      <c r="Z447" s="42"/>
      <c r="AA447" s="43"/>
      <c r="AB447" s="45"/>
      <c r="AC447" s="45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</row>
    <row r="448" spans="2:230" ht="12.75">
      <c r="B448" s="48"/>
      <c r="C448" s="48"/>
      <c r="D448" s="48"/>
      <c r="E448" s="55"/>
      <c r="F448" s="56"/>
      <c r="G448" s="56"/>
      <c r="H448" s="56"/>
      <c r="I448" s="48"/>
      <c r="J448" s="48"/>
      <c r="K448" s="48"/>
      <c r="L448" s="56"/>
      <c r="M448" s="48"/>
      <c r="N448" s="48"/>
      <c r="O448" s="49"/>
      <c r="P448" s="48"/>
      <c r="Q448" s="48"/>
      <c r="R448" s="56"/>
      <c r="S448" s="52"/>
      <c r="T448" s="116"/>
      <c r="U448" s="116"/>
      <c r="V448" s="116"/>
      <c r="W448" s="116"/>
      <c r="X448" s="43"/>
      <c r="Y448" s="43"/>
      <c r="Z448" s="42"/>
      <c r="AA448" s="43"/>
      <c r="AB448" s="45"/>
      <c r="AC448" s="45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</row>
    <row r="449" spans="2:230" ht="12.75">
      <c r="B449" s="48"/>
      <c r="C449" s="48"/>
      <c r="D449" s="48"/>
      <c r="E449" s="55"/>
      <c r="F449" s="56"/>
      <c r="G449" s="56"/>
      <c r="H449" s="56"/>
      <c r="I449" s="48"/>
      <c r="J449" s="48"/>
      <c r="K449" s="48"/>
      <c r="L449" s="56"/>
      <c r="M449" s="48"/>
      <c r="N449" s="48"/>
      <c r="O449" s="49"/>
      <c r="P449" s="48"/>
      <c r="Q449" s="48"/>
      <c r="R449" s="56"/>
      <c r="S449" s="52"/>
      <c r="T449" s="116"/>
      <c r="U449" s="116"/>
      <c r="V449" s="116"/>
      <c r="W449" s="116"/>
      <c r="X449" s="43"/>
      <c r="Y449" s="43"/>
      <c r="Z449" s="42"/>
      <c r="AA449" s="43"/>
      <c r="AB449" s="45"/>
      <c r="AC449" s="45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</row>
    <row r="450" spans="2:230" ht="12.75">
      <c r="B450" s="48"/>
      <c r="C450" s="48"/>
      <c r="D450" s="48"/>
      <c r="E450" s="55"/>
      <c r="F450" s="56"/>
      <c r="G450" s="56"/>
      <c r="H450" s="56"/>
      <c r="I450" s="48"/>
      <c r="J450" s="48"/>
      <c r="K450" s="48"/>
      <c r="L450" s="56"/>
      <c r="M450" s="48"/>
      <c r="N450" s="48"/>
      <c r="O450" s="49"/>
      <c r="P450" s="48"/>
      <c r="Q450" s="48"/>
      <c r="R450" s="56"/>
      <c r="S450" s="52"/>
      <c r="T450" s="116"/>
      <c r="U450" s="116"/>
      <c r="V450" s="116"/>
      <c r="W450" s="116"/>
      <c r="X450" s="43"/>
      <c r="Y450" s="43"/>
      <c r="Z450" s="42"/>
      <c r="AA450" s="43"/>
      <c r="AB450" s="45"/>
      <c r="AC450" s="45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</row>
    <row r="451" spans="2:230" ht="12.75">
      <c r="B451" s="48"/>
      <c r="C451" s="48"/>
      <c r="D451" s="48"/>
      <c r="E451" s="55"/>
      <c r="F451" s="56"/>
      <c r="G451" s="56"/>
      <c r="H451" s="56"/>
      <c r="I451" s="48"/>
      <c r="J451" s="48"/>
      <c r="K451" s="48"/>
      <c r="L451" s="56"/>
      <c r="M451" s="48"/>
      <c r="N451" s="48"/>
      <c r="O451" s="49"/>
      <c r="P451" s="48"/>
      <c r="Q451" s="48"/>
      <c r="R451" s="56"/>
      <c r="S451" s="52"/>
      <c r="T451" s="116"/>
      <c r="U451" s="116"/>
      <c r="V451" s="116"/>
      <c r="W451" s="116"/>
      <c r="X451" s="43"/>
      <c r="Y451" s="43"/>
      <c r="Z451" s="42"/>
      <c r="AA451" s="43"/>
      <c r="AB451" s="45"/>
      <c r="AC451" s="45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</row>
    <row r="452" spans="2:230" ht="12.75">
      <c r="B452" s="48"/>
      <c r="C452" s="48"/>
      <c r="D452" s="48"/>
      <c r="E452" s="55"/>
      <c r="F452" s="56"/>
      <c r="G452" s="56"/>
      <c r="H452" s="56"/>
      <c r="I452" s="48"/>
      <c r="J452" s="48"/>
      <c r="K452" s="48"/>
      <c r="L452" s="56"/>
      <c r="M452" s="48"/>
      <c r="N452" s="48"/>
      <c r="O452" s="49"/>
      <c r="P452" s="48"/>
      <c r="Q452" s="48"/>
      <c r="R452" s="56"/>
      <c r="S452" s="52"/>
      <c r="T452" s="116"/>
      <c r="U452" s="116"/>
      <c r="V452" s="116"/>
      <c r="W452" s="116"/>
      <c r="X452" s="43"/>
      <c r="Y452" s="43"/>
      <c r="Z452" s="42"/>
      <c r="AA452" s="43"/>
      <c r="AB452" s="45"/>
      <c r="AC452" s="45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</row>
    <row r="453" spans="2:230" ht="12.75">
      <c r="B453" s="48"/>
      <c r="C453" s="48"/>
      <c r="D453" s="48"/>
      <c r="E453" s="55"/>
      <c r="F453" s="56"/>
      <c r="G453" s="56"/>
      <c r="H453" s="56"/>
      <c r="I453" s="48"/>
      <c r="J453" s="48"/>
      <c r="K453" s="48"/>
      <c r="L453" s="56"/>
      <c r="M453" s="48"/>
      <c r="N453" s="48"/>
      <c r="O453" s="49"/>
      <c r="P453" s="48"/>
      <c r="Q453" s="48"/>
      <c r="R453" s="56"/>
      <c r="S453" s="52"/>
      <c r="T453" s="116"/>
      <c r="U453" s="116"/>
      <c r="V453" s="116"/>
      <c r="W453" s="116"/>
      <c r="X453" s="43"/>
      <c r="Y453" s="43"/>
      <c r="Z453" s="42"/>
      <c r="AA453" s="43"/>
      <c r="AB453" s="45"/>
      <c r="AC453" s="45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</row>
    <row r="454" spans="2:230" ht="12.75">
      <c r="B454" s="48"/>
      <c r="C454" s="48"/>
      <c r="D454" s="48"/>
      <c r="E454" s="55"/>
      <c r="F454" s="56"/>
      <c r="G454" s="56"/>
      <c r="H454" s="56"/>
      <c r="I454" s="48"/>
      <c r="J454" s="48"/>
      <c r="K454" s="48"/>
      <c r="L454" s="56"/>
      <c r="M454" s="48"/>
      <c r="N454" s="48"/>
      <c r="O454" s="49"/>
      <c r="P454" s="48"/>
      <c r="Q454" s="48"/>
      <c r="R454" s="56"/>
      <c r="S454" s="52"/>
      <c r="T454" s="116"/>
      <c r="U454" s="116"/>
      <c r="V454" s="116"/>
      <c r="W454" s="116"/>
      <c r="X454" s="43"/>
      <c r="Y454" s="43"/>
      <c r="Z454" s="42"/>
      <c r="AA454" s="43"/>
      <c r="AB454" s="45"/>
      <c r="AC454" s="45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</row>
    <row r="455" spans="2:230" ht="12.75">
      <c r="B455" s="48"/>
      <c r="C455" s="48"/>
      <c r="D455" s="48"/>
      <c r="E455" s="55"/>
      <c r="F455" s="56"/>
      <c r="G455" s="56"/>
      <c r="H455" s="56"/>
      <c r="I455" s="48"/>
      <c r="J455" s="48"/>
      <c r="K455" s="48"/>
      <c r="L455" s="56"/>
      <c r="M455" s="48"/>
      <c r="N455" s="48"/>
      <c r="O455" s="49"/>
      <c r="P455" s="48"/>
      <c r="Q455" s="48"/>
      <c r="R455" s="56"/>
      <c r="S455" s="52"/>
      <c r="T455" s="116"/>
      <c r="U455" s="116"/>
      <c r="V455" s="116"/>
      <c r="W455" s="116"/>
      <c r="X455" s="43"/>
      <c r="Y455" s="43"/>
      <c r="Z455" s="42"/>
      <c r="AA455" s="43"/>
      <c r="AB455" s="45"/>
      <c r="AC455" s="45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</row>
    <row r="456" spans="2:230" ht="12.75">
      <c r="B456" s="48"/>
      <c r="C456" s="48"/>
      <c r="D456" s="48"/>
      <c r="E456" s="55"/>
      <c r="F456" s="56"/>
      <c r="G456" s="56"/>
      <c r="H456" s="56"/>
      <c r="I456" s="48"/>
      <c r="J456" s="48"/>
      <c r="K456" s="48"/>
      <c r="L456" s="56"/>
      <c r="M456" s="48"/>
      <c r="N456" s="48"/>
      <c r="O456" s="49"/>
      <c r="P456" s="48"/>
      <c r="Q456" s="48"/>
      <c r="R456" s="56"/>
      <c r="S456" s="52"/>
      <c r="T456" s="116"/>
      <c r="U456" s="116"/>
      <c r="V456" s="116"/>
      <c r="W456" s="116"/>
      <c r="X456" s="43"/>
      <c r="Y456" s="43"/>
      <c r="Z456" s="42"/>
      <c r="AA456" s="43"/>
      <c r="AB456" s="45"/>
      <c r="AC456" s="45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</row>
    <row r="457" spans="2:230" ht="12.75">
      <c r="B457" s="48"/>
      <c r="C457" s="48"/>
      <c r="D457" s="48"/>
      <c r="E457" s="55"/>
      <c r="F457" s="56"/>
      <c r="G457" s="56"/>
      <c r="H457" s="56"/>
      <c r="I457" s="48"/>
      <c r="J457" s="48"/>
      <c r="K457" s="48"/>
      <c r="L457" s="56"/>
      <c r="M457" s="48"/>
      <c r="N457" s="48"/>
      <c r="O457" s="49"/>
      <c r="P457" s="48"/>
      <c r="Q457" s="48"/>
      <c r="R457" s="56"/>
      <c r="S457" s="52"/>
      <c r="T457" s="116"/>
      <c r="U457" s="116"/>
      <c r="V457" s="116"/>
      <c r="W457" s="116"/>
      <c r="X457" s="43"/>
      <c r="Y457" s="43"/>
      <c r="Z457" s="42"/>
      <c r="AA457" s="43"/>
      <c r="AB457" s="45"/>
      <c r="AC457" s="45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</row>
    <row r="458" spans="2:230" ht="12.75">
      <c r="B458" s="48"/>
      <c r="C458" s="48"/>
      <c r="D458" s="48"/>
      <c r="E458" s="55"/>
      <c r="F458" s="56"/>
      <c r="G458" s="56"/>
      <c r="H458" s="56"/>
      <c r="I458" s="48"/>
      <c r="J458" s="48"/>
      <c r="K458" s="48"/>
      <c r="L458" s="56"/>
      <c r="M458" s="48"/>
      <c r="N458" s="48"/>
      <c r="O458" s="49"/>
      <c r="P458" s="48"/>
      <c r="Q458" s="48"/>
      <c r="R458" s="56"/>
      <c r="S458" s="52"/>
      <c r="T458" s="116"/>
      <c r="U458" s="116"/>
      <c r="V458" s="116"/>
      <c r="W458" s="116"/>
      <c r="X458" s="43"/>
      <c r="Y458" s="43"/>
      <c r="Z458" s="42"/>
      <c r="AA458" s="43"/>
      <c r="AB458" s="45"/>
      <c r="AC458" s="45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</row>
    <row r="459" spans="2:230" ht="12.75">
      <c r="B459" s="48"/>
      <c r="C459" s="48"/>
      <c r="D459" s="48"/>
      <c r="E459" s="55"/>
      <c r="F459" s="56"/>
      <c r="G459" s="56"/>
      <c r="H459" s="56"/>
      <c r="I459" s="48"/>
      <c r="J459" s="48"/>
      <c r="K459" s="48"/>
      <c r="L459" s="56"/>
      <c r="M459" s="48"/>
      <c r="N459" s="48"/>
      <c r="O459" s="49"/>
      <c r="P459" s="48"/>
      <c r="Q459" s="48"/>
      <c r="R459" s="56"/>
      <c r="S459" s="52"/>
      <c r="T459" s="116"/>
      <c r="U459" s="116"/>
      <c r="V459" s="116"/>
      <c r="W459" s="116"/>
      <c r="X459" s="43"/>
      <c r="Y459" s="43"/>
      <c r="Z459" s="42"/>
      <c r="AA459" s="43"/>
      <c r="AB459" s="45"/>
      <c r="AC459" s="45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</row>
    <row r="460" spans="2:230" ht="12.75">
      <c r="B460" s="48"/>
      <c r="C460" s="48"/>
      <c r="D460" s="48"/>
      <c r="E460" s="55"/>
      <c r="F460" s="56"/>
      <c r="G460" s="56"/>
      <c r="H460" s="56"/>
      <c r="I460" s="48"/>
      <c r="J460" s="48"/>
      <c r="K460" s="48"/>
      <c r="L460" s="56"/>
      <c r="M460" s="48"/>
      <c r="N460" s="48"/>
      <c r="O460" s="49"/>
      <c r="P460" s="48"/>
      <c r="Q460" s="48"/>
      <c r="R460" s="56"/>
      <c r="S460" s="52"/>
      <c r="T460" s="116"/>
      <c r="U460" s="116"/>
      <c r="V460" s="116"/>
      <c r="W460" s="116"/>
      <c r="X460" s="43"/>
      <c r="Y460" s="43"/>
      <c r="Z460" s="42"/>
      <c r="AA460" s="43"/>
      <c r="AB460" s="45"/>
      <c r="AC460" s="45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</row>
    <row r="461" spans="2:230" ht="12.75">
      <c r="B461" s="48"/>
      <c r="C461" s="48"/>
      <c r="D461" s="48"/>
      <c r="E461" s="55"/>
      <c r="F461" s="56"/>
      <c r="G461" s="56"/>
      <c r="H461" s="56"/>
      <c r="I461" s="48"/>
      <c r="J461" s="48"/>
      <c r="K461" s="48"/>
      <c r="L461" s="56"/>
      <c r="M461" s="48"/>
      <c r="N461" s="48"/>
      <c r="O461" s="49"/>
      <c r="P461" s="48"/>
      <c r="Q461" s="48"/>
      <c r="R461" s="56"/>
      <c r="S461" s="52"/>
      <c r="T461" s="116"/>
      <c r="U461" s="116"/>
      <c r="V461" s="116"/>
      <c r="W461" s="116"/>
      <c r="X461" s="43"/>
      <c r="Y461" s="43"/>
      <c r="Z461" s="42"/>
      <c r="AA461" s="43"/>
      <c r="AB461" s="45"/>
      <c r="AC461" s="45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</row>
    <row r="462" spans="2:230" ht="12.75">
      <c r="B462" s="48"/>
      <c r="C462" s="48"/>
      <c r="D462" s="48"/>
      <c r="E462" s="55"/>
      <c r="F462" s="56"/>
      <c r="G462" s="56"/>
      <c r="H462" s="56"/>
      <c r="I462" s="48"/>
      <c r="J462" s="48"/>
      <c r="K462" s="48"/>
      <c r="L462" s="56"/>
      <c r="M462" s="48"/>
      <c r="N462" s="48"/>
      <c r="O462" s="49"/>
      <c r="P462" s="48"/>
      <c r="Q462" s="48"/>
      <c r="R462" s="56"/>
      <c r="S462" s="52"/>
      <c r="T462" s="116"/>
      <c r="U462" s="116"/>
      <c r="V462" s="116"/>
      <c r="W462" s="116"/>
      <c r="X462" s="43"/>
      <c r="Y462" s="43"/>
      <c r="Z462" s="42"/>
      <c r="AA462" s="43"/>
      <c r="AB462" s="45"/>
      <c r="AC462" s="45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</row>
    <row r="463" spans="2:230" ht="12.75">
      <c r="B463" s="48"/>
      <c r="C463" s="48"/>
      <c r="D463" s="48"/>
      <c r="E463" s="55"/>
      <c r="F463" s="56"/>
      <c r="G463" s="56"/>
      <c r="H463" s="56"/>
      <c r="I463" s="48"/>
      <c r="J463" s="48"/>
      <c r="K463" s="48"/>
      <c r="L463" s="56"/>
      <c r="M463" s="48"/>
      <c r="N463" s="48"/>
      <c r="O463" s="49"/>
      <c r="P463" s="48"/>
      <c r="Q463" s="48"/>
      <c r="R463" s="56"/>
      <c r="S463" s="52"/>
      <c r="T463" s="116"/>
      <c r="U463" s="116"/>
      <c r="V463" s="116"/>
      <c r="W463" s="116"/>
      <c r="X463" s="43"/>
      <c r="Y463" s="43"/>
      <c r="Z463" s="42"/>
      <c r="AA463" s="43"/>
      <c r="AB463" s="45"/>
      <c r="AC463" s="45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</row>
    <row r="464" spans="2:230" ht="12.75">
      <c r="B464" s="48"/>
      <c r="C464" s="48"/>
      <c r="D464" s="48"/>
      <c r="E464" s="55"/>
      <c r="F464" s="56"/>
      <c r="G464" s="56"/>
      <c r="H464" s="56"/>
      <c r="I464" s="48"/>
      <c r="J464" s="48"/>
      <c r="K464" s="48"/>
      <c r="L464" s="56"/>
      <c r="M464" s="48"/>
      <c r="N464" s="48"/>
      <c r="O464" s="49"/>
      <c r="P464" s="48"/>
      <c r="Q464" s="48"/>
      <c r="R464" s="56"/>
      <c r="S464" s="52"/>
      <c r="T464" s="116"/>
      <c r="U464" s="116"/>
      <c r="V464" s="116"/>
      <c r="W464" s="116"/>
      <c r="X464" s="43"/>
      <c r="Y464" s="43"/>
      <c r="Z464" s="42"/>
      <c r="AA464" s="43"/>
      <c r="AB464" s="45"/>
      <c r="AC464" s="45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</row>
    <row r="465" spans="2:230" ht="12.75">
      <c r="B465" s="48"/>
      <c r="C465" s="48"/>
      <c r="D465" s="48"/>
      <c r="E465" s="55"/>
      <c r="F465" s="56"/>
      <c r="G465" s="56"/>
      <c r="H465" s="56"/>
      <c r="I465" s="48"/>
      <c r="J465" s="48"/>
      <c r="K465" s="48"/>
      <c r="L465" s="56"/>
      <c r="M465" s="48"/>
      <c r="N465" s="48"/>
      <c r="O465" s="49"/>
      <c r="P465" s="48"/>
      <c r="Q465" s="48"/>
      <c r="R465" s="56"/>
      <c r="S465" s="52"/>
      <c r="T465" s="116"/>
      <c r="U465" s="116"/>
      <c r="V465" s="116"/>
      <c r="W465" s="116"/>
      <c r="X465" s="43"/>
      <c r="Y465" s="43"/>
      <c r="Z465" s="42"/>
      <c r="AA465" s="43"/>
      <c r="AB465" s="45"/>
      <c r="AC465" s="45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</row>
    <row r="466" spans="2:230" ht="12.75">
      <c r="B466" s="48"/>
      <c r="C466" s="48"/>
      <c r="D466" s="48"/>
      <c r="E466" s="55"/>
      <c r="F466" s="56"/>
      <c r="G466" s="56"/>
      <c r="H466" s="56"/>
      <c r="I466" s="48"/>
      <c r="J466" s="48"/>
      <c r="K466" s="48"/>
      <c r="L466" s="56"/>
      <c r="M466" s="48"/>
      <c r="N466" s="48"/>
      <c r="O466" s="49"/>
      <c r="P466" s="48"/>
      <c r="Q466" s="48"/>
      <c r="R466" s="56"/>
      <c r="S466" s="52"/>
      <c r="T466" s="116"/>
      <c r="U466" s="116"/>
      <c r="V466" s="116"/>
      <c r="W466" s="116"/>
      <c r="X466" s="43"/>
      <c r="Y466" s="43"/>
      <c r="Z466" s="42"/>
      <c r="AA466" s="43"/>
      <c r="AB466" s="45"/>
      <c r="AC466" s="45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</row>
    <row r="467" spans="2:230" ht="12.75">
      <c r="B467" s="48"/>
      <c r="C467" s="48"/>
      <c r="D467" s="48"/>
      <c r="E467" s="55"/>
      <c r="F467" s="56"/>
      <c r="G467" s="56"/>
      <c r="H467" s="56"/>
      <c r="I467" s="48"/>
      <c r="J467" s="48"/>
      <c r="K467" s="48"/>
      <c r="L467" s="56"/>
      <c r="M467" s="48"/>
      <c r="N467" s="48"/>
      <c r="O467" s="49"/>
      <c r="P467" s="48"/>
      <c r="Q467" s="48"/>
      <c r="R467" s="56"/>
      <c r="S467" s="52"/>
      <c r="T467" s="116"/>
      <c r="U467" s="116"/>
      <c r="V467" s="116"/>
      <c r="W467" s="116"/>
      <c r="X467" s="43"/>
      <c r="Y467" s="43"/>
      <c r="Z467" s="42"/>
      <c r="AA467" s="43"/>
      <c r="AB467" s="45"/>
      <c r="AC467" s="45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</row>
    <row r="468" spans="2:230" ht="12.75">
      <c r="B468" s="48"/>
      <c r="C468" s="48"/>
      <c r="D468" s="48"/>
      <c r="E468" s="55"/>
      <c r="F468" s="56"/>
      <c r="G468" s="56"/>
      <c r="H468" s="56"/>
      <c r="I468" s="48"/>
      <c r="J468" s="48"/>
      <c r="K468" s="48"/>
      <c r="L468" s="56"/>
      <c r="M468" s="48"/>
      <c r="N468" s="48"/>
      <c r="O468" s="49"/>
      <c r="P468" s="48"/>
      <c r="Q468" s="48"/>
      <c r="R468" s="56"/>
      <c r="S468" s="52"/>
      <c r="T468" s="116"/>
      <c r="U468" s="116"/>
      <c r="V468" s="116"/>
      <c r="W468" s="116"/>
      <c r="X468" s="43"/>
      <c r="Y468" s="43"/>
      <c r="Z468" s="42"/>
      <c r="AA468" s="43"/>
      <c r="AB468" s="45"/>
      <c r="AC468" s="45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</row>
    <row r="469" spans="2:230" ht="12.75">
      <c r="B469" s="48"/>
      <c r="C469" s="48"/>
      <c r="D469" s="48"/>
      <c r="E469" s="55"/>
      <c r="F469" s="56"/>
      <c r="G469" s="56"/>
      <c r="H469" s="56"/>
      <c r="I469" s="48"/>
      <c r="J469" s="48"/>
      <c r="K469" s="48"/>
      <c r="L469" s="56"/>
      <c r="M469" s="48"/>
      <c r="N469" s="48"/>
      <c r="O469" s="49"/>
      <c r="P469" s="48"/>
      <c r="Q469" s="48"/>
      <c r="R469" s="56"/>
      <c r="S469" s="52"/>
      <c r="T469" s="116"/>
      <c r="U469" s="116"/>
      <c r="V469" s="116"/>
      <c r="W469" s="116"/>
      <c r="X469" s="43"/>
      <c r="Y469" s="43"/>
      <c r="Z469" s="42"/>
      <c r="AA469" s="43"/>
      <c r="AB469" s="45"/>
      <c r="AC469" s="45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</row>
    <row r="470" spans="2:230" ht="12.75">
      <c r="B470" s="48"/>
      <c r="C470" s="48"/>
      <c r="D470" s="48"/>
      <c r="E470" s="55"/>
      <c r="F470" s="56"/>
      <c r="G470" s="56"/>
      <c r="H470" s="56"/>
      <c r="I470" s="48"/>
      <c r="J470" s="48"/>
      <c r="K470" s="48"/>
      <c r="L470" s="56"/>
      <c r="M470" s="48"/>
      <c r="N470" s="48"/>
      <c r="O470" s="49"/>
      <c r="P470" s="48"/>
      <c r="Q470" s="48"/>
      <c r="R470" s="56"/>
      <c r="S470" s="52"/>
      <c r="T470" s="116"/>
      <c r="U470" s="116"/>
      <c r="V470" s="116"/>
      <c r="W470" s="116"/>
      <c r="X470" s="43"/>
      <c r="Y470" s="43"/>
      <c r="Z470" s="42"/>
      <c r="AA470" s="43"/>
      <c r="AB470" s="45"/>
      <c r="AC470" s="45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</row>
    <row r="471" spans="2:230" ht="12.75">
      <c r="B471" s="48"/>
      <c r="C471" s="48"/>
      <c r="D471" s="48"/>
      <c r="E471" s="55"/>
      <c r="F471" s="56"/>
      <c r="G471" s="56"/>
      <c r="H471" s="56"/>
      <c r="I471" s="48"/>
      <c r="J471" s="48"/>
      <c r="K471" s="48"/>
      <c r="L471" s="56"/>
      <c r="M471" s="48"/>
      <c r="N471" s="48"/>
      <c r="O471" s="49"/>
      <c r="P471" s="48"/>
      <c r="Q471" s="48"/>
      <c r="R471" s="56"/>
      <c r="S471" s="52"/>
      <c r="T471" s="116"/>
      <c r="U471" s="116"/>
      <c r="V471" s="116"/>
      <c r="W471" s="116"/>
      <c r="X471" s="43"/>
      <c r="Y471" s="43"/>
      <c r="Z471" s="42"/>
      <c r="AA471" s="43"/>
      <c r="AB471" s="45"/>
      <c r="AC471" s="45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</row>
    <row r="472" spans="2:230" ht="12.75">
      <c r="B472" s="48"/>
      <c r="C472" s="48"/>
      <c r="D472" s="48"/>
      <c r="E472" s="55"/>
      <c r="F472" s="56"/>
      <c r="G472" s="56"/>
      <c r="H472" s="56"/>
      <c r="I472" s="48"/>
      <c r="J472" s="48"/>
      <c r="K472" s="48"/>
      <c r="L472" s="56"/>
      <c r="M472" s="48"/>
      <c r="N472" s="48"/>
      <c r="O472" s="49"/>
      <c r="P472" s="48"/>
      <c r="Q472" s="48"/>
      <c r="R472" s="56"/>
      <c r="S472" s="52"/>
      <c r="T472" s="116"/>
      <c r="U472" s="116"/>
      <c r="V472" s="116"/>
      <c r="W472" s="116"/>
      <c r="X472" s="43"/>
      <c r="Y472" s="43"/>
      <c r="Z472" s="42"/>
      <c r="AA472" s="43"/>
      <c r="AB472" s="45"/>
      <c r="AC472" s="45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</row>
    <row r="473" spans="2:230" ht="12.75">
      <c r="B473" s="48"/>
      <c r="C473" s="48"/>
      <c r="D473" s="48"/>
      <c r="E473" s="55"/>
      <c r="F473" s="56"/>
      <c r="G473" s="56"/>
      <c r="H473" s="56"/>
      <c r="I473" s="48"/>
      <c r="J473" s="48"/>
      <c r="K473" s="48"/>
      <c r="L473" s="56"/>
      <c r="M473" s="48"/>
      <c r="N473" s="48"/>
      <c r="O473" s="49"/>
      <c r="P473" s="48"/>
      <c r="Q473" s="48"/>
      <c r="R473" s="56"/>
      <c r="S473" s="52"/>
      <c r="T473" s="116"/>
      <c r="U473" s="116"/>
      <c r="V473" s="116"/>
      <c r="W473" s="116"/>
      <c r="X473" s="43"/>
      <c r="Y473" s="43"/>
      <c r="Z473" s="42"/>
      <c r="AA473" s="43"/>
      <c r="AB473" s="45"/>
      <c r="AC473" s="45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</row>
    <row r="474" spans="2:230" ht="12.75">
      <c r="B474" s="48"/>
      <c r="C474" s="48"/>
      <c r="D474" s="48"/>
      <c r="E474" s="55"/>
      <c r="F474" s="56"/>
      <c r="G474" s="56"/>
      <c r="H474" s="56"/>
      <c r="I474" s="48"/>
      <c r="J474" s="48"/>
      <c r="K474" s="48"/>
      <c r="L474" s="56"/>
      <c r="M474" s="48"/>
      <c r="N474" s="48"/>
      <c r="O474" s="49"/>
      <c r="P474" s="48"/>
      <c r="Q474" s="48"/>
      <c r="R474" s="56"/>
      <c r="S474" s="52"/>
      <c r="T474" s="116"/>
      <c r="U474" s="116"/>
      <c r="V474" s="116"/>
      <c r="W474" s="116"/>
      <c r="X474" s="43"/>
      <c r="Y474" s="43"/>
      <c r="Z474" s="42"/>
      <c r="AA474" s="43"/>
      <c r="AB474" s="45"/>
      <c r="AC474" s="45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</row>
    <row r="475" spans="2:230" ht="12.75">
      <c r="B475" s="48"/>
      <c r="C475" s="48"/>
      <c r="D475" s="48"/>
      <c r="E475" s="55"/>
      <c r="F475" s="56"/>
      <c r="G475" s="56"/>
      <c r="H475" s="56"/>
      <c r="I475" s="48"/>
      <c r="J475" s="48"/>
      <c r="K475" s="48"/>
      <c r="L475" s="56"/>
      <c r="M475" s="48"/>
      <c r="N475" s="48"/>
      <c r="O475" s="49"/>
      <c r="P475" s="48"/>
      <c r="Q475" s="48"/>
      <c r="R475" s="56"/>
      <c r="S475" s="52"/>
      <c r="T475" s="116"/>
      <c r="U475" s="116"/>
      <c r="V475" s="116"/>
      <c r="W475" s="116"/>
      <c r="X475" s="43"/>
      <c r="Y475" s="43"/>
      <c r="Z475" s="42"/>
      <c r="AA475" s="43"/>
      <c r="AB475" s="45"/>
      <c r="AC475" s="45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</row>
    <row r="476" spans="2:230" ht="12.75">
      <c r="B476" s="48"/>
      <c r="C476" s="48"/>
      <c r="D476" s="48"/>
      <c r="E476" s="55"/>
      <c r="F476" s="56"/>
      <c r="G476" s="56"/>
      <c r="H476" s="56"/>
      <c r="I476" s="48"/>
      <c r="J476" s="48"/>
      <c r="K476" s="48"/>
      <c r="L476" s="56"/>
      <c r="M476" s="48"/>
      <c r="N476" s="48"/>
      <c r="O476" s="49"/>
      <c r="P476" s="48"/>
      <c r="Q476" s="48"/>
      <c r="R476" s="56"/>
      <c r="S476" s="52"/>
      <c r="T476" s="116"/>
      <c r="U476" s="116"/>
      <c r="V476" s="116"/>
      <c r="W476" s="116"/>
      <c r="X476" s="43"/>
      <c r="Y476" s="43"/>
      <c r="Z476" s="42"/>
      <c r="AA476" s="43"/>
      <c r="AB476" s="45"/>
      <c r="AC476" s="45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</row>
    <row r="477" spans="2:230" ht="12.75">
      <c r="B477" s="48"/>
      <c r="C477" s="48"/>
      <c r="D477" s="48"/>
      <c r="E477" s="55"/>
      <c r="F477" s="56"/>
      <c r="G477" s="56"/>
      <c r="H477" s="56"/>
      <c r="I477" s="48"/>
      <c r="J477" s="48"/>
      <c r="K477" s="48"/>
      <c r="L477" s="56"/>
      <c r="M477" s="48"/>
      <c r="N477" s="48"/>
      <c r="O477" s="49"/>
      <c r="P477" s="48"/>
      <c r="Q477" s="48"/>
      <c r="R477" s="56"/>
      <c r="S477" s="52"/>
      <c r="T477" s="116"/>
      <c r="U477" s="116"/>
      <c r="V477" s="116"/>
      <c r="W477" s="116"/>
      <c r="X477" s="43"/>
      <c r="Y477" s="43"/>
      <c r="Z477" s="42"/>
      <c r="AA477" s="43"/>
      <c r="AB477" s="45"/>
      <c r="AC477" s="45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</row>
    <row r="478" spans="2:230" ht="12.75">
      <c r="B478" s="48"/>
      <c r="C478" s="48"/>
      <c r="D478" s="48"/>
      <c r="E478" s="55"/>
      <c r="F478" s="56"/>
      <c r="G478" s="56"/>
      <c r="H478" s="56"/>
      <c r="I478" s="48"/>
      <c r="J478" s="48"/>
      <c r="K478" s="48"/>
      <c r="L478" s="56"/>
      <c r="M478" s="48"/>
      <c r="N478" s="48"/>
      <c r="O478" s="49"/>
      <c r="P478" s="48"/>
      <c r="Q478" s="48"/>
      <c r="R478" s="56"/>
      <c r="S478" s="52"/>
      <c r="T478" s="116"/>
      <c r="U478" s="116"/>
      <c r="V478" s="116"/>
      <c r="W478" s="116"/>
      <c r="X478" s="43"/>
      <c r="Y478" s="43"/>
      <c r="Z478" s="42"/>
      <c r="AA478" s="43"/>
      <c r="AB478" s="45"/>
      <c r="AC478" s="45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</row>
    <row r="479" spans="2:230" ht="12.75">
      <c r="B479" s="48"/>
      <c r="C479" s="48"/>
      <c r="D479" s="48"/>
      <c r="E479" s="55"/>
      <c r="F479" s="56"/>
      <c r="G479" s="56"/>
      <c r="H479" s="56"/>
      <c r="I479" s="48"/>
      <c r="J479" s="48"/>
      <c r="K479" s="48"/>
      <c r="L479" s="56"/>
      <c r="M479" s="48"/>
      <c r="N479" s="48"/>
      <c r="O479" s="49"/>
      <c r="P479" s="48"/>
      <c r="Q479" s="48"/>
      <c r="R479" s="56"/>
      <c r="S479" s="52"/>
      <c r="T479" s="116"/>
      <c r="U479" s="116"/>
      <c r="V479" s="116"/>
      <c r="W479" s="116"/>
      <c r="X479" s="43"/>
      <c r="Y479" s="43"/>
      <c r="Z479" s="42"/>
      <c r="AA479" s="43"/>
      <c r="AB479" s="45"/>
      <c r="AC479" s="45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</row>
    <row r="480" spans="2:230" ht="12.75">
      <c r="B480" s="48"/>
      <c r="C480" s="48"/>
      <c r="D480" s="48"/>
      <c r="E480" s="55"/>
      <c r="F480" s="56"/>
      <c r="G480" s="56"/>
      <c r="H480" s="56"/>
      <c r="I480" s="48"/>
      <c r="J480" s="48"/>
      <c r="K480" s="48"/>
      <c r="L480" s="56"/>
      <c r="M480" s="48"/>
      <c r="N480" s="48"/>
      <c r="O480" s="49"/>
      <c r="P480" s="48"/>
      <c r="Q480" s="48"/>
      <c r="R480" s="56"/>
      <c r="S480" s="52"/>
      <c r="T480" s="116"/>
      <c r="U480" s="116"/>
      <c r="V480" s="116"/>
      <c r="W480" s="116"/>
      <c r="X480" s="43"/>
      <c r="Y480" s="43"/>
      <c r="Z480" s="42"/>
      <c r="AA480" s="43"/>
      <c r="AB480" s="45"/>
      <c r="AC480" s="45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</row>
    <row r="481" spans="2:230" ht="12.75">
      <c r="B481" s="48"/>
      <c r="C481" s="48"/>
      <c r="D481" s="48"/>
      <c r="E481" s="55"/>
      <c r="F481" s="56"/>
      <c r="G481" s="56"/>
      <c r="H481" s="56"/>
      <c r="I481" s="48"/>
      <c r="J481" s="48"/>
      <c r="K481" s="48"/>
      <c r="L481" s="56"/>
      <c r="M481" s="48"/>
      <c r="N481" s="48"/>
      <c r="O481" s="49"/>
      <c r="P481" s="48"/>
      <c r="Q481" s="48"/>
      <c r="R481" s="56"/>
      <c r="S481" s="52"/>
      <c r="T481" s="116"/>
      <c r="U481" s="116"/>
      <c r="V481" s="116"/>
      <c r="W481" s="116"/>
      <c r="X481" s="43"/>
      <c r="Y481" s="43"/>
      <c r="Z481" s="42"/>
      <c r="AA481" s="43"/>
      <c r="AB481" s="45"/>
      <c r="AC481" s="45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</row>
    <row r="482" spans="2:230" ht="12.75">
      <c r="B482" s="48"/>
      <c r="C482" s="48"/>
      <c r="D482" s="48"/>
      <c r="E482" s="55"/>
      <c r="F482" s="56"/>
      <c r="G482" s="56"/>
      <c r="H482" s="56"/>
      <c r="I482" s="48"/>
      <c r="J482" s="48"/>
      <c r="K482" s="48"/>
      <c r="L482" s="56"/>
      <c r="M482" s="48"/>
      <c r="N482" s="48"/>
      <c r="O482" s="49"/>
      <c r="P482" s="48"/>
      <c r="Q482" s="48"/>
      <c r="R482" s="56"/>
      <c r="S482" s="52"/>
      <c r="T482" s="116"/>
      <c r="U482" s="116"/>
      <c r="V482" s="116"/>
      <c r="W482" s="116"/>
      <c r="X482" s="43"/>
      <c r="Y482" s="43"/>
      <c r="Z482" s="42"/>
      <c r="AA482" s="43"/>
      <c r="AB482" s="45"/>
      <c r="AC482" s="45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</row>
    <row r="483" spans="2:230" ht="12.75">
      <c r="B483" s="48"/>
      <c r="C483" s="48"/>
      <c r="D483" s="48"/>
      <c r="E483" s="55"/>
      <c r="F483" s="56"/>
      <c r="G483" s="56"/>
      <c r="H483" s="56"/>
      <c r="I483" s="48"/>
      <c r="J483" s="48"/>
      <c r="K483" s="48"/>
      <c r="L483" s="56"/>
      <c r="M483" s="48"/>
      <c r="N483" s="48"/>
      <c r="O483" s="49"/>
      <c r="P483" s="48"/>
      <c r="Q483" s="48"/>
      <c r="R483" s="56"/>
      <c r="S483" s="52"/>
      <c r="T483" s="116"/>
      <c r="U483" s="116"/>
      <c r="V483" s="116"/>
      <c r="W483" s="116"/>
      <c r="X483" s="43"/>
      <c r="Y483" s="43"/>
      <c r="Z483" s="42"/>
      <c r="AA483" s="43"/>
      <c r="AB483" s="45"/>
      <c r="AC483" s="45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</row>
    <row r="484" spans="2:230" ht="12.75">
      <c r="B484" s="48"/>
      <c r="C484" s="48"/>
      <c r="D484" s="48"/>
      <c r="E484" s="55"/>
      <c r="F484" s="56"/>
      <c r="G484" s="56"/>
      <c r="H484" s="56"/>
      <c r="I484" s="48"/>
      <c r="J484" s="48"/>
      <c r="K484" s="48"/>
      <c r="L484" s="56"/>
      <c r="M484" s="48"/>
      <c r="N484" s="48"/>
      <c r="O484" s="49"/>
      <c r="P484" s="48"/>
      <c r="Q484" s="48"/>
      <c r="R484" s="56"/>
      <c r="S484" s="52"/>
      <c r="T484" s="116"/>
      <c r="U484" s="116"/>
      <c r="V484" s="116"/>
      <c r="W484" s="116"/>
      <c r="X484" s="43"/>
      <c r="Y484" s="43"/>
      <c r="Z484" s="42"/>
      <c r="AA484" s="43"/>
      <c r="AB484" s="45"/>
      <c r="AC484" s="45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</row>
    <row r="485" spans="2:230" ht="12.75">
      <c r="B485" s="48"/>
      <c r="C485" s="48"/>
      <c r="D485" s="48"/>
      <c r="E485" s="55"/>
      <c r="F485" s="56"/>
      <c r="G485" s="56"/>
      <c r="H485" s="56"/>
      <c r="I485" s="48"/>
      <c r="J485" s="48"/>
      <c r="K485" s="48"/>
      <c r="L485" s="56"/>
      <c r="M485" s="48"/>
      <c r="N485" s="48"/>
      <c r="O485" s="49"/>
      <c r="P485" s="48"/>
      <c r="Q485" s="48"/>
      <c r="R485" s="56"/>
      <c r="S485" s="52"/>
      <c r="T485" s="116"/>
      <c r="U485" s="116"/>
      <c r="V485" s="116"/>
      <c r="W485" s="116"/>
      <c r="X485" s="43"/>
      <c r="Y485" s="43"/>
      <c r="Z485" s="42"/>
      <c r="AA485" s="43"/>
      <c r="AB485" s="45"/>
      <c r="AC485" s="45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</row>
    <row r="486" spans="2:230" ht="12.75">
      <c r="B486" s="48"/>
      <c r="C486" s="48"/>
      <c r="D486" s="48"/>
      <c r="E486" s="55"/>
      <c r="F486" s="56"/>
      <c r="G486" s="56"/>
      <c r="H486" s="56"/>
      <c r="I486" s="48"/>
      <c r="J486" s="48"/>
      <c r="K486" s="48"/>
      <c r="L486" s="56"/>
      <c r="M486" s="48"/>
      <c r="N486" s="48"/>
      <c r="O486" s="49"/>
      <c r="P486" s="48"/>
      <c r="Q486" s="48"/>
      <c r="R486" s="56"/>
      <c r="S486" s="52"/>
      <c r="T486" s="116"/>
      <c r="U486" s="116"/>
      <c r="V486" s="116"/>
      <c r="W486" s="116"/>
      <c r="X486" s="43"/>
      <c r="Y486" s="43"/>
      <c r="Z486" s="42"/>
      <c r="AA486" s="43"/>
      <c r="AB486" s="45"/>
      <c r="AC486" s="45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</row>
    <row r="487" spans="2:230" ht="12.75">
      <c r="B487" s="48"/>
      <c r="C487" s="48"/>
      <c r="D487" s="48"/>
      <c r="E487" s="55"/>
      <c r="F487" s="56"/>
      <c r="G487" s="56"/>
      <c r="H487" s="56"/>
      <c r="I487" s="48"/>
      <c r="J487" s="48"/>
      <c r="K487" s="48"/>
      <c r="L487" s="56"/>
      <c r="M487" s="48"/>
      <c r="N487" s="48"/>
      <c r="O487" s="49"/>
      <c r="P487" s="48"/>
      <c r="Q487" s="48"/>
      <c r="R487" s="56"/>
      <c r="S487" s="52"/>
      <c r="T487" s="116"/>
      <c r="U487" s="116"/>
      <c r="V487" s="116"/>
      <c r="W487" s="116"/>
      <c r="X487" s="43"/>
      <c r="Y487" s="43"/>
      <c r="Z487" s="42"/>
      <c r="AA487" s="43"/>
      <c r="AB487" s="45"/>
      <c r="AC487" s="45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</row>
    <row r="488" spans="2:230" ht="12.75">
      <c r="B488" s="48"/>
      <c r="C488" s="48"/>
      <c r="D488" s="48"/>
      <c r="E488" s="55"/>
      <c r="F488" s="56"/>
      <c r="G488" s="56"/>
      <c r="H488" s="56"/>
      <c r="I488" s="48"/>
      <c r="J488" s="48"/>
      <c r="K488" s="48"/>
      <c r="L488" s="56"/>
      <c r="M488" s="48"/>
      <c r="N488" s="48"/>
      <c r="O488" s="49"/>
      <c r="P488" s="48"/>
      <c r="Q488" s="48"/>
      <c r="R488" s="56"/>
      <c r="S488" s="52"/>
      <c r="T488" s="116"/>
      <c r="U488" s="116"/>
      <c r="V488" s="116"/>
      <c r="W488" s="116"/>
      <c r="X488" s="43"/>
      <c r="Y488" s="43"/>
      <c r="Z488" s="42"/>
      <c r="AA488" s="43"/>
      <c r="AB488" s="45"/>
      <c r="AC488" s="45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</row>
    <row r="489" spans="2:230" ht="12.75">
      <c r="B489" s="48"/>
      <c r="C489" s="48"/>
      <c r="D489" s="48"/>
      <c r="E489" s="55"/>
      <c r="F489" s="56"/>
      <c r="G489" s="56"/>
      <c r="H489" s="56"/>
      <c r="I489" s="48"/>
      <c r="J489" s="48"/>
      <c r="K489" s="48"/>
      <c r="L489" s="56"/>
      <c r="M489" s="48"/>
      <c r="N489" s="48"/>
      <c r="O489" s="49"/>
      <c r="P489" s="48"/>
      <c r="Q489" s="48"/>
      <c r="R489" s="56"/>
      <c r="S489" s="52"/>
      <c r="T489" s="116"/>
      <c r="U489" s="116"/>
      <c r="V489" s="116"/>
      <c r="W489" s="116"/>
      <c r="X489" s="43"/>
      <c r="Y489" s="43"/>
      <c r="Z489" s="42"/>
      <c r="AA489" s="43"/>
      <c r="AB489" s="45"/>
      <c r="AC489" s="45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</row>
    <row r="490" spans="2:230" ht="12.75">
      <c r="B490" s="48"/>
      <c r="C490" s="48"/>
      <c r="D490" s="48"/>
      <c r="E490" s="55"/>
      <c r="F490" s="56"/>
      <c r="G490" s="56"/>
      <c r="H490" s="56"/>
      <c r="I490" s="48"/>
      <c r="J490" s="48"/>
      <c r="K490" s="48"/>
      <c r="L490" s="56"/>
      <c r="M490" s="48"/>
      <c r="N490" s="48"/>
      <c r="O490" s="49"/>
      <c r="P490" s="48"/>
      <c r="Q490" s="48"/>
      <c r="R490" s="56"/>
      <c r="S490" s="52"/>
      <c r="T490" s="116"/>
      <c r="U490" s="116"/>
      <c r="V490" s="116"/>
      <c r="W490" s="116"/>
      <c r="X490" s="43"/>
      <c r="Y490" s="43"/>
      <c r="Z490" s="42"/>
      <c r="AA490" s="43"/>
      <c r="AB490" s="45"/>
      <c r="AC490" s="45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</row>
    <row r="491" spans="2:230" ht="12.75">
      <c r="B491" s="48"/>
      <c r="C491" s="48"/>
      <c r="D491" s="48"/>
      <c r="E491" s="55"/>
      <c r="F491" s="56"/>
      <c r="G491" s="56"/>
      <c r="H491" s="56"/>
      <c r="I491" s="48"/>
      <c r="J491" s="48"/>
      <c r="K491" s="48"/>
      <c r="L491" s="56"/>
      <c r="M491" s="48"/>
      <c r="N491" s="48"/>
      <c r="O491" s="49"/>
      <c r="P491" s="48"/>
      <c r="Q491" s="48"/>
      <c r="R491" s="56"/>
      <c r="S491" s="52"/>
      <c r="T491" s="116"/>
      <c r="U491" s="116"/>
      <c r="V491" s="116"/>
      <c r="W491" s="116"/>
      <c r="X491" s="43"/>
      <c r="Y491" s="43"/>
      <c r="Z491" s="42"/>
      <c r="AA491" s="43"/>
      <c r="AB491" s="45"/>
      <c r="AC491" s="45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</row>
    <row r="492" spans="2:230" ht="12.75">
      <c r="B492" s="48"/>
      <c r="C492" s="48"/>
      <c r="D492" s="48"/>
      <c r="E492" s="55"/>
      <c r="F492" s="56"/>
      <c r="G492" s="56"/>
      <c r="H492" s="56"/>
      <c r="I492" s="48"/>
      <c r="J492" s="48"/>
      <c r="K492" s="48"/>
      <c r="L492" s="56"/>
      <c r="M492" s="48"/>
      <c r="N492" s="48"/>
      <c r="O492" s="49"/>
      <c r="P492" s="48"/>
      <c r="Q492" s="48"/>
      <c r="R492" s="56"/>
      <c r="S492" s="52"/>
      <c r="T492" s="116"/>
      <c r="U492" s="116"/>
      <c r="V492" s="116"/>
      <c r="W492" s="116"/>
      <c r="X492" s="43"/>
      <c r="Y492" s="43"/>
      <c r="Z492" s="42"/>
      <c r="AA492" s="43"/>
      <c r="AB492" s="45"/>
      <c r="AC492" s="45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</row>
    <row r="493" spans="2:230" ht="12.75">
      <c r="B493" s="48"/>
      <c r="C493" s="48"/>
      <c r="D493" s="48"/>
      <c r="E493" s="55"/>
      <c r="F493" s="56"/>
      <c r="G493" s="56"/>
      <c r="H493" s="56"/>
      <c r="I493" s="48"/>
      <c r="J493" s="48"/>
      <c r="K493" s="48"/>
      <c r="L493" s="56"/>
      <c r="M493" s="48"/>
      <c r="N493" s="48"/>
      <c r="O493" s="49"/>
      <c r="P493" s="48"/>
      <c r="Q493" s="48"/>
      <c r="R493" s="56"/>
      <c r="S493" s="52"/>
      <c r="T493" s="116"/>
      <c r="U493" s="116"/>
      <c r="V493" s="116"/>
      <c r="W493" s="116"/>
      <c r="X493" s="43"/>
      <c r="Y493" s="43"/>
      <c r="Z493" s="42"/>
      <c r="AA493" s="43"/>
      <c r="AB493" s="45"/>
      <c r="AC493" s="45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</row>
    <row r="494" spans="2:230" ht="12.75">
      <c r="B494" s="48"/>
      <c r="C494" s="48"/>
      <c r="D494" s="48"/>
      <c r="E494" s="55"/>
      <c r="F494" s="56"/>
      <c r="G494" s="56"/>
      <c r="H494" s="56"/>
      <c r="I494" s="48"/>
      <c r="J494" s="48"/>
      <c r="K494" s="48"/>
      <c r="L494" s="56"/>
      <c r="M494" s="48"/>
      <c r="N494" s="48"/>
      <c r="O494" s="49"/>
      <c r="P494" s="48"/>
      <c r="Q494" s="48"/>
      <c r="R494" s="56"/>
      <c r="S494" s="52"/>
      <c r="T494" s="116"/>
      <c r="U494" s="116"/>
      <c r="V494" s="116"/>
      <c r="W494" s="116"/>
      <c r="X494" s="43"/>
      <c r="Y494" s="43"/>
      <c r="Z494" s="42"/>
      <c r="AA494" s="43"/>
      <c r="AB494" s="45"/>
      <c r="AC494" s="45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</row>
    <row r="495" spans="2:230" ht="12.75">
      <c r="B495" s="48"/>
      <c r="C495" s="48"/>
      <c r="D495" s="48"/>
      <c r="E495" s="55"/>
      <c r="F495" s="56"/>
      <c r="G495" s="56"/>
      <c r="H495" s="56"/>
      <c r="I495" s="48"/>
      <c r="J495" s="48"/>
      <c r="K495" s="48"/>
      <c r="L495" s="56"/>
      <c r="M495" s="48"/>
      <c r="N495" s="48"/>
      <c r="O495" s="49"/>
      <c r="P495" s="48"/>
      <c r="Q495" s="48"/>
      <c r="R495" s="56"/>
      <c r="S495" s="52"/>
      <c r="T495" s="116"/>
      <c r="U495" s="116"/>
      <c r="V495" s="116"/>
      <c r="W495" s="116"/>
      <c r="X495" s="43"/>
      <c r="Y495" s="43"/>
      <c r="Z495" s="42"/>
      <c r="AA495" s="43"/>
      <c r="AB495" s="45"/>
      <c r="AC495" s="45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</row>
    <row r="496" spans="2:230" ht="12.75">
      <c r="B496" s="48"/>
      <c r="C496" s="48"/>
      <c r="D496" s="48"/>
      <c r="E496" s="55"/>
      <c r="F496" s="56"/>
      <c r="G496" s="56"/>
      <c r="H496" s="56"/>
      <c r="I496" s="48"/>
      <c r="J496" s="48"/>
      <c r="K496" s="48"/>
      <c r="L496" s="56"/>
      <c r="M496" s="48"/>
      <c r="N496" s="48"/>
      <c r="O496" s="49"/>
      <c r="P496" s="48"/>
      <c r="Q496" s="48"/>
      <c r="R496" s="56"/>
      <c r="S496" s="52"/>
      <c r="T496" s="116"/>
      <c r="U496" s="116"/>
      <c r="V496" s="116"/>
      <c r="W496" s="116"/>
      <c r="X496" s="43"/>
      <c r="Y496" s="43"/>
      <c r="Z496" s="42"/>
      <c r="AA496" s="43"/>
      <c r="AB496" s="45"/>
      <c r="AC496" s="45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</row>
    <row r="497" spans="2:230" ht="12.75">
      <c r="B497" s="48"/>
      <c r="C497" s="48"/>
      <c r="D497" s="48"/>
      <c r="E497" s="55"/>
      <c r="F497" s="56"/>
      <c r="G497" s="56"/>
      <c r="H497" s="56"/>
      <c r="I497" s="48"/>
      <c r="J497" s="48"/>
      <c r="K497" s="48"/>
      <c r="L497" s="56"/>
      <c r="M497" s="48"/>
      <c r="N497" s="48"/>
      <c r="O497" s="49"/>
      <c r="P497" s="48"/>
      <c r="Q497" s="48"/>
      <c r="R497" s="56"/>
      <c r="S497" s="52"/>
      <c r="T497" s="116"/>
      <c r="U497" s="116"/>
      <c r="V497" s="116"/>
      <c r="W497" s="116"/>
      <c r="X497" s="43"/>
      <c r="Y497" s="43"/>
      <c r="Z497" s="42"/>
      <c r="AA497" s="43"/>
      <c r="AB497" s="45"/>
      <c r="AC497" s="45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</row>
    <row r="498" spans="2:230" ht="12.75">
      <c r="B498" s="48"/>
      <c r="C498" s="48"/>
      <c r="D498" s="48"/>
      <c r="E498" s="55"/>
      <c r="F498" s="56"/>
      <c r="G498" s="56"/>
      <c r="H498" s="56"/>
      <c r="I498" s="48"/>
      <c r="J498" s="48"/>
      <c r="K498" s="48"/>
      <c r="L498" s="56"/>
      <c r="M498" s="48"/>
      <c r="N498" s="48"/>
      <c r="O498" s="49"/>
      <c r="P498" s="48"/>
      <c r="Q498" s="48"/>
      <c r="R498" s="56"/>
      <c r="S498" s="52"/>
      <c r="T498" s="116"/>
      <c r="U498" s="116"/>
      <c r="V498" s="116"/>
      <c r="W498" s="116"/>
      <c r="X498" s="43"/>
      <c r="Y498" s="43"/>
      <c r="Z498" s="42"/>
      <c r="AA498" s="43"/>
      <c r="AB498" s="45"/>
      <c r="AC498" s="45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</row>
    <row r="499" spans="2:230" ht="12.75">
      <c r="B499" s="48"/>
      <c r="C499" s="48"/>
      <c r="D499" s="48"/>
      <c r="E499" s="55"/>
      <c r="F499" s="56"/>
      <c r="G499" s="56"/>
      <c r="H499" s="56"/>
      <c r="I499" s="48"/>
      <c r="J499" s="48"/>
      <c r="K499" s="48"/>
      <c r="L499" s="56"/>
      <c r="M499" s="48"/>
      <c r="N499" s="48"/>
      <c r="O499" s="49"/>
      <c r="P499" s="48"/>
      <c r="Q499" s="48"/>
      <c r="R499" s="56"/>
      <c r="S499" s="52"/>
      <c r="T499" s="116"/>
      <c r="U499" s="116"/>
      <c r="V499" s="116"/>
      <c r="W499" s="116"/>
      <c r="X499" s="43"/>
      <c r="Y499" s="43"/>
      <c r="Z499" s="42"/>
      <c r="AA499" s="43"/>
      <c r="AB499" s="45"/>
      <c r="AC499" s="45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</row>
    <row r="500" spans="2:230" ht="12.75">
      <c r="B500" s="48"/>
      <c r="C500" s="48"/>
      <c r="D500" s="48"/>
      <c r="E500" s="55"/>
      <c r="F500" s="56"/>
      <c r="G500" s="56"/>
      <c r="H500" s="56"/>
      <c r="I500" s="48"/>
      <c r="J500" s="48"/>
      <c r="K500" s="48"/>
      <c r="L500" s="56"/>
      <c r="M500" s="48"/>
      <c r="N500" s="48"/>
      <c r="O500" s="49"/>
      <c r="P500" s="48"/>
      <c r="Q500" s="48"/>
      <c r="R500" s="56"/>
      <c r="S500" s="52"/>
      <c r="T500" s="116"/>
      <c r="U500" s="116"/>
      <c r="V500" s="116"/>
      <c r="W500" s="116"/>
      <c r="X500" s="43"/>
      <c r="Y500" s="43"/>
      <c r="Z500" s="42"/>
      <c r="AA500" s="43"/>
      <c r="AB500" s="45"/>
      <c r="AC500" s="45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</row>
    <row r="501" spans="2:230" ht="12.75">
      <c r="B501" s="48"/>
      <c r="C501" s="48"/>
      <c r="D501" s="48"/>
      <c r="E501" s="55"/>
      <c r="F501" s="56"/>
      <c r="G501" s="56"/>
      <c r="H501" s="56"/>
      <c r="I501" s="48"/>
      <c r="J501" s="48"/>
      <c r="K501" s="48"/>
      <c r="L501" s="56"/>
      <c r="M501" s="48"/>
      <c r="N501" s="48"/>
      <c r="O501" s="49"/>
      <c r="P501" s="48"/>
      <c r="Q501" s="48"/>
      <c r="R501" s="56"/>
      <c r="S501" s="52"/>
      <c r="T501" s="116"/>
      <c r="U501" s="116"/>
      <c r="V501" s="116"/>
      <c r="W501" s="116"/>
      <c r="X501" s="43"/>
      <c r="Y501" s="43"/>
      <c r="Z501" s="42"/>
      <c r="AA501" s="43"/>
      <c r="AB501" s="45"/>
      <c r="AC501" s="45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</row>
    <row r="502" spans="2:230" ht="12.75">
      <c r="B502" s="48"/>
      <c r="C502" s="48"/>
      <c r="D502" s="48"/>
      <c r="E502" s="55"/>
      <c r="F502" s="56"/>
      <c r="G502" s="56"/>
      <c r="H502" s="56"/>
      <c r="I502" s="48"/>
      <c r="J502" s="48"/>
      <c r="K502" s="48"/>
      <c r="L502" s="56"/>
      <c r="M502" s="48"/>
      <c r="N502" s="48"/>
      <c r="O502" s="49"/>
      <c r="P502" s="48"/>
      <c r="Q502" s="48"/>
      <c r="R502" s="56"/>
      <c r="S502" s="52"/>
      <c r="T502" s="116"/>
      <c r="U502" s="116"/>
      <c r="V502" s="116"/>
      <c r="W502" s="116"/>
      <c r="X502" s="43"/>
      <c r="Y502" s="43"/>
      <c r="Z502" s="42"/>
      <c r="AA502" s="43"/>
      <c r="AB502" s="45"/>
      <c r="AC502" s="45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</row>
    <row r="503" spans="2:230" ht="12.75">
      <c r="B503" s="48"/>
      <c r="C503" s="48"/>
      <c r="D503" s="48"/>
      <c r="E503" s="55"/>
      <c r="F503" s="56"/>
      <c r="G503" s="56"/>
      <c r="H503" s="56"/>
      <c r="I503" s="48"/>
      <c r="J503" s="48"/>
      <c r="K503" s="48"/>
      <c r="L503" s="56"/>
      <c r="M503" s="48"/>
      <c r="N503" s="48"/>
      <c r="O503" s="49"/>
      <c r="P503" s="48"/>
      <c r="Q503" s="48"/>
      <c r="R503" s="56"/>
      <c r="S503" s="52"/>
      <c r="T503" s="116"/>
      <c r="U503" s="116"/>
      <c r="V503" s="116"/>
      <c r="W503" s="116"/>
      <c r="X503" s="43"/>
      <c r="Y503" s="43"/>
      <c r="Z503" s="42"/>
      <c r="AA503" s="43"/>
      <c r="AB503" s="45"/>
      <c r="AC503" s="45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</row>
    <row r="504" spans="2:230" ht="12.75">
      <c r="B504" s="48"/>
      <c r="C504" s="48"/>
      <c r="D504" s="48"/>
      <c r="E504" s="55"/>
      <c r="F504" s="56"/>
      <c r="G504" s="56"/>
      <c r="H504" s="56"/>
      <c r="I504" s="48"/>
      <c r="J504" s="48"/>
      <c r="K504" s="48"/>
      <c r="L504" s="56"/>
      <c r="M504" s="48"/>
      <c r="N504" s="48"/>
      <c r="O504" s="49"/>
      <c r="P504" s="48"/>
      <c r="Q504" s="48"/>
      <c r="R504" s="56"/>
      <c r="S504" s="52"/>
      <c r="T504" s="116"/>
      <c r="U504" s="116"/>
      <c r="V504" s="116"/>
      <c r="W504" s="116"/>
      <c r="X504" s="43"/>
      <c r="Y504" s="43"/>
      <c r="Z504" s="42"/>
      <c r="AA504" s="43"/>
      <c r="AB504" s="45"/>
      <c r="AC504" s="45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</row>
    <row r="505" spans="2:230" ht="12.75">
      <c r="B505" s="48"/>
      <c r="C505" s="48"/>
      <c r="D505" s="48"/>
      <c r="E505" s="55"/>
      <c r="F505" s="56"/>
      <c r="G505" s="56"/>
      <c r="H505" s="56"/>
      <c r="I505" s="48"/>
      <c r="J505" s="48"/>
      <c r="K505" s="48"/>
      <c r="L505" s="56"/>
      <c r="M505" s="48"/>
      <c r="N505" s="48"/>
      <c r="O505" s="49"/>
      <c r="P505" s="48"/>
      <c r="Q505" s="48"/>
      <c r="R505" s="56"/>
      <c r="S505" s="52"/>
      <c r="T505" s="116"/>
      <c r="U505" s="116"/>
      <c r="V505" s="116"/>
      <c r="W505" s="116"/>
      <c r="X505" s="43"/>
      <c r="Y505" s="43"/>
      <c r="Z505" s="42"/>
      <c r="AA505" s="43"/>
      <c r="AB505" s="45"/>
      <c r="AC505" s="45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</row>
    <row r="506" spans="2:230" ht="12.75">
      <c r="B506" s="48"/>
      <c r="C506" s="48"/>
      <c r="D506" s="48"/>
      <c r="E506" s="55"/>
      <c r="F506" s="56"/>
      <c r="G506" s="56"/>
      <c r="H506" s="56"/>
      <c r="I506" s="48"/>
      <c r="J506" s="48"/>
      <c r="K506" s="48"/>
      <c r="L506" s="56"/>
      <c r="M506" s="48"/>
      <c r="N506" s="48"/>
      <c r="O506" s="49"/>
      <c r="P506" s="48"/>
      <c r="Q506" s="48"/>
      <c r="R506" s="56"/>
      <c r="S506" s="52"/>
      <c r="T506" s="116"/>
      <c r="U506" s="116"/>
      <c r="V506" s="116"/>
      <c r="W506" s="116"/>
      <c r="X506" s="43"/>
      <c r="Y506" s="43"/>
      <c r="Z506" s="42"/>
      <c r="AA506" s="43"/>
      <c r="AB506" s="45"/>
      <c r="AC506" s="45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</row>
    <row r="507" spans="2:230" ht="12.75">
      <c r="B507" s="48"/>
      <c r="C507" s="48"/>
      <c r="D507" s="48"/>
      <c r="E507" s="55"/>
      <c r="F507" s="56"/>
      <c r="G507" s="56"/>
      <c r="H507" s="56"/>
      <c r="I507" s="48"/>
      <c r="J507" s="48"/>
      <c r="K507" s="48"/>
      <c r="L507" s="56"/>
      <c r="M507" s="48"/>
      <c r="N507" s="48"/>
      <c r="O507" s="49"/>
      <c r="P507" s="48"/>
      <c r="Q507" s="48"/>
      <c r="R507" s="56"/>
      <c r="S507" s="52"/>
      <c r="T507" s="116"/>
      <c r="U507" s="116"/>
      <c r="V507" s="116"/>
      <c r="W507" s="116"/>
      <c r="X507" s="43"/>
      <c r="Y507" s="43"/>
      <c r="Z507" s="42"/>
      <c r="AA507" s="43"/>
      <c r="AB507" s="45"/>
      <c r="AC507" s="45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</row>
    <row r="508" spans="2:230" ht="12.75">
      <c r="B508" s="48"/>
      <c r="C508" s="48"/>
      <c r="D508" s="48"/>
      <c r="E508" s="55"/>
      <c r="F508" s="56"/>
      <c r="G508" s="56"/>
      <c r="H508" s="56"/>
      <c r="I508" s="48"/>
      <c r="J508" s="48"/>
      <c r="K508" s="48"/>
      <c r="L508" s="56"/>
      <c r="M508" s="48"/>
      <c r="N508" s="48"/>
      <c r="O508" s="49"/>
      <c r="P508" s="48"/>
      <c r="Q508" s="48"/>
      <c r="R508" s="56"/>
      <c r="S508" s="52"/>
      <c r="T508" s="116"/>
      <c r="U508" s="116"/>
      <c r="V508" s="116"/>
      <c r="W508" s="116"/>
      <c r="X508" s="43"/>
      <c r="Y508" s="43"/>
      <c r="Z508" s="42"/>
      <c r="AA508" s="43"/>
      <c r="AB508" s="45"/>
      <c r="AC508" s="45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</row>
    <row r="509" spans="2:230" ht="12.75">
      <c r="B509" s="48"/>
      <c r="C509" s="48"/>
      <c r="D509" s="48"/>
      <c r="E509" s="55"/>
      <c r="F509" s="56"/>
      <c r="G509" s="56"/>
      <c r="H509" s="56"/>
      <c r="I509" s="48"/>
      <c r="J509" s="48"/>
      <c r="K509" s="48"/>
      <c r="L509" s="56"/>
      <c r="M509" s="48"/>
      <c r="N509" s="48"/>
      <c r="O509" s="49"/>
      <c r="P509" s="48"/>
      <c r="Q509" s="48"/>
      <c r="R509" s="56"/>
      <c r="S509" s="52"/>
      <c r="T509" s="116"/>
      <c r="U509" s="116"/>
      <c r="V509" s="116"/>
      <c r="W509" s="116"/>
      <c r="X509" s="43"/>
      <c r="Y509" s="43"/>
      <c r="Z509" s="42"/>
      <c r="AA509" s="43"/>
      <c r="AB509" s="45"/>
      <c r="AC509" s="45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</row>
    <row r="510" spans="2:230" ht="12.75">
      <c r="B510" s="48"/>
      <c r="C510" s="48"/>
      <c r="D510" s="48"/>
      <c r="E510" s="55"/>
      <c r="F510" s="56"/>
      <c r="G510" s="56"/>
      <c r="H510" s="56"/>
      <c r="I510" s="48"/>
      <c r="J510" s="48"/>
      <c r="K510" s="48"/>
      <c r="L510" s="56"/>
      <c r="M510" s="48"/>
      <c r="N510" s="48"/>
      <c r="O510" s="49"/>
      <c r="P510" s="48"/>
      <c r="Q510" s="48"/>
      <c r="R510" s="56"/>
      <c r="S510" s="52"/>
      <c r="T510" s="116"/>
      <c r="U510" s="116"/>
      <c r="V510" s="116"/>
      <c r="W510" s="116"/>
      <c r="X510" s="43"/>
      <c r="Y510" s="43"/>
      <c r="Z510" s="42"/>
      <c r="AA510" s="43"/>
      <c r="AB510" s="45"/>
      <c r="AC510" s="45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</row>
    <row r="511" spans="2:230" ht="12.75">
      <c r="B511" s="48"/>
      <c r="C511" s="48"/>
      <c r="D511" s="48"/>
      <c r="E511" s="55"/>
      <c r="F511" s="56"/>
      <c r="G511" s="56"/>
      <c r="H511" s="56"/>
      <c r="I511" s="48"/>
      <c r="J511" s="48"/>
      <c r="K511" s="48"/>
      <c r="L511" s="56"/>
      <c r="M511" s="48"/>
      <c r="N511" s="48"/>
      <c r="O511" s="49"/>
      <c r="P511" s="48"/>
      <c r="Q511" s="48"/>
      <c r="R511" s="56"/>
      <c r="S511" s="52"/>
      <c r="T511" s="116"/>
      <c r="U511" s="116"/>
      <c r="V511" s="116"/>
      <c r="W511" s="116"/>
      <c r="X511" s="43"/>
      <c r="Y511" s="43"/>
      <c r="Z511" s="42"/>
      <c r="AA511" s="43"/>
      <c r="AB511" s="45"/>
      <c r="AC511" s="45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</row>
    <row r="512" spans="2:230" ht="12.75">
      <c r="B512" s="48"/>
      <c r="C512" s="48"/>
      <c r="D512" s="48"/>
      <c r="E512" s="55"/>
      <c r="F512" s="56"/>
      <c r="G512" s="56"/>
      <c r="H512" s="56"/>
      <c r="I512" s="48"/>
      <c r="J512" s="48"/>
      <c r="K512" s="48"/>
      <c r="L512" s="56"/>
      <c r="M512" s="48"/>
      <c r="N512" s="48"/>
      <c r="O512" s="49"/>
      <c r="P512" s="48"/>
      <c r="Q512" s="48"/>
      <c r="R512" s="56"/>
      <c r="S512" s="52"/>
      <c r="T512" s="116"/>
      <c r="U512" s="116"/>
      <c r="V512" s="116"/>
      <c r="W512" s="116"/>
      <c r="X512" s="43"/>
      <c r="Y512" s="43"/>
      <c r="Z512" s="42"/>
      <c r="AA512" s="43"/>
      <c r="AB512" s="45"/>
      <c r="AC512" s="45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</row>
    <row r="513" spans="2:230" ht="12.75">
      <c r="B513" s="48"/>
      <c r="C513" s="48"/>
      <c r="D513" s="48"/>
      <c r="E513" s="55"/>
      <c r="F513" s="56"/>
      <c r="G513" s="56"/>
      <c r="H513" s="56"/>
      <c r="I513" s="48"/>
      <c r="J513" s="48"/>
      <c r="K513" s="48"/>
      <c r="L513" s="56"/>
      <c r="M513" s="48"/>
      <c r="N513" s="48"/>
      <c r="O513" s="49"/>
      <c r="P513" s="48"/>
      <c r="Q513" s="48"/>
      <c r="R513" s="56"/>
      <c r="S513" s="52"/>
      <c r="T513" s="116"/>
      <c r="U513" s="116"/>
      <c r="V513" s="116"/>
      <c r="W513" s="116"/>
      <c r="X513" s="43"/>
      <c r="Y513" s="43"/>
      <c r="Z513" s="42"/>
      <c r="AA513" s="43"/>
      <c r="AB513" s="45"/>
      <c r="AC513" s="45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</row>
    <row r="514" spans="2:230" ht="12.75">
      <c r="B514" s="48"/>
      <c r="C514" s="48"/>
      <c r="D514" s="48"/>
      <c r="E514" s="55"/>
      <c r="F514" s="56"/>
      <c r="G514" s="56"/>
      <c r="H514" s="56"/>
      <c r="I514" s="48"/>
      <c r="J514" s="48"/>
      <c r="K514" s="48"/>
      <c r="L514" s="56"/>
      <c r="M514" s="48"/>
      <c r="N514" s="48"/>
      <c r="O514" s="49"/>
      <c r="P514" s="48"/>
      <c r="Q514" s="48"/>
      <c r="R514" s="56"/>
      <c r="S514" s="52"/>
      <c r="T514" s="116"/>
      <c r="U514" s="116"/>
      <c r="V514" s="116"/>
      <c r="W514" s="116"/>
      <c r="X514" s="43"/>
      <c r="Y514" s="43"/>
      <c r="Z514" s="42"/>
      <c r="AA514" s="43"/>
      <c r="AB514" s="45"/>
      <c r="AC514" s="45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</row>
    <row r="515" spans="2:230" ht="12.75">
      <c r="B515" s="48"/>
      <c r="C515" s="48"/>
      <c r="D515" s="48"/>
      <c r="E515" s="55"/>
      <c r="F515" s="56"/>
      <c r="G515" s="56"/>
      <c r="H515" s="56"/>
      <c r="I515" s="48"/>
      <c r="J515" s="48"/>
      <c r="K515" s="48"/>
      <c r="L515" s="56"/>
      <c r="M515" s="48"/>
      <c r="N515" s="48"/>
      <c r="O515" s="49"/>
      <c r="P515" s="48"/>
      <c r="Q515" s="48"/>
      <c r="R515" s="56"/>
      <c r="S515" s="52"/>
      <c r="T515" s="116"/>
      <c r="U515" s="116"/>
      <c r="V515" s="116"/>
      <c r="W515" s="116"/>
      <c r="X515" s="43"/>
      <c r="Y515" s="43"/>
      <c r="Z515" s="42"/>
      <c r="AA515" s="43"/>
      <c r="AB515" s="45"/>
      <c r="AC515" s="45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</row>
    <row r="516" spans="2:230" ht="12.75">
      <c r="B516" s="48"/>
      <c r="C516" s="48"/>
      <c r="D516" s="48"/>
      <c r="E516" s="55"/>
      <c r="F516" s="56"/>
      <c r="G516" s="56"/>
      <c r="H516" s="56"/>
      <c r="I516" s="48"/>
      <c r="J516" s="48"/>
      <c r="K516" s="48"/>
      <c r="L516" s="56"/>
      <c r="M516" s="48"/>
      <c r="N516" s="48"/>
      <c r="O516" s="49"/>
      <c r="P516" s="48"/>
      <c r="Q516" s="48"/>
      <c r="R516" s="56"/>
      <c r="S516" s="52"/>
      <c r="T516" s="116"/>
      <c r="U516" s="116"/>
      <c r="V516" s="116"/>
      <c r="W516" s="116"/>
      <c r="X516" s="43"/>
      <c r="Y516" s="43"/>
      <c r="Z516" s="42"/>
      <c r="AA516" s="43"/>
      <c r="AB516" s="45"/>
      <c r="AC516" s="45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</row>
    <row r="517" spans="2:230" ht="12.75">
      <c r="B517" s="48"/>
      <c r="C517" s="48"/>
      <c r="D517" s="48"/>
      <c r="E517" s="55"/>
      <c r="F517" s="56"/>
      <c r="G517" s="56"/>
      <c r="H517" s="56"/>
      <c r="I517" s="48"/>
      <c r="J517" s="48"/>
      <c r="K517" s="48"/>
      <c r="L517" s="56"/>
      <c r="M517" s="48"/>
      <c r="N517" s="48"/>
      <c r="O517" s="49"/>
      <c r="P517" s="48"/>
      <c r="Q517" s="48"/>
      <c r="R517" s="56"/>
      <c r="S517" s="52"/>
      <c r="T517" s="116"/>
      <c r="U517" s="116"/>
      <c r="V517" s="116"/>
      <c r="W517" s="116"/>
      <c r="X517" s="43"/>
      <c r="Y517" s="43"/>
      <c r="Z517" s="42"/>
      <c r="AA517" s="43"/>
      <c r="AB517" s="45"/>
      <c r="AC517" s="45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</row>
    <row r="518" spans="2:230" ht="12.75">
      <c r="B518" s="48"/>
      <c r="C518" s="48"/>
      <c r="D518" s="48"/>
      <c r="E518" s="55"/>
      <c r="F518" s="56"/>
      <c r="G518" s="56"/>
      <c r="H518" s="56"/>
      <c r="I518" s="48"/>
      <c r="J518" s="48"/>
      <c r="K518" s="48"/>
      <c r="L518" s="56"/>
      <c r="M518" s="48"/>
      <c r="N518" s="48"/>
      <c r="O518" s="49"/>
      <c r="P518" s="48"/>
      <c r="Q518" s="48"/>
      <c r="R518" s="56"/>
      <c r="S518" s="52"/>
      <c r="T518" s="116"/>
      <c r="U518" s="116"/>
      <c r="V518" s="116"/>
      <c r="W518" s="116"/>
      <c r="X518" s="43"/>
      <c r="Y518" s="43"/>
      <c r="Z518" s="42"/>
      <c r="AA518" s="43"/>
      <c r="AB518" s="45"/>
      <c r="AC518" s="45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</row>
    <row r="519" spans="2:230" ht="12.75">
      <c r="B519" s="48"/>
      <c r="C519" s="48"/>
      <c r="D519" s="48"/>
      <c r="E519" s="55"/>
      <c r="F519" s="56"/>
      <c r="G519" s="56"/>
      <c r="H519" s="56"/>
      <c r="I519" s="48"/>
      <c r="J519" s="48"/>
      <c r="K519" s="48"/>
      <c r="L519" s="56"/>
      <c r="M519" s="48"/>
      <c r="N519" s="48"/>
      <c r="O519" s="49"/>
      <c r="P519" s="48"/>
      <c r="Q519" s="48"/>
      <c r="R519" s="56"/>
      <c r="S519" s="52"/>
      <c r="T519" s="116"/>
      <c r="U519" s="116"/>
      <c r="V519" s="116"/>
      <c r="W519" s="116"/>
      <c r="X519" s="43"/>
      <c r="Y519" s="43"/>
      <c r="Z519" s="42"/>
      <c r="AA519" s="43"/>
      <c r="AB519" s="45"/>
      <c r="AC519" s="45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</row>
    <row r="520" spans="2:230" ht="12.75">
      <c r="B520" s="48"/>
      <c r="C520" s="48"/>
      <c r="D520" s="48"/>
      <c r="E520" s="55"/>
      <c r="F520" s="56"/>
      <c r="G520" s="56"/>
      <c r="H520" s="56"/>
      <c r="I520" s="48"/>
      <c r="J520" s="48"/>
      <c r="K520" s="48"/>
      <c r="L520" s="56"/>
      <c r="M520" s="48"/>
      <c r="N520" s="48"/>
      <c r="O520" s="49"/>
      <c r="P520" s="48"/>
      <c r="Q520" s="48"/>
      <c r="R520" s="56"/>
      <c r="S520" s="52"/>
      <c r="T520" s="116"/>
      <c r="U520" s="116"/>
      <c r="V520" s="116"/>
      <c r="W520" s="116"/>
      <c r="X520" s="43"/>
      <c r="Y520" s="43"/>
      <c r="Z520" s="42"/>
      <c r="AA520" s="43"/>
      <c r="AB520" s="45"/>
      <c r="AC520" s="45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</row>
    <row r="521" spans="2:230" ht="12.75">
      <c r="B521" s="48"/>
      <c r="C521" s="48"/>
      <c r="D521" s="48"/>
      <c r="E521" s="55"/>
      <c r="F521" s="56"/>
      <c r="G521" s="56"/>
      <c r="H521" s="56"/>
      <c r="I521" s="48"/>
      <c r="J521" s="48"/>
      <c r="K521" s="48"/>
      <c r="L521" s="56"/>
      <c r="M521" s="48"/>
      <c r="N521" s="48"/>
      <c r="O521" s="49"/>
      <c r="P521" s="48"/>
      <c r="Q521" s="48"/>
      <c r="R521" s="56"/>
      <c r="S521" s="52"/>
      <c r="T521" s="116"/>
      <c r="U521" s="116"/>
      <c r="V521" s="116"/>
      <c r="W521" s="116"/>
      <c r="X521" s="43"/>
      <c r="Y521" s="43"/>
      <c r="Z521" s="42"/>
      <c r="AA521" s="43"/>
      <c r="AB521" s="45"/>
      <c r="AC521" s="45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</row>
    <row r="522" spans="2:230" ht="12.75">
      <c r="B522" s="48"/>
      <c r="C522" s="48"/>
      <c r="D522" s="48"/>
      <c r="E522" s="55"/>
      <c r="F522" s="56"/>
      <c r="G522" s="56"/>
      <c r="H522" s="56"/>
      <c r="I522" s="48"/>
      <c r="J522" s="48"/>
      <c r="K522" s="48"/>
      <c r="L522" s="56"/>
      <c r="M522" s="48"/>
      <c r="N522" s="48"/>
      <c r="O522" s="49"/>
      <c r="P522" s="48"/>
      <c r="Q522" s="48"/>
      <c r="R522" s="56"/>
      <c r="S522" s="52"/>
      <c r="T522" s="116"/>
      <c r="U522" s="116"/>
      <c r="V522" s="116"/>
      <c r="W522" s="116"/>
      <c r="X522" s="43"/>
      <c r="Y522" s="43"/>
      <c r="Z522" s="42"/>
      <c r="AA522" s="43"/>
      <c r="AB522" s="45"/>
      <c r="AC522" s="45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</row>
    <row r="523" spans="2:230" ht="12.75">
      <c r="B523" s="48"/>
      <c r="C523" s="48"/>
      <c r="D523" s="48"/>
      <c r="E523" s="55"/>
      <c r="F523" s="56"/>
      <c r="G523" s="56"/>
      <c r="H523" s="56"/>
      <c r="I523" s="48"/>
      <c r="J523" s="48"/>
      <c r="K523" s="48"/>
      <c r="L523" s="56"/>
      <c r="M523" s="48"/>
      <c r="N523" s="48"/>
      <c r="O523" s="49"/>
      <c r="P523" s="48"/>
      <c r="Q523" s="48"/>
      <c r="R523" s="56"/>
      <c r="S523" s="52"/>
      <c r="T523" s="116"/>
      <c r="U523" s="116"/>
      <c r="V523" s="116"/>
      <c r="W523" s="116"/>
      <c r="X523" s="43"/>
      <c r="Y523" s="43"/>
      <c r="Z523" s="42"/>
      <c r="AA523" s="43"/>
      <c r="AB523" s="45"/>
      <c r="AC523" s="45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</row>
    <row r="524" spans="2:230" ht="12.75">
      <c r="B524" s="48"/>
      <c r="C524" s="48"/>
      <c r="D524" s="48"/>
      <c r="E524" s="55"/>
      <c r="F524" s="56"/>
      <c r="G524" s="56"/>
      <c r="H524" s="56"/>
      <c r="I524" s="48"/>
      <c r="J524" s="48"/>
      <c r="K524" s="48"/>
      <c r="L524" s="56"/>
      <c r="M524" s="48"/>
      <c r="N524" s="48"/>
      <c r="O524" s="49"/>
      <c r="P524" s="48"/>
      <c r="Q524" s="48"/>
      <c r="R524" s="56"/>
      <c r="S524" s="52"/>
      <c r="T524" s="116"/>
      <c r="U524" s="116"/>
      <c r="V524" s="116"/>
      <c r="W524" s="116"/>
      <c r="X524" s="43"/>
      <c r="Y524" s="43"/>
      <c r="Z524" s="42"/>
      <c r="AA524" s="43"/>
      <c r="AB524" s="45"/>
      <c r="AC524" s="45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</row>
    <row r="525" spans="2:230" ht="12.75">
      <c r="B525" s="48"/>
      <c r="C525" s="48"/>
      <c r="D525" s="48"/>
      <c r="E525" s="55"/>
      <c r="F525" s="56"/>
      <c r="G525" s="56"/>
      <c r="H525" s="56"/>
      <c r="I525" s="48"/>
      <c r="J525" s="48"/>
      <c r="K525" s="48"/>
      <c r="L525" s="56"/>
      <c r="M525" s="48"/>
      <c r="N525" s="48"/>
      <c r="O525" s="49"/>
      <c r="P525" s="48"/>
      <c r="Q525" s="48"/>
      <c r="R525" s="56"/>
      <c r="S525" s="52"/>
      <c r="T525" s="116"/>
      <c r="U525" s="116"/>
      <c r="V525" s="116"/>
      <c r="W525" s="116"/>
      <c r="X525" s="43"/>
      <c r="Y525" s="43"/>
      <c r="Z525" s="42"/>
      <c r="AA525" s="43"/>
      <c r="AB525" s="45"/>
      <c r="AC525" s="45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</row>
    <row r="526" spans="2:230" ht="12.75">
      <c r="B526" s="48"/>
      <c r="C526" s="48"/>
      <c r="D526" s="48"/>
      <c r="E526" s="55"/>
      <c r="F526" s="56"/>
      <c r="G526" s="56"/>
      <c r="H526" s="56"/>
      <c r="I526" s="48"/>
      <c r="J526" s="48"/>
      <c r="K526" s="48"/>
      <c r="L526" s="56"/>
      <c r="M526" s="48"/>
      <c r="N526" s="48"/>
      <c r="O526" s="49"/>
      <c r="P526" s="48"/>
      <c r="Q526" s="48"/>
      <c r="R526" s="56"/>
      <c r="S526" s="52"/>
      <c r="T526" s="116"/>
      <c r="U526" s="116"/>
      <c r="V526" s="116"/>
      <c r="W526" s="116"/>
      <c r="X526" s="43"/>
      <c r="Y526" s="43"/>
      <c r="Z526" s="42"/>
      <c r="AA526" s="43"/>
      <c r="AB526" s="45"/>
      <c r="AC526" s="45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</row>
    <row r="527" spans="2:230" ht="12.75">
      <c r="B527" s="48"/>
      <c r="C527" s="48"/>
      <c r="D527" s="48"/>
      <c r="E527" s="55"/>
      <c r="F527" s="56"/>
      <c r="G527" s="56"/>
      <c r="H527" s="56"/>
      <c r="I527" s="48"/>
      <c r="J527" s="48"/>
      <c r="K527" s="48"/>
      <c r="L527" s="56"/>
      <c r="M527" s="48"/>
      <c r="N527" s="48"/>
      <c r="O527" s="49"/>
      <c r="P527" s="48"/>
      <c r="Q527" s="48"/>
      <c r="R527" s="56"/>
      <c r="S527" s="52"/>
      <c r="T527" s="116"/>
      <c r="U527" s="116"/>
      <c r="V527" s="116"/>
      <c r="W527" s="116"/>
      <c r="X527" s="43"/>
      <c r="Y527" s="43"/>
      <c r="Z527" s="42"/>
      <c r="AA527" s="43"/>
      <c r="AB527" s="45"/>
      <c r="AC527" s="45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</row>
    <row r="528" spans="2:230" ht="12.75">
      <c r="B528" s="48"/>
      <c r="C528" s="48"/>
      <c r="D528" s="48"/>
      <c r="E528" s="55"/>
      <c r="F528" s="56"/>
      <c r="G528" s="56"/>
      <c r="H528" s="56"/>
      <c r="I528" s="48"/>
      <c r="J528" s="48"/>
      <c r="K528" s="48"/>
      <c r="L528" s="56"/>
      <c r="M528" s="48"/>
      <c r="N528" s="48"/>
      <c r="O528" s="49"/>
      <c r="P528" s="48"/>
      <c r="Q528" s="48"/>
      <c r="R528" s="56"/>
      <c r="S528" s="52"/>
      <c r="T528" s="116"/>
      <c r="U528" s="116"/>
      <c r="V528" s="116"/>
      <c r="W528" s="116"/>
      <c r="X528" s="43"/>
      <c r="Y528" s="43"/>
      <c r="Z528" s="42"/>
      <c r="AA528" s="43"/>
      <c r="AB528" s="45"/>
      <c r="AC528" s="45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</row>
    <row r="529" spans="2:230" ht="12.75">
      <c r="B529" s="48"/>
      <c r="C529" s="48"/>
      <c r="D529" s="48"/>
      <c r="E529" s="55"/>
      <c r="F529" s="56"/>
      <c r="G529" s="56"/>
      <c r="H529" s="56"/>
      <c r="I529" s="48"/>
      <c r="J529" s="48"/>
      <c r="K529" s="48"/>
      <c r="L529" s="56"/>
      <c r="M529" s="48"/>
      <c r="N529" s="48"/>
      <c r="O529" s="49"/>
      <c r="P529" s="48"/>
      <c r="Q529" s="48"/>
      <c r="R529" s="56"/>
      <c r="S529" s="52"/>
      <c r="T529" s="116"/>
      <c r="U529" s="116"/>
      <c r="V529" s="116"/>
      <c r="W529" s="116"/>
      <c r="X529" s="43"/>
      <c r="Y529" s="43"/>
      <c r="Z529" s="42"/>
      <c r="AA529" s="43"/>
      <c r="AB529" s="45"/>
      <c r="AC529" s="45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</row>
    <row r="530" spans="2:230" ht="12.75">
      <c r="B530" s="48"/>
      <c r="C530" s="48"/>
      <c r="D530" s="48"/>
      <c r="E530" s="55"/>
      <c r="F530" s="56"/>
      <c r="G530" s="56"/>
      <c r="H530" s="56"/>
      <c r="I530" s="48"/>
      <c r="J530" s="48"/>
      <c r="K530" s="48"/>
      <c r="L530" s="56"/>
      <c r="M530" s="48"/>
      <c r="N530" s="48"/>
      <c r="O530" s="49"/>
      <c r="P530" s="48"/>
      <c r="Q530" s="48"/>
      <c r="R530" s="56"/>
      <c r="S530" s="52"/>
      <c r="T530" s="116"/>
      <c r="U530" s="116"/>
      <c r="V530" s="116"/>
      <c r="W530" s="116"/>
      <c r="X530" s="43"/>
      <c r="Y530" s="43"/>
      <c r="Z530" s="42"/>
      <c r="AA530" s="43"/>
      <c r="AB530" s="45"/>
      <c r="AC530" s="45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</row>
    <row r="531" spans="2:230" ht="12.75">
      <c r="B531" s="48"/>
      <c r="C531" s="48"/>
      <c r="D531" s="48"/>
      <c r="E531" s="55"/>
      <c r="F531" s="56"/>
      <c r="G531" s="56"/>
      <c r="H531" s="56"/>
      <c r="I531" s="48"/>
      <c r="J531" s="48"/>
      <c r="K531" s="48"/>
      <c r="L531" s="56"/>
      <c r="M531" s="48"/>
      <c r="N531" s="48"/>
      <c r="O531" s="49"/>
      <c r="P531" s="48"/>
      <c r="Q531" s="48"/>
      <c r="R531" s="56"/>
      <c r="S531" s="52"/>
      <c r="T531" s="116"/>
      <c r="U531" s="116"/>
      <c r="V531" s="116"/>
      <c r="W531" s="116"/>
      <c r="X531" s="43"/>
      <c r="Y531" s="43"/>
      <c r="Z531" s="42"/>
      <c r="AA531" s="43"/>
      <c r="AB531" s="45"/>
      <c r="AC531" s="45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</row>
    <row r="532" spans="2:230" ht="12.75">
      <c r="B532" s="48"/>
      <c r="C532" s="48"/>
      <c r="D532" s="48"/>
      <c r="E532" s="55"/>
      <c r="F532" s="56"/>
      <c r="G532" s="56"/>
      <c r="H532" s="56"/>
      <c r="I532" s="48"/>
      <c r="J532" s="48"/>
      <c r="K532" s="48"/>
      <c r="L532" s="56"/>
      <c r="M532" s="48"/>
      <c r="N532" s="48"/>
      <c r="O532" s="49"/>
      <c r="P532" s="48"/>
      <c r="Q532" s="48"/>
      <c r="R532" s="56"/>
      <c r="S532" s="52"/>
      <c r="T532" s="116"/>
      <c r="U532" s="116"/>
      <c r="V532" s="116"/>
      <c r="W532" s="116"/>
      <c r="X532" s="43"/>
      <c r="Y532" s="43"/>
      <c r="Z532" s="42"/>
      <c r="AA532" s="43"/>
      <c r="AB532" s="45"/>
      <c r="AC532" s="45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</row>
    <row r="533" spans="2:230" ht="12.75">
      <c r="B533" s="48"/>
      <c r="C533" s="48"/>
      <c r="D533" s="48"/>
      <c r="E533" s="55"/>
      <c r="F533" s="56"/>
      <c r="G533" s="56"/>
      <c r="H533" s="56"/>
      <c r="I533" s="48"/>
      <c r="J533" s="48"/>
      <c r="K533" s="48"/>
      <c r="L533" s="56"/>
      <c r="M533" s="48"/>
      <c r="N533" s="48"/>
      <c r="O533" s="49"/>
      <c r="P533" s="48"/>
      <c r="Q533" s="48"/>
      <c r="R533" s="56"/>
      <c r="S533" s="52"/>
      <c r="T533" s="116"/>
      <c r="U533" s="116"/>
      <c r="V533" s="116"/>
      <c r="W533" s="116"/>
      <c r="X533" s="43"/>
      <c r="Y533" s="43"/>
      <c r="Z533" s="42"/>
      <c r="AA533" s="43"/>
      <c r="AB533" s="45"/>
      <c r="AC533" s="45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</row>
    <row r="534" spans="2:230" ht="12.75">
      <c r="B534" s="48"/>
      <c r="C534" s="48"/>
      <c r="D534" s="48"/>
      <c r="E534" s="55"/>
      <c r="F534" s="56"/>
      <c r="G534" s="56"/>
      <c r="H534" s="56"/>
      <c r="I534" s="48"/>
      <c r="J534" s="48"/>
      <c r="K534" s="48"/>
      <c r="L534" s="56"/>
      <c r="M534" s="48"/>
      <c r="N534" s="48"/>
      <c r="O534" s="49"/>
      <c r="P534" s="48"/>
      <c r="Q534" s="48"/>
      <c r="R534" s="56"/>
      <c r="S534" s="52"/>
      <c r="T534" s="116"/>
      <c r="U534" s="116"/>
      <c r="V534" s="116"/>
      <c r="W534" s="116"/>
      <c r="X534" s="43"/>
      <c r="Y534" s="43"/>
      <c r="Z534" s="42"/>
      <c r="AA534" s="43"/>
      <c r="AB534" s="45"/>
      <c r="AC534" s="45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</row>
    <row r="535" spans="2:230" ht="12.75">
      <c r="B535" s="48"/>
      <c r="C535" s="48"/>
      <c r="D535" s="48"/>
      <c r="E535" s="55"/>
      <c r="F535" s="56"/>
      <c r="G535" s="56"/>
      <c r="H535" s="56"/>
      <c r="I535" s="48"/>
      <c r="J535" s="48"/>
      <c r="K535" s="48"/>
      <c r="L535" s="56"/>
      <c r="M535" s="48"/>
      <c r="N535" s="48"/>
      <c r="O535" s="49"/>
      <c r="P535" s="48"/>
      <c r="Q535" s="48"/>
      <c r="R535" s="56"/>
      <c r="S535" s="52"/>
      <c r="T535" s="116"/>
      <c r="U535" s="116"/>
      <c r="V535" s="116"/>
      <c r="W535" s="116"/>
      <c r="X535" s="43"/>
      <c r="Y535" s="43"/>
      <c r="Z535" s="42"/>
      <c r="AA535" s="43"/>
      <c r="AB535" s="45"/>
      <c r="AC535" s="45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</row>
    <row r="536" spans="2:230" ht="12.75">
      <c r="B536" s="48"/>
      <c r="C536" s="48"/>
      <c r="D536" s="48"/>
      <c r="E536" s="55"/>
      <c r="F536" s="56"/>
      <c r="G536" s="56"/>
      <c r="H536" s="56"/>
      <c r="I536" s="48"/>
      <c r="J536" s="48"/>
      <c r="K536" s="48"/>
      <c r="L536" s="56"/>
      <c r="M536" s="48"/>
      <c r="N536" s="48"/>
      <c r="O536" s="49"/>
      <c r="P536" s="48"/>
      <c r="Q536" s="48"/>
      <c r="R536" s="56"/>
      <c r="S536" s="52"/>
      <c r="T536" s="116"/>
      <c r="U536" s="116"/>
      <c r="V536" s="116"/>
      <c r="W536" s="116"/>
      <c r="X536" s="43"/>
      <c r="Y536" s="43"/>
      <c r="Z536" s="42"/>
      <c r="AA536" s="43"/>
      <c r="AB536" s="45"/>
      <c r="AC536" s="45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</row>
    <row r="537" spans="2:230" ht="12.75">
      <c r="B537" s="48"/>
      <c r="C537" s="48"/>
      <c r="D537" s="48"/>
      <c r="E537" s="55"/>
      <c r="F537" s="56"/>
      <c r="G537" s="56"/>
      <c r="H537" s="56"/>
      <c r="I537" s="48"/>
      <c r="J537" s="48"/>
      <c r="K537" s="48"/>
      <c r="L537" s="56"/>
      <c r="M537" s="48"/>
      <c r="N537" s="48"/>
      <c r="O537" s="49"/>
      <c r="P537" s="48"/>
      <c r="Q537" s="48"/>
      <c r="R537" s="56"/>
      <c r="S537" s="52"/>
      <c r="T537" s="116"/>
      <c r="U537" s="116"/>
      <c r="V537" s="116"/>
      <c r="W537" s="116"/>
      <c r="X537" s="43"/>
      <c r="Y537" s="43"/>
      <c r="Z537" s="42"/>
      <c r="AA537" s="43"/>
      <c r="AB537" s="45"/>
      <c r="AC537" s="45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</row>
    <row r="538" spans="2:230" ht="12.75">
      <c r="B538" s="48"/>
      <c r="C538" s="48"/>
      <c r="D538" s="48"/>
      <c r="E538" s="55"/>
      <c r="F538" s="56"/>
      <c r="G538" s="56"/>
      <c r="H538" s="56"/>
      <c r="I538" s="48"/>
      <c r="J538" s="48"/>
      <c r="K538" s="48"/>
      <c r="L538" s="56"/>
      <c r="M538" s="48"/>
      <c r="N538" s="48"/>
      <c r="O538" s="49"/>
      <c r="P538" s="48"/>
      <c r="Q538" s="48"/>
      <c r="R538" s="56"/>
      <c r="S538" s="52"/>
      <c r="T538" s="116"/>
      <c r="U538" s="116"/>
      <c r="V538" s="116"/>
      <c r="W538" s="116"/>
      <c r="X538" s="43"/>
      <c r="Y538" s="43"/>
      <c r="Z538" s="42"/>
      <c r="AA538" s="43"/>
      <c r="AB538" s="45"/>
      <c r="AC538" s="45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</row>
    <row r="539" spans="2:230" ht="12.75">
      <c r="B539" s="48"/>
      <c r="C539" s="48"/>
      <c r="D539" s="48"/>
      <c r="E539" s="55"/>
      <c r="F539" s="56"/>
      <c r="G539" s="56"/>
      <c r="H539" s="56"/>
      <c r="I539" s="48"/>
      <c r="J539" s="48"/>
      <c r="K539" s="48"/>
      <c r="L539" s="56"/>
      <c r="M539" s="48"/>
      <c r="N539" s="48"/>
      <c r="O539" s="49"/>
      <c r="P539" s="48"/>
      <c r="Q539" s="48"/>
      <c r="R539" s="56"/>
      <c r="S539" s="52"/>
      <c r="T539" s="116"/>
      <c r="U539" s="116"/>
      <c r="V539" s="116"/>
      <c r="W539" s="116"/>
      <c r="X539" s="43"/>
      <c r="Y539" s="43"/>
      <c r="Z539" s="42"/>
      <c r="AA539" s="43"/>
      <c r="AB539" s="45"/>
      <c r="AC539" s="45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</row>
    <row r="540" spans="2:230" ht="12.75">
      <c r="B540" s="48"/>
      <c r="C540" s="48"/>
      <c r="D540" s="48"/>
      <c r="E540" s="55"/>
      <c r="F540" s="56"/>
      <c r="G540" s="56"/>
      <c r="H540" s="56"/>
      <c r="I540" s="48"/>
      <c r="J540" s="48"/>
      <c r="K540" s="48"/>
      <c r="L540" s="56"/>
      <c r="M540" s="48"/>
      <c r="N540" s="48"/>
      <c r="O540" s="49"/>
      <c r="P540" s="48"/>
      <c r="Q540" s="48"/>
      <c r="R540" s="56"/>
      <c r="S540" s="52"/>
      <c r="T540" s="116"/>
      <c r="U540" s="116"/>
      <c r="V540" s="116"/>
      <c r="W540" s="116"/>
      <c r="X540" s="43"/>
      <c r="Y540" s="43"/>
      <c r="Z540" s="42"/>
      <c r="AA540" s="43"/>
      <c r="AB540" s="45"/>
      <c r="AC540" s="45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</row>
    <row r="541" spans="2:230" ht="12.75">
      <c r="B541" s="48"/>
      <c r="C541" s="48"/>
      <c r="D541" s="48"/>
      <c r="E541" s="55"/>
      <c r="F541" s="56"/>
      <c r="G541" s="56"/>
      <c r="H541" s="56"/>
      <c r="I541" s="48"/>
      <c r="J541" s="48"/>
      <c r="K541" s="48"/>
      <c r="L541" s="56"/>
      <c r="M541" s="48"/>
      <c r="N541" s="48"/>
      <c r="O541" s="49"/>
      <c r="P541" s="48"/>
      <c r="Q541" s="48"/>
      <c r="R541" s="56"/>
      <c r="S541" s="52"/>
      <c r="T541" s="116"/>
      <c r="U541" s="116"/>
      <c r="V541" s="116"/>
      <c r="W541" s="116"/>
      <c r="X541" s="43"/>
      <c r="Y541" s="43"/>
      <c r="Z541" s="42"/>
      <c r="AA541" s="43"/>
      <c r="AB541" s="45"/>
      <c r="AC541" s="45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</row>
    <row r="542" spans="2:230" ht="12.75">
      <c r="B542" s="48"/>
      <c r="C542" s="48"/>
      <c r="D542" s="48"/>
      <c r="E542" s="55"/>
      <c r="F542" s="56"/>
      <c r="G542" s="56"/>
      <c r="H542" s="56"/>
      <c r="I542" s="48"/>
      <c r="J542" s="48"/>
      <c r="K542" s="48"/>
      <c r="L542" s="56"/>
      <c r="M542" s="48"/>
      <c r="N542" s="48"/>
      <c r="O542" s="49"/>
      <c r="P542" s="48"/>
      <c r="Q542" s="48"/>
      <c r="R542" s="56"/>
      <c r="S542" s="52"/>
      <c r="T542" s="116"/>
      <c r="U542" s="116"/>
      <c r="V542" s="116"/>
      <c r="W542" s="116"/>
      <c r="X542" s="43"/>
      <c r="Y542" s="43"/>
      <c r="Z542" s="42"/>
      <c r="AA542" s="43"/>
      <c r="AB542" s="45"/>
      <c r="AC542" s="45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</row>
    <row r="543" spans="2:230" ht="12.75">
      <c r="B543" s="48"/>
      <c r="C543" s="48"/>
      <c r="D543" s="48"/>
      <c r="E543" s="55"/>
      <c r="F543" s="56"/>
      <c r="G543" s="56"/>
      <c r="H543" s="56"/>
      <c r="I543" s="48"/>
      <c r="J543" s="48"/>
      <c r="K543" s="48"/>
      <c r="L543" s="56"/>
      <c r="M543" s="48"/>
      <c r="N543" s="48"/>
      <c r="O543" s="49"/>
      <c r="P543" s="48"/>
      <c r="Q543" s="48"/>
      <c r="R543" s="56"/>
      <c r="S543" s="52"/>
      <c r="T543" s="116"/>
      <c r="U543" s="116"/>
      <c r="V543" s="116"/>
      <c r="W543" s="116"/>
      <c r="X543" s="43"/>
      <c r="Y543" s="43"/>
      <c r="Z543" s="42"/>
      <c r="AA543" s="43"/>
      <c r="AB543" s="45"/>
      <c r="AC543" s="45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</row>
    <row r="544" spans="2:230" ht="12.75">
      <c r="B544" s="48"/>
      <c r="C544" s="48"/>
      <c r="D544" s="48"/>
      <c r="E544" s="55"/>
      <c r="F544" s="56"/>
      <c r="G544" s="56"/>
      <c r="H544" s="56"/>
      <c r="I544" s="48"/>
      <c r="J544" s="48"/>
      <c r="K544" s="48"/>
      <c r="L544" s="56"/>
      <c r="M544" s="48"/>
      <c r="N544" s="48"/>
      <c r="O544" s="49"/>
      <c r="P544" s="48"/>
      <c r="Q544" s="48"/>
      <c r="R544" s="56"/>
      <c r="S544" s="52"/>
      <c r="T544" s="116"/>
      <c r="U544" s="116"/>
      <c r="V544" s="116"/>
      <c r="W544" s="116"/>
      <c r="X544" s="43"/>
      <c r="Y544" s="43"/>
      <c r="Z544" s="42"/>
      <c r="AA544" s="43"/>
      <c r="AB544" s="45"/>
      <c r="AC544" s="45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</row>
    <row r="545" spans="2:230" ht="12.75">
      <c r="B545" s="48"/>
      <c r="C545" s="48"/>
      <c r="D545" s="48"/>
      <c r="E545" s="55"/>
      <c r="F545" s="56"/>
      <c r="G545" s="56"/>
      <c r="H545" s="56"/>
      <c r="I545" s="48"/>
      <c r="J545" s="48"/>
      <c r="K545" s="48"/>
      <c r="L545" s="56"/>
      <c r="M545" s="48"/>
      <c r="N545" s="48"/>
      <c r="O545" s="49"/>
      <c r="P545" s="48"/>
      <c r="Q545" s="48"/>
      <c r="R545" s="56"/>
      <c r="S545" s="52"/>
      <c r="T545" s="116"/>
      <c r="U545" s="116"/>
      <c r="V545" s="116"/>
      <c r="W545" s="116"/>
      <c r="X545" s="43"/>
      <c r="Y545" s="43"/>
      <c r="Z545" s="42"/>
      <c r="AA545" s="43"/>
      <c r="AB545" s="45"/>
      <c r="AC545" s="45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</row>
    <row r="546" spans="2:230" ht="12.75">
      <c r="B546" s="48"/>
      <c r="C546" s="48"/>
      <c r="D546" s="48"/>
      <c r="E546" s="55"/>
      <c r="F546" s="56"/>
      <c r="G546" s="56"/>
      <c r="H546" s="56"/>
      <c r="I546" s="48"/>
      <c r="J546" s="48"/>
      <c r="K546" s="48"/>
      <c r="L546" s="56"/>
      <c r="M546" s="48"/>
      <c r="N546" s="48"/>
      <c r="O546" s="49"/>
      <c r="P546" s="48"/>
      <c r="Q546" s="48"/>
      <c r="R546" s="56"/>
      <c r="S546" s="52"/>
      <c r="T546" s="116"/>
      <c r="U546" s="116"/>
      <c r="V546" s="116"/>
      <c r="W546" s="116"/>
      <c r="X546" s="43"/>
      <c r="Y546" s="43"/>
      <c r="Z546" s="42"/>
      <c r="AA546" s="43"/>
      <c r="AB546" s="45"/>
      <c r="AC546" s="45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</row>
    <row r="547" spans="2:230" ht="12.75">
      <c r="B547" s="48"/>
      <c r="C547" s="48"/>
      <c r="D547" s="48"/>
      <c r="E547" s="55"/>
      <c r="F547" s="56"/>
      <c r="G547" s="56"/>
      <c r="H547" s="56"/>
      <c r="I547" s="48"/>
      <c r="J547" s="48"/>
      <c r="K547" s="48"/>
      <c r="L547" s="56"/>
      <c r="M547" s="48"/>
      <c r="N547" s="48"/>
      <c r="O547" s="49"/>
      <c r="P547" s="48"/>
      <c r="Q547" s="48"/>
      <c r="R547" s="56"/>
      <c r="S547" s="52"/>
      <c r="T547" s="116"/>
      <c r="U547" s="116"/>
      <c r="V547" s="116"/>
      <c r="W547" s="116"/>
      <c r="X547" s="43"/>
      <c r="Y547" s="43"/>
      <c r="Z547" s="42"/>
      <c r="AA547" s="43"/>
      <c r="AB547" s="45"/>
      <c r="AC547" s="45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</row>
    <row r="548" spans="2:230" ht="12.75">
      <c r="B548" s="48"/>
      <c r="C548" s="48"/>
      <c r="D548" s="48"/>
      <c r="E548" s="55"/>
      <c r="F548" s="56"/>
      <c r="G548" s="56"/>
      <c r="H548" s="56"/>
      <c r="I548" s="48"/>
      <c r="J548" s="48"/>
      <c r="K548" s="48"/>
      <c r="L548" s="56"/>
      <c r="M548" s="48"/>
      <c r="N548" s="48"/>
      <c r="O548" s="49"/>
      <c r="P548" s="48"/>
      <c r="Q548" s="48"/>
      <c r="R548" s="56"/>
      <c r="S548" s="52"/>
      <c r="T548" s="116"/>
      <c r="U548" s="116"/>
      <c r="V548" s="116"/>
      <c r="W548" s="116"/>
      <c r="X548" s="43"/>
      <c r="Y548" s="43"/>
      <c r="Z548" s="42"/>
      <c r="AA548" s="43"/>
      <c r="AB548" s="45"/>
      <c r="AC548" s="45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</row>
    <row r="549" spans="2:230" ht="12.75">
      <c r="B549" s="48"/>
      <c r="C549" s="48"/>
      <c r="D549" s="48"/>
      <c r="E549" s="55"/>
      <c r="F549" s="56"/>
      <c r="G549" s="56"/>
      <c r="H549" s="56"/>
      <c r="I549" s="48"/>
      <c r="J549" s="48"/>
      <c r="K549" s="48"/>
      <c r="L549" s="56"/>
      <c r="M549" s="48"/>
      <c r="N549" s="48"/>
      <c r="O549" s="49"/>
      <c r="P549" s="48"/>
      <c r="Q549" s="48"/>
      <c r="R549" s="56"/>
      <c r="S549" s="52"/>
      <c r="T549" s="116"/>
      <c r="U549" s="116"/>
      <c r="V549" s="116"/>
      <c r="W549" s="116"/>
      <c r="X549" s="43"/>
      <c r="Y549" s="43"/>
      <c r="Z549" s="42"/>
      <c r="AA549" s="43"/>
      <c r="AB549" s="45"/>
      <c r="AC549" s="45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</row>
    <row r="550" spans="2:230" ht="12.75">
      <c r="B550" s="48"/>
      <c r="C550" s="48"/>
      <c r="D550" s="48"/>
      <c r="E550" s="55"/>
      <c r="F550" s="56"/>
      <c r="G550" s="56"/>
      <c r="H550" s="56"/>
      <c r="I550" s="48"/>
      <c r="J550" s="48"/>
      <c r="K550" s="48"/>
      <c r="L550" s="56"/>
      <c r="M550" s="48"/>
      <c r="N550" s="48"/>
      <c r="O550" s="49"/>
      <c r="P550" s="48"/>
      <c r="Q550" s="48"/>
      <c r="R550" s="56"/>
      <c r="S550" s="52"/>
      <c r="T550" s="116"/>
      <c r="U550" s="116"/>
      <c r="V550" s="116"/>
      <c r="W550" s="116"/>
      <c r="X550" s="43"/>
      <c r="Y550" s="43"/>
      <c r="Z550" s="42"/>
      <c r="AA550" s="43"/>
      <c r="AB550" s="45"/>
      <c r="AC550" s="45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</row>
    <row r="551" spans="2:230" ht="12.75">
      <c r="B551" s="48"/>
      <c r="C551" s="48"/>
      <c r="D551" s="48"/>
      <c r="E551" s="55"/>
      <c r="F551" s="56"/>
      <c r="G551" s="56"/>
      <c r="H551" s="56"/>
      <c r="I551" s="48"/>
      <c r="J551" s="48"/>
      <c r="K551" s="48"/>
      <c r="L551" s="56"/>
      <c r="M551" s="48"/>
      <c r="N551" s="48"/>
      <c r="O551" s="49"/>
      <c r="P551" s="48"/>
      <c r="Q551" s="48"/>
      <c r="R551" s="56"/>
      <c r="S551" s="52"/>
      <c r="T551" s="116"/>
      <c r="U551" s="116"/>
      <c r="V551" s="116"/>
      <c r="W551" s="116"/>
      <c r="X551" s="43"/>
      <c r="Y551" s="43"/>
      <c r="Z551" s="42"/>
      <c r="AA551" s="43"/>
      <c r="AB551" s="45"/>
      <c r="AC551" s="45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</row>
    <row r="552" spans="2:230" ht="12.75">
      <c r="B552" s="48"/>
      <c r="C552" s="48"/>
      <c r="D552" s="48"/>
      <c r="E552" s="55"/>
      <c r="F552" s="56"/>
      <c r="G552" s="56"/>
      <c r="H552" s="56"/>
      <c r="I552" s="48"/>
      <c r="J552" s="48"/>
      <c r="K552" s="48"/>
      <c r="L552" s="56"/>
      <c r="M552" s="48"/>
      <c r="N552" s="48"/>
      <c r="O552" s="49"/>
      <c r="P552" s="48"/>
      <c r="Q552" s="48"/>
      <c r="R552" s="56"/>
      <c r="S552" s="52"/>
      <c r="T552" s="116"/>
      <c r="U552" s="116"/>
      <c r="V552" s="116"/>
      <c r="W552" s="116"/>
      <c r="X552" s="43"/>
      <c r="Y552" s="43"/>
      <c r="Z552" s="42"/>
      <c r="AA552" s="43"/>
      <c r="AB552" s="45"/>
      <c r="AC552" s="45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</row>
    <row r="553" spans="2:230" ht="12.75">
      <c r="B553" s="48"/>
      <c r="C553" s="48"/>
      <c r="D553" s="48"/>
      <c r="E553" s="55"/>
      <c r="F553" s="56"/>
      <c r="G553" s="56"/>
      <c r="H553" s="56"/>
      <c r="I553" s="48"/>
      <c r="J553" s="48"/>
      <c r="K553" s="48"/>
      <c r="L553" s="56"/>
      <c r="M553" s="48"/>
      <c r="N553" s="48"/>
      <c r="O553" s="49"/>
      <c r="P553" s="48"/>
      <c r="Q553" s="48"/>
      <c r="R553" s="56"/>
      <c r="S553" s="52"/>
      <c r="T553" s="116"/>
      <c r="U553" s="116"/>
      <c r="V553" s="116"/>
      <c r="W553" s="116"/>
      <c r="X553" s="43"/>
      <c r="Y553" s="43"/>
      <c r="Z553" s="42"/>
      <c r="AA553" s="43"/>
      <c r="AB553" s="45"/>
      <c r="AC553" s="45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</row>
    <row r="554" spans="2:230" ht="12.75">
      <c r="B554" s="48"/>
      <c r="C554" s="48"/>
      <c r="D554" s="48"/>
      <c r="E554" s="55"/>
      <c r="F554" s="56"/>
      <c r="G554" s="56"/>
      <c r="H554" s="56"/>
      <c r="I554" s="48"/>
      <c r="J554" s="48"/>
      <c r="K554" s="48"/>
      <c r="L554" s="56"/>
      <c r="M554" s="48"/>
      <c r="N554" s="48"/>
      <c r="O554" s="49"/>
      <c r="P554" s="48"/>
      <c r="Q554" s="48"/>
      <c r="R554" s="56"/>
      <c r="S554" s="52"/>
      <c r="T554" s="116"/>
      <c r="U554" s="116"/>
      <c r="V554" s="116"/>
      <c r="W554" s="116"/>
      <c r="X554" s="43"/>
      <c r="Y554" s="43"/>
      <c r="Z554" s="42"/>
      <c r="AA554" s="43"/>
      <c r="AB554" s="45"/>
      <c r="AC554" s="45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</row>
    <row r="555" spans="2:230" ht="12.75">
      <c r="B555" s="48"/>
      <c r="C555" s="48"/>
      <c r="D555" s="48"/>
      <c r="E555" s="55"/>
      <c r="F555" s="56"/>
      <c r="G555" s="56"/>
      <c r="H555" s="56"/>
      <c r="I555" s="48"/>
      <c r="J555" s="48"/>
      <c r="K555" s="48"/>
      <c r="L555" s="56"/>
      <c r="M555" s="48"/>
      <c r="N555" s="48"/>
      <c r="O555" s="49"/>
      <c r="P555" s="48"/>
      <c r="Q555" s="48"/>
      <c r="R555" s="56"/>
      <c r="S555" s="52"/>
      <c r="T555" s="116"/>
      <c r="U555" s="116"/>
      <c r="V555" s="116"/>
      <c r="W555" s="116"/>
      <c r="X555" s="43"/>
      <c r="Y555" s="43"/>
      <c r="Z555" s="42"/>
      <c r="AA555" s="43"/>
      <c r="AB555" s="45"/>
      <c r="AC555" s="45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</row>
    <row r="556" spans="2:230" ht="12.75">
      <c r="B556" s="48"/>
      <c r="C556" s="48"/>
      <c r="D556" s="48"/>
      <c r="E556" s="55"/>
      <c r="F556" s="56"/>
      <c r="G556" s="56"/>
      <c r="H556" s="56"/>
      <c r="I556" s="48"/>
      <c r="J556" s="48"/>
      <c r="K556" s="48"/>
      <c r="L556" s="56"/>
      <c r="M556" s="48"/>
      <c r="N556" s="48"/>
      <c r="O556" s="49"/>
      <c r="P556" s="48"/>
      <c r="Q556" s="48"/>
      <c r="R556" s="56"/>
      <c r="S556" s="52"/>
      <c r="T556" s="116"/>
      <c r="U556" s="116"/>
      <c r="V556" s="116"/>
      <c r="W556" s="116"/>
      <c r="X556" s="43"/>
      <c r="Y556" s="43"/>
      <c r="Z556" s="42"/>
      <c r="AA556" s="43"/>
      <c r="AB556" s="45"/>
      <c r="AC556" s="45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</row>
    <row r="557" spans="2:230" ht="12.75">
      <c r="B557" s="48"/>
      <c r="C557" s="48"/>
      <c r="D557" s="48"/>
      <c r="E557" s="55"/>
      <c r="F557" s="56"/>
      <c r="G557" s="56"/>
      <c r="H557" s="56"/>
      <c r="I557" s="48"/>
      <c r="J557" s="48"/>
      <c r="K557" s="48"/>
      <c r="L557" s="56"/>
      <c r="M557" s="48"/>
      <c r="N557" s="48"/>
      <c r="O557" s="49"/>
      <c r="P557" s="48"/>
      <c r="Q557" s="48"/>
      <c r="R557" s="56"/>
      <c r="S557" s="52"/>
      <c r="T557" s="116"/>
      <c r="U557" s="116"/>
      <c r="V557" s="116"/>
      <c r="W557" s="116"/>
      <c r="X557" s="43"/>
      <c r="Y557" s="43"/>
      <c r="Z557" s="42"/>
      <c r="AA557" s="43"/>
      <c r="AB557" s="45"/>
      <c r="AC557" s="45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</row>
    <row r="558" spans="2:230" ht="12.75">
      <c r="B558" s="48"/>
      <c r="C558" s="48"/>
      <c r="D558" s="48"/>
      <c r="E558" s="55"/>
      <c r="F558" s="56"/>
      <c r="G558" s="56"/>
      <c r="H558" s="56"/>
      <c r="I558" s="48"/>
      <c r="J558" s="48"/>
      <c r="K558" s="48"/>
      <c r="L558" s="56"/>
      <c r="M558" s="48"/>
      <c r="N558" s="48"/>
      <c r="O558" s="49"/>
      <c r="P558" s="48"/>
      <c r="Q558" s="48"/>
      <c r="R558" s="56"/>
      <c r="S558" s="52"/>
      <c r="T558" s="116"/>
      <c r="U558" s="116"/>
      <c r="V558" s="116"/>
      <c r="W558" s="116"/>
      <c r="X558" s="43"/>
      <c r="Y558" s="43"/>
      <c r="Z558" s="42"/>
      <c r="AA558" s="43"/>
      <c r="AB558" s="45"/>
      <c r="AC558" s="45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</row>
    <row r="559" spans="2:230" ht="12.75">
      <c r="B559" s="48"/>
      <c r="C559" s="48"/>
      <c r="D559" s="48"/>
      <c r="E559" s="55"/>
      <c r="F559" s="56"/>
      <c r="G559" s="56"/>
      <c r="H559" s="56"/>
      <c r="I559" s="48"/>
      <c r="J559" s="48"/>
      <c r="K559" s="48"/>
      <c r="L559" s="56"/>
      <c r="M559" s="48"/>
      <c r="N559" s="48"/>
      <c r="O559" s="49"/>
      <c r="P559" s="48"/>
      <c r="Q559" s="48"/>
      <c r="R559" s="56"/>
      <c r="S559" s="52"/>
      <c r="T559" s="116"/>
      <c r="U559" s="116"/>
      <c r="V559" s="116"/>
      <c r="W559" s="116"/>
      <c r="X559" s="43"/>
      <c r="Y559" s="43"/>
      <c r="Z559" s="42"/>
      <c r="AA559" s="43"/>
      <c r="AB559" s="45"/>
      <c r="AC559" s="45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</row>
    <row r="560" spans="2:230" ht="12.75">
      <c r="B560" s="48"/>
      <c r="C560" s="48"/>
      <c r="D560" s="48"/>
      <c r="E560" s="55"/>
      <c r="F560" s="56"/>
      <c r="G560" s="56"/>
      <c r="H560" s="56"/>
      <c r="I560" s="48"/>
      <c r="J560" s="48"/>
      <c r="K560" s="48"/>
      <c r="L560" s="56"/>
      <c r="M560" s="48"/>
      <c r="N560" s="48"/>
      <c r="O560" s="49"/>
      <c r="P560" s="48"/>
      <c r="Q560" s="48"/>
      <c r="R560" s="56"/>
      <c r="S560" s="52"/>
      <c r="T560" s="116"/>
      <c r="U560" s="116"/>
      <c r="V560" s="116"/>
      <c r="W560" s="116"/>
      <c r="X560" s="43"/>
      <c r="Y560" s="43"/>
      <c r="Z560" s="42"/>
      <c r="AA560" s="43"/>
      <c r="AB560" s="45"/>
      <c r="AC560" s="45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</row>
    <row r="561" spans="2:230" ht="12.75">
      <c r="B561" s="48"/>
      <c r="C561" s="48"/>
      <c r="D561" s="48"/>
      <c r="E561" s="55"/>
      <c r="F561" s="56"/>
      <c r="G561" s="56"/>
      <c r="H561" s="56"/>
      <c r="I561" s="48"/>
      <c r="J561" s="48"/>
      <c r="K561" s="48"/>
      <c r="L561" s="56"/>
      <c r="M561" s="48"/>
      <c r="N561" s="48"/>
      <c r="O561" s="49"/>
      <c r="P561" s="48"/>
      <c r="Q561" s="48"/>
      <c r="R561" s="56"/>
      <c r="S561" s="52"/>
      <c r="T561" s="116"/>
      <c r="U561" s="116"/>
      <c r="V561" s="116"/>
      <c r="W561" s="116"/>
      <c r="X561" s="43"/>
      <c r="Y561" s="43"/>
      <c r="Z561" s="42"/>
      <c r="AA561" s="43"/>
      <c r="AB561" s="45"/>
      <c r="AC561" s="45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</row>
    <row r="562" spans="2:230" ht="12.75">
      <c r="B562" s="48"/>
      <c r="C562" s="48"/>
      <c r="D562" s="48"/>
      <c r="E562" s="55"/>
      <c r="F562" s="56"/>
      <c r="G562" s="56"/>
      <c r="H562" s="56"/>
      <c r="I562" s="48"/>
      <c r="J562" s="48"/>
      <c r="K562" s="48"/>
      <c r="L562" s="56"/>
      <c r="M562" s="48"/>
      <c r="N562" s="48"/>
      <c r="O562" s="49"/>
      <c r="P562" s="48"/>
      <c r="Q562" s="48"/>
      <c r="R562" s="56"/>
      <c r="S562" s="52"/>
      <c r="T562" s="116"/>
      <c r="U562" s="116"/>
      <c r="V562" s="116"/>
      <c r="W562" s="116"/>
      <c r="X562" s="43"/>
      <c r="Y562" s="43"/>
      <c r="Z562" s="42"/>
      <c r="AA562" s="43"/>
      <c r="AB562" s="45"/>
      <c r="AC562" s="45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</row>
    <row r="563" spans="2:230" ht="12.75">
      <c r="B563" s="48"/>
      <c r="C563" s="48"/>
      <c r="D563" s="48"/>
      <c r="E563" s="55"/>
      <c r="F563" s="56"/>
      <c r="G563" s="56"/>
      <c r="H563" s="56"/>
      <c r="I563" s="48"/>
      <c r="J563" s="48"/>
      <c r="K563" s="48"/>
      <c r="L563" s="56"/>
      <c r="M563" s="48"/>
      <c r="N563" s="48"/>
      <c r="O563" s="49"/>
      <c r="P563" s="48"/>
      <c r="Q563" s="48"/>
      <c r="R563" s="56"/>
      <c r="S563" s="52"/>
      <c r="T563" s="116"/>
      <c r="U563" s="116"/>
      <c r="V563" s="116"/>
      <c r="W563" s="116"/>
      <c r="X563" s="43"/>
      <c r="Y563" s="43"/>
      <c r="Z563" s="42"/>
      <c r="AA563" s="43"/>
      <c r="AB563" s="45"/>
      <c r="AC563" s="45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</row>
    <row r="564" spans="2:230" ht="12.75">
      <c r="B564" s="48"/>
      <c r="C564" s="48"/>
      <c r="D564" s="48"/>
      <c r="E564" s="55"/>
      <c r="F564" s="56"/>
      <c r="G564" s="56"/>
      <c r="H564" s="56"/>
      <c r="I564" s="48"/>
      <c r="J564" s="48"/>
      <c r="K564" s="48"/>
      <c r="L564" s="56"/>
      <c r="M564" s="48"/>
      <c r="N564" s="48"/>
      <c r="O564" s="49"/>
      <c r="P564" s="48"/>
      <c r="Q564" s="48"/>
      <c r="R564" s="56"/>
      <c r="S564" s="52"/>
      <c r="T564" s="116"/>
      <c r="U564" s="116"/>
      <c r="V564" s="116"/>
      <c r="W564" s="116"/>
      <c r="X564" s="43"/>
      <c r="Y564" s="43"/>
      <c r="Z564" s="42"/>
      <c r="AA564" s="43"/>
      <c r="AB564" s="45"/>
      <c r="AC564" s="45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</row>
    <row r="565" spans="2:230" ht="12.75">
      <c r="B565" s="48"/>
      <c r="C565" s="48"/>
      <c r="D565" s="48"/>
      <c r="E565" s="55"/>
      <c r="F565" s="56"/>
      <c r="G565" s="56"/>
      <c r="H565" s="56"/>
      <c r="I565" s="48"/>
      <c r="J565" s="48"/>
      <c r="K565" s="48"/>
      <c r="L565" s="56"/>
      <c r="M565" s="48"/>
      <c r="N565" s="48"/>
      <c r="O565" s="49"/>
      <c r="P565" s="48"/>
      <c r="Q565" s="48"/>
      <c r="R565" s="56"/>
      <c r="S565" s="52"/>
      <c r="T565" s="116"/>
      <c r="U565" s="116"/>
      <c r="V565" s="116"/>
      <c r="W565" s="116"/>
      <c r="X565" s="43"/>
      <c r="Y565" s="43"/>
      <c r="Z565" s="42"/>
      <c r="AA565" s="43"/>
      <c r="AB565" s="45"/>
      <c r="AC565" s="45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</row>
    <row r="566" spans="2:230" ht="12.75">
      <c r="B566" s="48"/>
      <c r="C566" s="48"/>
      <c r="D566" s="48"/>
      <c r="E566" s="55"/>
      <c r="F566" s="56"/>
      <c r="G566" s="56"/>
      <c r="H566" s="56"/>
      <c r="I566" s="48"/>
      <c r="J566" s="48"/>
      <c r="K566" s="48"/>
      <c r="L566" s="56"/>
      <c r="M566" s="48"/>
      <c r="N566" s="48"/>
      <c r="O566" s="49"/>
      <c r="P566" s="48"/>
      <c r="Q566" s="48"/>
      <c r="R566" s="56"/>
      <c r="S566" s="52"/>
      <c r="T566" s="116"/>
      <c r="U566" s="116"/>
      <c r="V566" s="116"/>
      <c r="W566" s="116"/>
      <c r="X566" s="43"/>
      <c r="Y566" s="43"/>
      <c r="Z566" s="42"/>
      <c r="AA566" s="43"/>
      <c r="AB566" s="45"/>
      <c r="AC566" s="45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</row>
    <row r="567" spans="2:230" ht="12.75">
      <c r="B567" s="48"/>
      <c r="C567" s="48"/>
      <c r="D567" s="48"/>
      <c r="E567" s="55"/>
      <c r="F567" s="56"/>
      <c r="G567" s="56"/>
      <c r="H567" s="56"/>
      <c r="I567" s="48"/>
      <c r="J567" s="48"/>
      <c r="K567" s="48"/>
      <c r="L567" s="56"/>
      <c r="M567" s="48"/>
      <c r="N567" s="48"/>
      <c r="O567" s="49"/>
      <c r="P567" s="48"/>
      <c r="Q567" s="48"/>
      <c r="R567" s="56"/>
      <c r="S567" s="52"/>
      <c r="T567" s="116"/>
      <c r="U567" s="116"/>
      <c r="V567" s="116"/>
      <c r="W567" s="116"/>
      <c r="X567" s="43"/>
      <c r="Y567" s="43"/>
      <c r="Z567" s="42"/>
      <c r="AA567" s="43"/>
      <c r="AB567" s="45"/>
      <c r="AC567" s="45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</row>
    <row r="568" spans="2:230" ht="12.75">
      <c r="B568" s="48"/>
      <c r="C568" s="48"/>
      <c r="D568" s="48"/>
      <c r="E568" s="55"/>
      <c r="F568" s="56"/>
      <c r="G568" s="56"/>
      <c r="H568" s="56"/>
      <c r="I568" s="48"/>
      <c r="J568" s="48"/>
      <c r="K568" s="48"/>
      <c r="L568" s="56"/>
      <c r="M568" s="48"/>
      <c r="N568" s="48"/>
      <c r="O568" s="49"/>
      <c r="P568" s="48"/>
      <c r="Q568" s="48"/>
      <c r="R568" s="56"/>
      <c r="S568" s="52"/>
      <c r="T568" s="116"/>
      <c r="U568" s="116"/>
      <c r="V568" s="116"/>
      <c r="W568" s="116"/>
      <c r="X568" s="43"/>
      <c r="Y568" s="43"/>
      <c r="Z568" s="42"/>
      <c r="AA568" s="43"/>
      <c r="AB568" s="45"/>
      <c r="AC568" s="45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</row>
    <row r="569" spans="2:230" ht="12.75">
      <c r="B569" s="48"/>
      <c r="C569" s="48"/>
      <c r="D569" s="48"/>
      <c r="E569" s="55"/>
      <c r="F569" s="56"/>
      <c r="G569" s="56"/>
      <c r="H569" s="56"/>
      <c r="I569" s="48"/>
      <c r="J569" s="48"/>
      <c r="K569" s="48"/>
      <c r="L569" s="56"/>
      <c r="M569" s="48"/>
      <c r="N569" s="48"/>
      <c r="O569" s="49"/>
      <c r="P569" s="48"/>
      <c r="Q569" s="48"/>
      <c r="R569" s="56"/>
      <c r="S569" s="52"/>
      <c r="T569" s="116"/>
      <c r="U569" s="116"/>
      <c r="V569" s="116"/>
      <c r="W569" s="116"/>
      <c r="X569" s="43"/>
      <c r="Y569" s="43"/>
      <c r="Z569" s="42"/>
      <c r="AA569" s="43"/>
      <c r="AB569" s="45"/>
      <c r="AC569" s="45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</row>
    <row r="570" spans="2:230" ht="12.75">
      <c r="B570" s="48"/>
      <c r="C570" s="48"/>
      <c r="D570" s="48"/>
      <c r="E570" s="55"/>
      <c r="F570" s="56"/>
      <c r="G570" s="56"/>
      <c r="H570" s="56"/>
      <c r="I570" s="48"/>
      <c r="J570" s="48"/>
      <c r="K570" s="48"/>
      <c r="L570" s="56"/>
      <c r="M570" s="48"/>
      <c r="N570" s="48"/>
      <c r="O570" s="49"/>
      <c r="P570" s="48"/>
      <c r="Q570" s="48"/>
      <c r="R570" s="56"/>
      <c r="S570" s="52"/>
      <c r="T570" s="116"/>
      <c r="U570" s="116"/>
      <c r="V570" s="116"/>
      <c r="W570" s="116"/>
      <c r="X570" s="43"/>
      <c r="Y570" s="43"/>
      <c r="Z570" s="42"/>
      <c r="AA570" s="43"/>
      <c r="AB570" s="45"/>
      <c r="AC570" s="45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</row>
    <row r="571" spans="2:230" ht="12.75">
      <c r="B571" s="48"/>
      <c r="C571" s="48"/>
      <c r="D571" s="48"/>
      <c r="E571" s="55"/>
      <c r="F571" s="56"/>
      <c r="G571" s="56"/>
      <c r="H571" s="56"/>
      <c r="I571" s="48"/>
      <c r="J571" s="48"/>
      <c r="K571" s="48"/>
      <c r="L571" s="56"/>
      <c r="M571" s="48"/>
      <c r="N571" s="48"/>
      <c r="O571" s="49"/>
      <c r="P571" s="48"/>
      <c r="Q571" s="48"/>
      <c r="R571" s="56"/>
      <c r="S571" s="52"/>
      <c r="T571" s="116"/>
      <c r="U571" s="116"/>
      <c r="V571" s="116"/>
      <c r="W571" s="116"/>
      <c r="X571" s="43"/>
      <c r="Y571" s="43"/>
      <c r="Z571" s="42"/>
      <c r="AA571" s="43"/>
      <c r="AB571" s="45"/>
      <c r="AC571" s="45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</row>
    <row r="572" spans="2:230" ht="12.75">
      <c r="B572" s="48"/>
      <c r="C572" s="48"/>
      <c r="D572" s="48"/>
      <c r="E572" s="55"/>
      <c r="F572" s="56"/>
      <c r="G572" s="56"/>
      <c r="H572" s="56"/>
      <c r="I572" s="48"/>
      <c r="J572" s="48"/>
      <c r="K572" s="48"/>
      <c r="L572" s="56"/>
      <c r="M572" s="48"/>
      <c r="N572" s="48"/>
      <c r="O572" s="49"/>
      <c r="P572" s="48"/>
      <c r="Q572" s="48"/>
      <c r="R572" s="56"/>
      <c r="S572" s="52"/>
      <c r="T572" s="116"/>
      <c r="U572" s="116"/>
      <c r="V572" s="116"/>
      <c r="W572" s="116"/>
      <c r="X572" s="43"/>
      <c r="Y572" s="43"/>
      <c r="Z572" s="42"/>
      <c r="AA572" s="43"/>
      <c r="AB572" s="45"/>
      <c r="AC572" s="45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</row>
    <row r="573" spans="2:230" ht="12.75">
      <c r="B573" s="48"/>
      <c r="C573" s="48"/>
      <c r="D573" s="48"/>
      <c r="E573" s="55"/>
      <c r="F573" s="56"/>
      <c r="G573" s="56"/>
      <c r="H573" s="56"/>
      <c r="I573" s="48"/>
      <c r="J573" s="48"/>
      <c r="K573" s="48"/>
      <c r="L573" s="56"/>
      <c r="M573" s="48"/>
      <c r="N573" s="48"/>
      <c r="O573" s="49"/>
      <c r="P573" s="48"/>
      <c r="Q573" s="48"/>
      <c r="R573" s="56"/>
      <c r="S573" s="52"/>
      <c r="T573" s="116"/>
      <c r="U573" s="116"/>
      <c r="V573" s="116"/>
      <c r="W573" s="116"/>
      <c r="X573" s="43"/>
      <c r="Y573" s="43"/>
      <c r="Z573" s="42"/>
      <c r="AA573" s="43"/>
      <c r="AB573" s="45"/>
      <c r="AC573" s="45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</row>
    <row r="574" spans="2:230" ht="12.75">
      <c r="B574" s="48"/>
      <c r="C574" s="48"/>
      <c r="D574" s="48"/>
      <c r="E574" s="55"/>
      <c r="F574" s="56"/>
      <c r="G574" s="56"/>
      <c r="H574" s="56"/>
      <c r="I574" s="48"/>
      <c r="J574" s="48"/>
      <c r="K574" s="48"/>
      <c r="L574" s="56"/>
      <c r="M574" s="48"/>
      <c r="N574" s="48"/>
      <c r="O574" s="49"/>
      <c r="P574" s="48"/>
      <c r="Q574" s="48"/>
      <c r="R574" s="56"/>
      <c r="S574" s="52"/>
      <c r="T574" s="116"/>
      <c r="U574" s="116"/>
      <c r="V574" s="116"/>
      <c r="W574" s="116"/>
      <c r="X574" s="43"/>
      <c r="Y574" s="43"/>
      <c r="Z574" s="42"/>
      <c r="AA574" s="43"/>
      <c r="AB574" s="45"/>
      <c r="AC574" s="45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</row>
    <row r="575" spans="2:230" ht="12.75">
      <c r="B575" s="48"/>
      <c r="C575" s="48"/>
      <c r="D575" s="48"/>
      <c r="E575" s="55"/>
      <c r="F575" s="56"/>
      <c r="G575" s="56"/>
      <c r="H575" s="56"/>
      <c r="I575" s="48"/>
      <c r="J575" s="48"/>
      <c r="K575" s="48"/>
      <c r="L575" s="56"/>
      <c r="M575" s="48"/>
      <c r="N575" s="48"/>
      <c r="O575" s="49"/>
      <c r="P575" s="48"/>
      <c r="Q575" s="48"/>
      <c r="R575" s="56"/>
      <c r="S575" s="52"/>
      <c r="T575" s="116"/>
      <c r="U575" s="116"/>
      <c r="V575" s="116"/>
      <c r="W575" s="116"/>
      <c r="X575" s="43"/>
      <c r="Y575" s="43"/>
      <c r="Z575" s="42"/>
      <c r="AA575" s="43"/>
      <c r="AB575" s="45"/>
      <c r="AC575" s="45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</row>
    <row r="576" spans="2:230" ht="12.75">
      <c r="B576" s="48"/>
      <c r="C576" s="48"/>
      <c r="D576" s="48"/>
      <c r="E576" s="55"/>
      <c r="F576" s="56"/>
      <c r="G576" s="56"/>
      <c r="H576" s="56"/>
      <c r="I576" s="48"/>
      <c r="J576" s="48"/>
      <c r="K576" s="48"/>
      <c r="L576" s="56"/>
      <c r="M576" s="48"/>
      <c r="N576" s="48"/>
      <c r="O576" s="49"/>
      <c r="P576" s="48"/>
      <c r="Q576" s="48"/>
      <c r="R576" s="56"/>
      <c r="S576" s="52"/>
      <c r="T576" s="116"/>
      <c r="U576" s="116"/>
      <c r="V576" s="116"/>
      <c r="W576" s="116"/>
      <c r="X576" s="43"/>
      <c r="Y576" s="43"/>
      <c r="Z576" s="42"/>
      <c r="AA576" s="43"/>
      <c r="AB576" s="45"/>
      <c r="AC576" s="45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</row>
    <row r="577" spans="2:230" ht="12.75">
      <c r="B577" s="48"/>
      <c r="C577" s="48"/>
      <c r="D577" s="48"/>
      <c r="E577" s="55"/>
      <c r="F577" s="56"/>
      <c r="G577" s="56"/>
      <c r="H577" s="56"/>
      <c r="I577" s="48"/>
      <c r="J577" s="48"/>
      <c r="K577" s="48"/>
      <c r="L577" s="56"/>
      <c r="M577" s="48"/>
      <c r="N577" s="48"/>
      <c r="O577" s="49"/>
      <c r="P577" s="48"/>
      <c r="Q577" s="48"/>
      <c r="R577" s="56"/>
      <c r="S577" s="52"/>
      <c r="T577" s="116"/>
      <c r="U577" s="116"/>
      <c r="V577" s="116"/>
      <c r="W577" s="116"/>
      <c r="X577" s="43"/>
      <c r="Y577" s="43"/>
      <c r="Z577" s="42"/>
      <c r="AA577" s="43"/>
      <c r="AB577" s="45"/>
      <c r="AC577" s="45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</row>
    <row r="578" spans="2:230" ht="12.75">
      <c r="B578" s="48"/>
      <c r="C578" s="48"/>
      <c r="D578" s="48"/>
      <c r="E578" s="55"/>
      <c r="F578" s="56"/>
      <c r="G578" s="56"/>
      <c r="H578" s="56"/>
      <c r="I578" s="48"/>
      <c r="J578" s="48"/>
      <c r="K578" s="48"/>
      <c r="L578" s="56"/>
      <c r="M578" s="48"/>
      <c r="N578" s="48"/>
      <c r="O578" s="49"/>
      <c r="P578" s="48"/>
      <c r="Q578" s="48"/>
      <c r="R578" s="56"/>
      <c r="S578" s="52"/>
      <c r="T578" s="116"/>
      <c r="U578" s="116"/>
      <c r="V578" s="116"/>
      <c r="W578" s="116"/>
      <c r="X578" s="43"/>
      <c r="Y578" s="43"/>
      <c r="Z578" s="42"/>
      <c r="AA578" s="43"/>
      <c r="AB578" s="45"/>
      <c r="AC578" s="45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</row>
    <row r="579" spans="2:230" ht="12.75">
      <c r="B579" s="48"/>
      <c r="C579" s="48"/>
      <c r="D579" s="48"/>
      <c r="E579" s="55"/>
      <c r="F579" s="56"/>
      <c r="G579" s="56"/>
      <c r="H579" s="56"/>
      <c r="I579" s="48"/>
      <c r="J579" s="48"/>
      <c r="K579" s="48"/>
      <c r="L579" s="56"/>
      <c r="M579" s="48"/>
      <c r="N579" s="48"/>
      <c r="O579" s="49"/>
      <c r="P579" s="48"/>
      <c r="Q579" s="48"/>
      <c r="R579" s="56"/>
      <c r="S579" s="52"/>
      <c r="T579" s="116"/>
      <c r="U579" s="116"/>
      <c r="V579" s="116"/>
      <c r="W579" s="116"/>
      <c r="X579" s="43"/>
      <c r="Y579" s="43"/>
      <c r="Z579" s="42"/>
      <c r="AA579" s="43"/>
      <c r="AB579" s="45"/>
      <c r="AC579" s="45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</row>
    <row r="580" spans="2:230" ht="12.75">
      <c r="B580" s="48"/>
      <c r="C580" s="48"/>
      <c r="D580" s="48"/>
      <c r="E580" s="55"/>
      <c r="F580" s="56"/>
      <c r="G580" s="56"/>
      <c r="H580" s="56"/>
      <c r="I580" s="48"/>
      <c r="J580" s="48"/>
      <c r="K580" s="48"/>
      <c r="L580" s="56"/>
      <c r="M580" s="48"/>
      <c r="N580" s="48"/>
      <c r="O580" s="49"/>
      <c r="P580" s="48"/>
      <c r="Q580" s="48"/>
      <c r="R580" s="56"/>
      <c r="S580" s="52"/>
      <c r="T580" s="116"/>
      <c r="U580" s="116"/>
      <c r="V580" s="116"/>
      <c r="W580" s="116"/>
      <c r="X580" s="43"/>
      <c r="Y580" s="43"/>
      <c r="Z580" s="42"/>
      <c r="AA580" s="43"/>
      <c r="AB580" s="45"/>
      <c r="AC580" s="45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</row>
    <row r="581" spans="2:230" ht="12.75">
      <c r="B581" s="48"/>
      <c r="C581" s="48"/>
      <c r="D581" s="48"/>
      <c r="E581" s="55"/>
      <c r="F581" s="56"/>
      <c r="G581" s="56"/>
      <c r="H581" s="56"/>
      <c r="I581" s="48"/>
      <c r="J581" s="48"/>
      <c r="K581" s="48"/>
      <c r="L581" s="56"/>
      <c r="M581" s="48"/>
      <c r="N581" s="48"/>
      <c r="O581" s="49"/>
      <c r="P581" s="48"/>
      <c r="Q581" s="48"/>
      <c r="R581" s="56"/>
      <c r="S581" s="52"/>
      <c r="T581" s="116"/>
      <c r="U581" s="116"/>
      <c r="V581" s="116"/>
      <c r="W581" s="116"/>
      <c r="X581" s="43"/>
      <c r="Y581" s="43"/>
      <c r="Z581" s="42"/>
      <c r="AA581" s="43"/>
      <c r="AB581" s="45"/>
      <c r="AC581" s="45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</row>
    <row r="582" spans="2:230" ht="12.75">
      <c r="B582" s="48"/>
      <c r="C582" s="48"/>
      <c r="D582" s="48"/>
      <c r="E582" s="55"/>
      <c r="F582" s="56"/>
      <c r="G582" s="56"/>
      <c r="H582" s="56"/>
      <c r="I582" s="48"/>
      <c r="J582" s="48"/>
      <c r="K582" s="48"/>
      <c r="L582" s="56"/>
      <c r="M582" s="48"/>
      <c r="N582" s="48"/>
      <c r="O582" s="49"/>
      <c r="P582" s="48"/>
      <c r="Q582" s="48"/>
      <c r="R582" s="56"/>
      <c r="S582" s="52"/>
      <c r="T582" s="116"/>
      <c r="U582" s="116"/>
      <c r="V582" s="116"/>
      <c r="W582" s="116"/>
      <c r="X582" s="43"/>
      <c r="Y582" s="43"/>
      <c r="Z582" s="42"/>
      <c r="AA582" s="43"/>
      <c r="AB582" s="45"/>
      <c r="AC582" s="45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</row>
    <row r="583" spans="2:230" ht="12.75">
      <c r="B583" s="48"/>
      <c r="C583" s="48"/>
      <c r="D583" s="48"/>
      <c r="E583" s="55"/>
      <c r="F583" s="56"/>
      <c r="G583" s="56"/>
      <c r="H583" s="56"/>
      <c r="I583" s="48"/>
      <c r="J583" s="48"/>
      <c r="K583" s="48"/>
      <c r="L583" s="56"/>
      <c r="M583" s="48"/>
      <c r="N583" s="48"/>
      <c r="O583" s="49"/>
      <c r="P583" s="48"/>
      <c r="Q583" s="48"/>
      <c r="R583" s="56"/>
      <c r="S583" s="52"/>
      <c r="T583" s="116"/>
      <c r="U583" s="116"/>
      <c r="V583" s="116"/>
      <c r="W583" s="116"/>
      <c r="X583" s="43"/>
      <c r="Y583" s="43"/>
      <c r="Z583" s="42"/>
      <c r="AA583" s="43"/>
      <c r="AB583" s="45"/>
      <c r="AC583" s="45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</row>
    <row r="584" spans="2:230" ht="12.75">
      <c r="B584" s="48"/>
      <c r="C584" s="48"/>
      <c r="D584" s="48"/>
      <c r="E584" s="55"/>
      <c r="F584" s="56"/>
      <c r="G584" s="56"/>
      <c r="H584" s="56"/>
      <c r="I584" s="48"/>
      <c r="J584" s="48"/>
      <c r="K584" s="48"/>
      <c r="L584" s="56"/>
      <c r="M584" s="48"/>
      <c r="N584" s="48"/>
      <c r="O584" s="49"/>
      <c r="P584" s="48"/>
      <c r="Q584" s="48"/>
      <c r="R584" s="56"/>
      <c r="S584" s="52"/>
      <c r="T584" s="116"/>
      <c r="U584" s="116"/>
      <c r="V584" s="116"/>
      <c r="W584" s="116"/>
      <c r="X584" s="43"/>
      <c r="Y584" s="43"/>
      <c r="Z584" s="42"/>
      <c r="AA584" s="43"/>
      <c r="AB584" s="45"/>
      <c r="AC584" s="45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</row>
    <row r="585" spans="2:230" ht="12.75">
      <c r="B585" s="48"/>
      <c r="C585" s="48"/>
      <c r="D585" s="48"/>
      <c r="E585" s="55"/>
      <c r="F585" s="56"/>
      <c r="G585" s="56"/>
      <c r="H585" s="56"/>
      <c r="I585" s="48"/>
      <c r="J585" s="48"/>
      <c r="K585" s="48"/>
      <c r="L585" s="56"/>
      <c r="M585" s="48"/>
      <c r="N585" s="48"/>
      <c r="O585" s="49"/>
      <c r="P585" s="48"/>
      <c r="Q585" s="48"/>
      <c r="R585" s="56"/>
      <c r="S585" s="52"/>
      <c r="T585" s="116"/>
      <c r="U585" s="116"/>
      <c r="V585" s="116"/>
      <c r="W585" s="116"/>
      <c r="X585" s="43"/>
      <c r="Y585" s="43"/>
      <c r="Z585" s="42"/>
      <c r="AA585" s="43"/>
      <c r="AB585" s="45"/>
      <c r="AC585" s="45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</row>
    <row r="586" spans="2:230" ht="12.75">
      <c r="B586" s="48"/>
      <c r="C586" s="48"/>
      <c r="D586" s="48"/>
      <c r="E586" s="55"/>
      <c r="F586" s="56"/>
      <c r="G586" s="56"/>
      <c r="H586" s="56"/>
      <c r="I586" s="48"/>
      <c r="J586" s="48"/>
      <c r="K586" s="48"/>
      <c r="L586" s="56"/>
      <c r="M586" s="48"/>
      <c r="N586" s="48"/>
      <c r="O586" s="49"/>
      <c r="P586" s="48"/>
      <c r="Q586" s="48"/>
      <c r="R586" s="56"/>
      <c r="S586" s="52"/>
      <c r="T586" s="116"/>
      <c r="U586" s="116"/>
      <c r="V586" s="116"/>
      <c r="W586" s="116"/>
      <c r="X586" s="43"/>
      <c r="Y586" s="43"/>
      <c r="Z586" s="42"/>
      <c r="AA586" s="43"/>
      <c r="AB586" s="45"/>
      <c r="AC586" s="45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</row>
    <row r="587" spans="2:230" ht="12.75">
      <c r="B587" s="48"/>
      <c r="C587" s="48"/>
      <c r="D587" s="48"/>
      <c r="E587" s="55"/>
      <c r="F587" s="56"/>
      <c r="G587" s="56"/>
      <c r="H587" s="56"/>
      <c r="I587" s="48"/>
      <c r="J587" s="48"/>
      <c r="K587" s="48"/>
      <c r="L587" s="56"/>
      <c r="M587" s="48"/>
      <c r="N587" s="48"/>
      <c r="O587" s="49"/>
      <c r="P587" s="48"/>
      <c r="Q587" s="48"/>
      <c r="R587" s="56"/>
      <c r="S587" s="52"/>
      <c r="T587" s="116"/>
      <c r="U587" s="116"/>
      <c r="V587" s="116"/>
      <c r="W587" s="116"/>
      <c r="X587" s="43"/>
      <c r="Y587" s="43"/>
      <c r="Z587" s="42"/>
      <c r="AA587" s="43"/>
      <c r="AB587" s="45"/>
      <c r="AC587" s="45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</row>
    <row r="588" spans="2:230" ht="12.75">
      <c r="B588" s="48"/>
      <c r="C588" s="48"/>
      <c r="D588" s="48"/>
      <c r="E588" s="55"/>
      <c r="F588" s="56"/>
      <c r="G588" s="56"/>
      <c r="H588" s="56"/>
      <c r="I588" s="48"/>
      <c r="J588" s="48"/>
      <c r="K588" s="48"/>
      <c r="L588" s="56"/>
      <c r="M588" s="48"/>
      <c r="N588" s="48"/>
      <c r="O588" s="49"/>
      <c r="P588" s="48"/>
      <c r="Q588" s="48"/>
      <c r="R588" s="56"/>
      <c r="S588" s="52"/>
      <c r="T588" s="116"/>
      <c r="U588" s="116"/>
      <c r="V588" s="116"/>
      <c r="W588" s="116"/>
      <c r="X588" s="43"/>
      <c r="Y588" s="43"/>
      <c r="Z588" s="42"/>
      <c r="AA588" s="43"/>
      <c r="AB588" s="45"/>
      <c r="AC588" s="45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</row>
    <row r="589" spans="2:230" ht="12.75">
      <c r="B589" s="48"/>
      <c r="C589" s="48"/>
      <c r="D589" s="48"/>
      <c r="E589" s="55"/>
      <c r="F589" s="56"/>
      <c r="G589" s="56"/>
      <c r="H589" s="56"/>
      <c r="I589" s="48"/>
      <c r="J589" s="48"/>
      <c r="K589" s="48"/>
      <c r="L589" s="56"/>
      <c r="M589" s="48"/>
      <c r="N589" s="48"/>
      <c r="O589" s="49"/>
      <c r="P589" s="48"/>
      <c r="Q589" s="48"/>
      <c r="R589" s="56"/>
      <c r="S589" s="52"/>
      <c r="T589" s="116"/>
      <c r="U589" s="116"/>
      <c r="V589" s="116"/>
      <c r="W589" s="116"/>
      <c r="X589" s="43"/>
      <c r="Y589" s="43"/>
      <c r="Z589" s="42"/>
      <c r="AA589" s="43"/>
      <c r="AB589" s="45"/>
      <c r="AC589" s="45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</row>
    <row r="590" spans="2:230" ht="12.75">
      <c r="B590" s="48"/>
      <c r="C590" s="48"/>
      <c r="D590" s="48"/>
      <c r="E590" s="55"/>
      <c r="F590" s="56"/>
      <c r="G590" s="56"/>
      <c r="H590" s="56"/>
      <c r="I590" s="48"/>
      <c r="J590" s="48"/>
      <c r="K590" s="48"/>
      <c r="L590" s="56"/>
      <c r="M590" s="48"/>
      <c r="N590" s="48"/>
      <c r="O590" s="49"/>
      <c r="P590" s="48"/>
      <c r="Q590" s="48"/>
      <c r="R590" s="56"/>
      <c r="S590" s="52"/>
      <c r="T590" s="116"/>
      <c r="U590" s="116"/>
      <c r="V590" s="116"/>
      <c r="W590" s="116"/>
      <c r="X590" s="43"/>
      <c r="Y590" s="43"/>
      <c r="Z590" s="42"/>
      <c r="AA590" s="43"/>
      <c r="AB590" s="45"/>
      <c r="AC590" s="45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</row>
    <row r="591" spans="2:230" ht="12.75">
      <c r="B591" s="48"/>
      <c r="C591" s="48"/>
      <c r="D591" s="48"/>
      <c r="E591" s="55"/>
      <c r="F591" s="56"/>
      <c r="G591" s="56"/>
      <c r="H591" s="56"/>
      <c r="I591" s="48"/>
      <c r="J591" s="48"/>
      <c r="K591" s="48"/>
      <c r="L591" s="56"/>
      <c r="M591" s="48"/>
      <c r="N591" s="48"/>
      <c r="O591" s="49"/>
      <c r="P591" s="48"/>
      <c r="Q591" s="48"/>
      <c r="R591" s="56"/>
      <c r="S591" s="52"/>
      <c r="T591" s="116"/>
      <c r="U591" s="116"/>
      <c r="V591" s="116"/>
      <c r="W591" s="116"/>
      <c r="X591" s="43"/>
      <c r="Y591" s="43"/>
      <c r="Z591" s="42"/>
      <c r="AA591" s="43"/>
      <c r="AB591" s="45"/>
      <c r="AC591" s="45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</row>
    <row r="592" spans="2:230" ht="12.75">
      <c r="B592" s="48"/>
      <c r="C592" s="48"/>
      <c r="D592" s="48"/>
      <c r="E592" s="55"/>
      <c r="F592" s="56"/>
      <c r="G592" s="56"/>
      <c r="H592" s="56"/>
      <c r="I592" s="48"/>
      <c r="J592" s="48"/>
      <c r="K592" s="48"/>
      <c r="L592" s="56"/>
      <c r="M592" s="48"/>
      <c r="N592" s="48"/>
      <c r="O592" s="49"/>
      <c r="P592" s="48"/>
      <c r="Q592" s="48"/>
      <c r="R592" s="56"/>
      <c r="S592" s="52"/>
      <c r="T592" s="116"/>
      <c r="U592" s="116"/>
      <c r="V592" s="116"/>
      <c r="W592" s="116"/>
      <c r="X592" s="43"/>
      <c r="Y592" s="43"/>
      <c r="Z592" s="42"/>
      <c r="AA592" s="43"/>
      <c r="AB592" s="45"/>
      <c r="AC592" s="45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</row>
    <row r="593" spans="2:230" ht="12.75">
      <c r="B593" s="48"/>
      <c r="C593" s="48"/>
      <c r="D593" s="48"/>
      <c r="E593" s="55"/>
      <c r="F593" s="56"/>
      <c r="G593" s="56"/>
      <c r="H593" s="56"/>
      <c r="I593" s="48"/>
      <c r="J593" s="48"/>
      <c r="K593" s="48"/>
      <c r="L593" s="56"/>
      <c r="M593" s="48"/>
      <c r="N593" s="48"/>
      <c r="O593" s="49"/>
      <c r="P593" s="48"/>
      <c r="Q593" s="48"/>
      <c r="R593" s="56"/>
      <c r="S593" s="52"/>
      <c r="T593" s="116"/>
      <c r="U593" s="116"/>
      <c r="V593" s="116"/>
      <c r="W593" s="116"/>
      <c r="X593" s="43"/>
      <c r="Y593" s="43"/>
      <c r="Z593" s="42"/>
      <c r="AA593" s="43"/>
      <c r="AB593" s="45"/>
      <c r="AC593" s="45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</row>
    <row r="594" spans="2:230" ht="12.75">
      <c r="B594" s="48"/>
      <c r="C594" s="48"/>
      <c r="D594" s="48"/>
      <c r="E594" s="55"/>
      <c r="F594" s="56"/>
      <c r="G594" s="56"/>
      <c r="H594" s="56"/>
      <c r="I594" s="48"/>
      <c r="J594" s="48"/>
      <c r="K594" s="48"/>
      <c r="L594" s="56"/>
      <c r="M594" s="48"/>
      <c r="N594" s="48"/>
      <c r="O594" s="49"/>
      <c r="P594" s="48"/>
      <c r="Q594" s="48"/>
      <c r="R594" s="56"/>
      <c r="S594" s="52"/>
      <c r="T594" s="116"/>
      <c r="U594" s="116"/>
      <c r="V594" s="116"/>
      <c r="W594" s="116"/>
      <c r="X594" s="43"/>
      <c r="Y594" s="43"/>
      <c r="Z594" s="42"/>
      <c r="AA594" s="43"/>
      <c r="AB594" s="45"/>
      <c r="AC594" s="45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</row>
    <row r="595" spans="2:230" ht="12.75">
      <c r="B595" s="48"/>
      <c r="C595" s="48"/>
      <c r="D595" s="48"/>
      <c r="E595" s="55"/>
      <c r="F595" s="56"/>
      <c r="G595" s="56"/>
      <c r="H595" s="56"/>
      <c r="I595" s="48"/>
      <c r="J595" s="48"/>
      <c r="K595" s="48"/>
      <c r="L595" s="56"/>
      <c r="M595" s="48"/>
      <c r="N595" s="48"/>
      <c r="O595" s="49"/>
      <c r="P595" s="48"/>
      <c r="Q595" s="48"/>
      <c r="R595" s="56"/>
      <c r="S595" s="52"/>
      <c r="T595" s="116"/>
      <c r="U595" s="116"/>
      <c r="V595" s="116"/>
      <c r="W595" s="116"/>
      <c r="X595" s="43"/>
      <c r="Y595" s="43"/>
      <c r="Z595" s="42"/>
      <c r="AA595" s="43"/>
      <c r="AB595" s="45"/>
      <c r="AC595" s="45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</row>
    <row r="596" spans="2:230" ht="12.75">
      <c r="B596" s="48"/>
      <c r="C596" s="48"/>
      <c r="D596" s="48"/>
      <c r="E596" s="55"/>
      <c r="F596" s="56"/>
      <c r="G596" s="56"/>
      <c r="H596" s="56"/>
      <c r="I596" s="48"/>
      <c r="J596" s="48"/>
      <c r="K596" s="48"/>
      <c r="L596" s="56"/>
      <c r="M596" s="48"/>
      <c r="N596" s="48"/>
      <c r="O596" s="49"/>
      <c r="P596" s="48"/>
      <c r="Q596" s="48"/>
      <c r="R596" s="56"/>
      <c r="S596" s="52"/>
      <c r="T596" s="116"/>
      <c r="U596" s="116"/>
      <c r="V596" s="116"/>
      <c r="W596" s="116"/>
      <c r="X596" s="43"/>
      <c r="Y596" s="43"/>
      <c r="Z596" s="42"/>
      <c r="AA596" s="43"/>
      <c r="AB596" s="45"/>
      <c r="AC596" s="45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</row>
    <row r="597" spans="2:230" ht="12.75">
      <c r="B597" s="48"/>
      <c r="C597" s="48"/>
      <c r="D597" s="48"/>
      <c r="E597" s="55"/>
      <c r="F597" s="56"/>
      <c r="G597" s="56"/>
      <c r="H597" s="56"/>
      <c r="I597" s="48"/>
      <c r="J597" s="48"/>
      <c r="K597" s="48"/>
      <c r="L597" s="56"/>
      <c r="M597" s="48"/>
      <c r="N597" s="48"/>
      <c r="O597" s="49"/>
      <c r="P597" s="48"/>
      <c r="Q597" s="48"/>
      <c r="R597" s="56"/>
      <c r="S597" s="52"/>
      <c r="T597" s="116"/>
      <c r="U597" s="116"/>
      <c r="V597" s="116"/>
      <c r="W597" s="116"/>
      <c r="X597" s="43"/>
      <c r="Y597" s="43"/>
      <c r="Z597" s="42"/>
      <c r="AA597" s="43"/>
      <c r="AB597" s="45"/>
      <c r="AC597" s="45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</row>
    <row r="598" spans="2:230" ht="12.75">
      <c r="B598" s="48"/>
      <c r="C598" s="48"/>
      <c r="D598" s="48"/>
      <c r="E598" s="55"/>
      <c r="F598" s="56"/>
      <c r="G598" s="56"/>
      <c r="H598" s="56"/>
      <c r="I598" s="48"/>
      <c r="J598" s="48"/>
      <c r="K598" s="48"/>
      <c r="L598" s="56"/>
      <c r="M598" s="48"/>
      <c r="N598" s="48"/>
      <c r="O598" s="49"/>
      <c r="P598" s="48"/>
      <c r="Q598" s="48"/>
      <c r="R598" s="56"/>
      <c r="S598" s="52"/>
      <c r="T598" s="116"/>
      <c r="U598" s="116"/>
      <c r="V598" s="116"/>
      <c r="W598" s="116"/>
      <c r="X598" s="43"/>
      <c r="Y598" s="43"/>
      <c r="Z598" s="42"/>
      <c r="AA598" s="43"/>
      <c r="AB598" s="45"/>
      <c r="AC598" s="45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</row>
    <row r="599" spans="2:230" ht="12.75">
      <c r="B599" s="48"/>
      <c r="C599" s="48"/>
      <c r="D599" s="48"/>
      <c r="E599" s="55"/>
      <c r="F599" s="56"/>
      <c r="G599" s="56"/>
      <c r="H599" s="56"/>
      <c r="I599" s="48"/>
      <c r="J599" s="48"/>
      <c r="K599" s="48"/>
      <c r="L599" s="56"/>
      <c r="M599" s="48"/>
      <c r="N599" s="48"/>
      <c r="O599" s="49"/>
      <c r="P599" s="48"/>
      <c r="Q599" s="48"/>
      <c r="R599" s="56"/>
      <c r="S599" s="52"/>
      <c r="T599" s="116"/>
      <c r="U599" s="116"/>
      <c r="V599" s="116"/>
      <c r="W599" s="116"/>
      <c r="X599" s="43"/>
      <c r="Y599" s="43"/>
      <c r="Z599" s="42"/>
      <c r="AA599" s="43"/>
      <c r="AB599" s="45"/>
      <c r="AC599" s="45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</row>
    <row r="600" spans="2:230" ht="12.75">
      <c r="B600" s="48"/>
      <c r="C600" s="48"/>
      <c r="D600" s="48"/>
      <c r="E600" s="55"/>
      <c r="F600" s="56"/>
      <c r="G600" s="56"/>
      <c r="H600" s="56"/>
      <c r="I600" s="48"/>
      <c r="J600" s="48"/>
      <c r="K600" s="48"/>
      <c r="L600" s="56"/>
      <c r="M600" s="48"/>
      <c r="N600" s="48"/>
      <c r="O600" s="49"/>
      <c r="P600" s="48"/>
      <c r="Q600" s="48"/>
      <c r="R600" s="56"/>
      <c r="S600" s="52"/>
      <c r="T600" s="116"/>
      <c r="U600" s="116"/>
      <c r="V600" s="116"/>
      <c r="W600" s="116"/>
      <c r="X600" s="43"/>
      <c r="Y600" s="43"/>
      <c r="Z600" s="42"/>
      <c r="AA600" s="43"/>
      <c r="AB600" s="45"/>
      <c r="AC600" s="45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</row>
    <row r="601" spans="2:230" ht="12.75">
      <c r="B601" s="48"/>
      <c r="C601" s="48"/>
      <c r="D601" s="48"/>
      <c r="E601" s="55"/>
      <c r="F601" s="56"/>
      <c r="G601" s="56"/>
      <c r="H601" s="56"/>
      <c r="I601" s="48"/>
      <c r="J601" s="48"/>
      <c r="K601" s="48"/>
      <c r="L601" s="56"/>
      <c r="M601" s="48"/>
      <c r="N601" s="48"/>
      <c r="O601" s="49"/>
      <c r="P601" s="48"/>
      <c r="Q601" s="48"/>
      <c r="R601" s="56"/>
      <c r="S601" s="52"/>
      <c r="T601" s="116"/>
      <c r="U601" s="116"/>
      <c r="V601" s="116"/>
      <c r="W601" s="116"/>
      <c r="X601" s="43"/>
      <c r="Y601" s="43"/>
      <c r="Z601" s="42"/>
      <c r="AA601" s="43"/>
      <c r="AB601" s="45"/>
      <c r="AC601" s="45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</row>
    <row r="602" spans="2:230" ht="12.75">
      <c r="B602" s="48"/>
      <c r="C602" s="48"/>
      <c r="D602" s="48"/>
      <c r="E602" s="55"/>
      <c r="F602" s="56"/>
      <c r="G602" s="56"/>
      <c r="H602" s="56"/>
      <c r="I602" s="48"/>
      <c r="J602" s="48"/>
      <c r="K602" s="48"/>
      <c r="L602" s="56"/>
      <c r="M602" s="48"/>
      <c r="N602" s="48"/>
      <c r="O602" s="49"/>
      <c r="P602" s="48"/>
      <c r="Q602" s="48"/>
      <c r="R602" s="56"/>
      <c r="S602" s="52"/>
      <c r="T602" s="116"/>
      <c r="U602" s="116"/>
      <c r="V602" s="116"/>
      <c r="W602" s="116"/>
      <c r="X602" s="43"/>
      <c r="Y602" s="43"/>
      <c r="Z602" s="42"/>
      <c r="AA602" s="43"/>
      <c r="AB602" s="45"/>
      <c r="AC602" s="45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</row>
    <row r="603" spans="2:230" ht="12.75">
      <c r="B603" s="48"/>
      <c r="C603" s="48"/>
      <c r="D603" s="48"/>
      <c r="E603" s="55"/>
      <c r="F603" s="56"/>
      <c r="G603" s="56"/>
      <c r="H603" s="56"/>
      <c r="I603" s="48"/>
      <c r="J603" s="48"/>
      <c r="K603" s="48"/>
      <c r="L603" s="56"/>
      <c r="M603" s="48"/>
      <c r="N603" s="48"/>
      <c r="O603" s="49"/>
      <c r="P603" s="48"/>
      <c r="Q603" s="48"/>
      <c r="R603" s="56"/>
      <c r="S603" s="52"/>
      <c r="T603" s="116"/>
      <c r="U603" s="116"/>
      <c r="V603" s="116"/>
      <c r="W603" s="116"/>
      <c r="X603" s="43"/>
      <c r="Y603" s="43"/>
      <c r="Z603" s="42"/>
      <c r="AA603" s="43"/>
      <c r="AB603" s="45"/>
      <c r="AC603" s="45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</row>
    <row r="604" spans="2:230" ht="12.75">
      <c r="B604" s="48"/>
      <c r="C604" s="48"/>
      <c r="D604" s="48"/>
      <c r="E604" s="55"/>
      <c r="F604" s="56"/>
      <c r="G604" s="56"/>
      <c r="H604" s="56"/>
      <c r="I604" s="48"/>
      <c r="J604" s="48"/>
      <c r="K604" s="48"/>
      <c r="L604" s="56"/>
      <c r="M604" s="48"/>
      <c r="N604" s="48"/>
      <c r="O604" s="49"/>
      <c r="P604" s="48"/>
      <c r="Q604" s="48"/>
      <c r="R604" s="56"/>
      <c r="S604" s="52"/>
      <c r="T604" s="116"/>
      <c r="U604" s="116"/>
      <c r="V604" s="116"/>
      <c r="W604" s="116"/>
      <c r="X604" s="43"/>
      <c r="Y604" s="43"/>
      <c r="Z604" s="42"/>
      <c r="AA604" s="43"/>
      <c r="AB604" s="45"/>
      <c r="AC604" s="45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</row>
    <row r="605" spans="2:230" ht="12.75">
      <c r="B605" s="48"/>
      <c r="C605" s="48"/>
      <c r="D605" s="48"/>
      <c r="E605" s="55"/>
      <c r="F605" s="56"/>
      <c r="G605" s="56"/>
      <c r="H605" s="56"/>
      <c r="I605" s="48"/>
      <c r="J605" s="48"/>
      <c r="K605" s="48"/>
      <c r="L605" s="56"/>
      <c r="M605" s="48"/>
      <c r="N605" s="48"/>
      <c r="O605" s="49"/>
      <c r="P605" s="48"/>
      <c r="Q605" s="48"/>
      <c r="R605" s="56"/>
      <c r="S605" s="52"/>
      <c r="T605" s="116"/>
      <c r="U605" s="116"/>
      <c r="V605" s="116"/>
      <c r="W605" s="116"/>
      <c r="X605" s="43"/>
      <c r="Y605" s="43"/>
      <c r="Z605" s="42"/>
      <c r="AA605" s="43"/>
      <c r="AB605" s="45"/>
      <c r="AC605" s="45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</row>
    <row r="606" spans="2:230" ht="12.75">
      <c r="B606" s="48"/>
      <c r="C606" s="48"/>
      <c r="D606" s="48"/>
      <c r="E606" s="55"/>
      <c r="F606" s="56"/>
      <c r="G606" s="56"/>
      <c r="H606" s="56"/>
      <c r="I606" s="48"/>
      <c r="J606" s="48"/>
      <c r="K606" s="48"/>
      <c r="L606" s="56"/>
      <c r="M606" s="48"/>
      <c r="N606" s="48"/>
      <c r="O606" s="49"/>
      <c r="P606" s="48"/>
      <c r="Q606" s="48"/>
      <c r="R606" s="56"/>
      <c r="S606" s="52"/>
      <c r="T606" s="116"/>
      <c r="U606" s="116"/>
      <c r="V606" s="116"/>
      <c r="W606" s="116"/>
      <c r="X606" s="43"/>
      <c r="Y606" s="43"/>
      <c r="Z606" s="42"/>
      <c r="AA606" s="43"/>
      <c r="AB606" s="45"/>
      <c r="AC606" s="45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</row>
    <row r="607" spans="2:230" ht="12.75">
      <c r="B607" s="48"/>
      <c r="C607" s="48"/>
      <c r="D607" s="48"/>
      <c r="E607" s="55"/>
      <c r="F607" s="56"/>
      <c r="G607" s="56"/>
      <c r="H607" s="56"/>
      <c r="I607" s="48"/>
      <c r="J607" s="48"/>
      <c r="K607" s="48"/>
      <c r="L607" s="56"/>
      <c r="M607" s="48"/>
      <c r="N607" s="48"/>
      <c r="O607" s="49"/>
      <c r="P607" s="48"/>
      <c r="Q607" s="48"/>
      <c r="R607" s="56"/>
      <c r="S607" s="52"/>
      <c r="T607" s="116"/>
      <c r="U607" s="116"/>
      <c r="V607" s="116"/>
      <c r="W607" s="116"/>
      <c r="X607" s="43"/>
      <c r="Y607" s="43"/>
      <c r="Z607" s="42"/>
      <c r="AA607" s="43"/>
      <c r="AB607" s="45"/>
      <c r="AC607" s="45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</row>
    <row r="608" spans="2:230" ht="12.75">
      <c r="B608" s="48"/>
      <c r="C608" s="48"/>
      <c r="D608" s="48"/>
      <c r="E608" s="55"/>
      <c r="F608" s="56"/>
      <c r="G608" s="56"/>
      <c r="H608" s="56"/>
      <c r="I608" s="48"/>
      <c r="J608" s="48"/>
      <c r="K608" s="48"/>
      <c r="L608" s="56"/>
      <c r="M608" s="48"/>
      <c r="N608" s="48"/>
      <c r="O608" s="49"/>
      <c r="P608" s="48"/>
      <c r="Q608" s="48"/>
      <c r="R608" s="56"/>
      <c r="S608" s="52"/>
      <c r="T608" s="116"/>
      <c r="U608" s="116"/>
      <c r="V608" s="116"/>
      <c r="W608" s="116"/>
      <c r="X608" s="43"/>
      <c r="Y608" s="43"/>
      <c r="Z608" s="42"/>
      <c r="AA608" s="43"/>
      <c r="AB608" s="45"/>
      <c r="AC608" s="45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</row>
    <row r="609" spans="2:230" ht="12.75">
      <c r="B609" s="48"/>
      <c r="C609" s="48"/>
      <c r="D609" s="48"/>
      <c r="E609" s="55"/>
      <c r="F609" s="56"/>
      <c r="G609" s="56"/>
      <c r="H609" s="56"/>
      <c r="I609" s="48"/>
      <c r="J609" s="48"/>
      <c r="K609" s="48"/>
      <c r="L609" s="56"/>
      <c r="M609" s="48"/>
      <c r="N609" s="48"/>
      <c r="O609" s="49"/>
      <c r="P609" s="48"/>
      <c r="Q609" s="48"/>
      <c r="R609" s="56"/>
      <c r="S609" s="52"/>
      <c r="T609" s="116"/>
      <c r="U609" s="116"/>
      <c r="V609" s="116"/>
      <c r="W609" s="116"/>
      <c r="X609" s="43"/>
      <c r="Y609" s="43"/>
      <c r="Z609" s="42"/>
      <c r="AA609" s="43"/>
      <c r="AB609" s="45"/>
      <c r="AC609" s="45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</row>
    <row r="610" spans="2:230" ht="12.75">
      <c r="B610" s="48"/>
      <c r="C610" s="48"/>
      <c r="D610" s="48"/>
      <c r="E610" s="55"/>
      <c r="F610" s="56"/>
      <c r="G610" s="56"/>
      <c r="H610" s="56"/>
      <c r="I610" s="48"/>
      <c r="J610" s="48"/>
      <c r="K610" s="48"/>
      <c r="L610" s="56"/>
      <c r="M610" s="48"/>
      <c r="N610" s="48"/>
      <c r="O610" s="49"/>
      <c r="P610" s="48"/>
      <c r="Q610" s="48"/>
      <c r="R610" s="56"/>
      <c r="S610" s="52"/>
      <c r="T610" s="116"/>
      <c r="U610" s="116"/>
      <c r="V610" s="116"/>
      <c r="W610" s="116"/>
      <c r="X610" s="43"/>
      <c r="Y610" s="43"/>
      <c r="Z610" s="42"/>
      <c r="AA610" s="43"/>
      <c r="AB610" s="45"/>
      <c r="AC610" s="45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</row>
    <row r="611" spans="2:230" ht="12.75">
      <c r="B611" s="48"/>
      <c r="C611" s="48"/>
      <c r="D611" s="48"/>
      <c r="E611" s="55"/>
      <c r="F611" s="56"/>
      <c r="G611" s="56"/>
      <c r="H611" s="56"/>
      <c r="I611" s="48"/>
      <c r="J611" s="48"/>
      <c r="K611" s="48"/>
      <c r="L611" s="56"/>
      <c r="M611" s="48"/>
      <c r="N611" s="48"/>
      <c r="O611" s="49"/>
      <c r="P611" s="48"/>
      <c r="Q611" s="48"/>
      <c r="R611" s="56"/>
      <c r="S611" s="52"/>
      <c r="T611" s="116"/>
      <c r="U611" s="116"/>
      <c r="V611" s="116"/>
      <c r="W611" s="116"/>
      <c r="X611" s="43"/>
      <c r="Y611" s="43"/>
      <c r="Z611" s="42"/>
      <c r="AA611" s="43"/>
      <c r="AB611" s="45"/>
      <c r="AC611" s="45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</row>
    <row r="612" spans="2:230" ht="12.75">
      <c r="B612" s="48"/>
      <c r="C612" s="48"/>
      <c r="D612" s="48"/>
      <c r="E612" s="55"/>
      <c r="F612" s="56"/>
      <c r="G612" s="56"/>
      <c r="H612" s="56"/>
      <c r="I612" s="48"/>
      <c r="J612" s="48"/>
      <c r="K612" s="48"/>
      <c r="L612" s="56"/>
      <c r="M612" s="48"/>
      <c r="N612" s="48"/>
      <c r="O612" s="49"/>
      <c r="P612" s="48"/>
      <c r="Q612" s="48"/>
      <c r="R612" s="56"/>
      <c r="S612" s="52"/>
      <c r="T612" s="116"/>
      <c r="U612" s="116"/>
      <c r="V612" s="116"/>
      <c r="W612" s="116"/>
      <c r="X612" s="43"/>
      <c r="Y612" s="43"/>
      <c r="Z612" s="42"/>
      <c r="AA612" s="43"/>
      <c r="AB612" s="45"/>
      <c r="AC612" s="45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</row>
    <row r="613" spans="2:230" ht="12.75">
      <c r="B613" s="48"/>
      <c r="C613" s="48"/>
      <c r="D613" s="48"/>
      <c r="E613" s="55"/>
      <c r="F613" s="56"/>
      <c r="G613" s="56"/>
      <c r="H613" s="56"/>
      <c r="I613" s="48"/>
      <c r="J613" s="48"/>
      <c r="K613" s="48"/>
      <c r="L613" s="56"/>
      <c r="M613" s="48"/>
      <c r="N613" s="48"/>
      <c r="O613" s="49"/>
      <c r="P613" s="48"/>
      <c r="Q613" s="48"/>
      <c r="R613" s="56"/>
      <c r="S613" s="52"/>
      <c r="T613" s="116"/>
      <c r="U613" s="116"/>
      <c r="V613" s="116"/>
      <c r="W613" s="116"/>
      <c r="X613" s="43"/>
      <c r="Y613" s="43"/>
      <c r="Z613" s="42"/>
      <c r="AA613" s="43"/>
      <c r="AB613" s="45"/>
      <c r="AC613" s="45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</row>
    <row r="614" spans="2:230" ht="12.75">
      <c r="B614" s="48"/>
      <c r="C614" s="48"/>
      <c r="D614" s="48"/>
      <c r="E614" s="55"/>
      <c r="F614" s="56"/>
      <c r="G614" s="56"/>
      <c r="H614" s="56"/>
      <c r="I614" s="48"/>
      <c r="J614" s="48"/>
      <c r="K614" s="48"/>
      <c r="L614" s="56"/>
      <c r="M614" s="48"/>
      <c r="N614" s="48"/>
      <c r="O614" s="49"/>
      <c r="P614" s="48"/>
      <c r="Q614" s="48"/>
      <c r="R614" s="56"/>
      <c r="S614" s="52"/>
      <c r="T614" s="116"/>
      <c r="U614" s="116"/>
      <c r="V614" s="116"/>
      <c r="W614" s="116"/>
      <c r="X614" s="43"/>
      <c r="Y614" s="43"/>
      <c r="Z614" s="42"/>
      <c r="AA614" s="43"/>
      <c r="AB614" s="45"/>
      <c r="AC614" s="45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</row>
    <row r="615" spans="2:230" ht="12.75">
      <c r="B615" s="48"/>
      <c r="C615" s="48"/>
      <c r="D615" s="48"/>
      <c r="E615" s="55"/>
      <c r="F615" s="56"/>
      <c r="G615" s="56"/>
      <c r="H615" s="56"/>
      <c r="I615" s="48"/>
      <c r="J615" s="48"/>
      <c r="K615" s="48"/>
      <c r="L615" s="56"/>
      <c r="M615" s="48"/>
      <c r="N615" s="48"/>
      <c r="O615" s="49"/>
      <c r="P615" s="48"/>
      <c r="Q615" s="48"/>
      <c r="R615" s="56"/>
      <c r="S615" s="52"/>
      <c r="T615" s="116"/>
      <c r="U615" s="116"/>
      <c r="V615" s="116"/>
      <c r="W615" s="116"/>
      <c r="X615" s="43"/>
      <c r="Y615" s="43"/>
      <c r="Z615" s="42"/>
      <c r="AA615" s="43"/>
      <c r="AB615" s="45"/>
      <c r="AC615" s="45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</row>
    <row r="616" spans="2:230" ht="12.75">
      <c r="B616" s="48"/>
      <c r="C616" s="48"/>
      <c r="D616" s="48"/>
      <c r="E616" s="55"/>
      <c r="F616" s="56"/>
      <c r="G616" s="56"/>
      <c r="H616" s="56"/>
      <c r="I616" s="48"/>
      <c r="J616" s="48"/>
      <c r="K616" s="48"/>
      <c r="L616" s="56"/>
      <c r="M616" s="48"/>
      <c r="N616" s="48"/>
      <c r="O616" s="49"/>
      <c r="P616" s="48"/>
      <c r="Q616" s="48"/>
      <c r="R616" s="56"/>
      <c r="S616" s="52"/>
      <c r="T616" s="116"/>
      <c r="U616" s="116"/>
      <c r="V616" s="116"/>
      <c r="W616" s="116"/>
      <c r="X616" s="43"/>
      <c r="Y616" s="43"/>
      <c r="Z616" s="42"/>
      <c r="AA616" s="43"/>
      <c r="AB616" s="45"/>
      <c r="AC616" s="45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</row>
    <row r="617" spans="2:230" ht="12.75">
      <c r="B617" s="48"/>
      <c r="C617" s="48"/>
      <c r="D617" s="48"/>
      <c r="E617" s="55"/>
      <c r="F617" s="56"/>
      <c r="G617" s="56"/>
      <c r="H617" s="56"/>
      <c r="I617" s="48"/>
      <c r="J617" s="48"/>
      <c r="K617" s="48"/>
      <c r="L617" s="56"/>
      <c r="M617" s="48"/>
      <c r="N617" s="48"/>
      <c r="O617" s="49"/>
      <c r="P617" s="48"/>
      <c r="Q617" s="48"/>
      <c r="R617" s="56"/>
      <c r="S617" s="52"/>
      <c r="T617" s="116"/>
      <c r="U617" s="116"/>
      <c r="V617" s="116"/>
      <c r="W617" s="116"/>
      <c r="X617" s="43"/>
      <c r="Y617" s="43"/>
      <c r="Z617" s="42"/>
      <c r="AA617" s="43"/>
      <c r="AB617" s="45"/>
      <c r="AC617" s="45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</row>
    <row r="618" spans="2:230" ht="12.75">
      <c r="B618" s="48"/>
      <c r="C618" s="48"/>
      <c r="D618" s="48"/>
      <c r="E618" s="55"/>
      <c r="F618" s="56"/>
      <c r="G618" s="56"/>
      <c r="H618" s="56"/>
      <c r="I618" s="48"/>
      <c r="J618" s="48"/>
      <c r="K618" s="48"/>
      <c r="L618" s="56"/>
      <c r="M618" s="48"/>
      <c r="N618" s="48"/>
      <c r="O618" s="49"/>
      <c r="P618" s="48"/>
      <c r="Q618" s="48"/>
      <c r="R618" s="56"/>
      <c r="S618" s="52"/>
      <c r="T618" s="116"/>
      <c r="U618" s="116"/>
      <c r="V618" s="116"/>
      <c r="W618" s="116"/>
      <c r="X618" s="43"/>
      <c r="Y618" s="43"/>
      <c r="Z618" s="42"/>
      <c r="AA618" s="43"/>
      <c r="AB618" s="45"/>
      <c r="AC618" s="45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</row>
    <row r="619" spans="2:230" ht="12.75">
      <c r="B619" s="48"/>
      <c r="C619" s="48"/>
      <c r="D619" s="48"/>
      <c r="E619" s="55"/>
      <c r="F619" s="56"/>
      <c r="G619" s="56"/>
      <c r="H619" s="56"/>
      <c r="I619" s="48"/>
      <c r="J619" s="48"/>
      <c r="K619" s="48"/>
      <c r="L619" s="56"/>
      <c r="M619" s="48"/>
      <c r="N619" s="48"/>
      <c r="O619" s="49"/>
      <c r="P619" s="48"/>
      <c r="Q619" s="48"/>
      <c r="R619" s="56"/>
      <c r="S619" s="52"/>
      <c r="T619" s="116"/>
      <c r="U619" s="116"/>
      <c r="V619" s="116"/>
      <c r="W619" s="116"/>
      <c r="X619" s="43"/>
      <c r="Y619" s="43"/>
      <c r="Z619" s="42"/>
      <c r="AA619" s="43"/>
      <c r="AB619" s="45"/>
      <c r="AC619" s="45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</row>
    <row r="620" spans="2:230" ht="12.75">
      <c r="B620" s="48"/>
      <c r="C620" s="48"/>
      <c r="D620" s="48"/>
      <c r="E620" s="55"/>
      <c r="F620" s="56"/>
      <c r="G620" s="56"/>
      <c r="H620" s="56"/>
      <c r="I620" s="48"/>
      <c r="J620" s="48"/>
      <c r="K620" s="48"/>
      <c r="L620" s="56"/>
      <c r="M620" s="48"/>
      <c r="N620" s="48"/>
      <c r="O620" s="49"/>
      <c r="P620" s="48"/>
      <c r="Q620" s="48"/>
      <c r="R620" s="56"/>
      <c r="S620" s="52"/>
      <c r="T620" s="116"/>
      <c r="U620" s="116"/>
      <c r="V620" s="116"/>
      <c r="W620" s="116"/>
      <c r="X620" s="43"/>
      <c r="Y620" s="43"/>
      <c r="Z620" s="42"/>
      <c r="AA620" s="43"/>
      <c r="AB620" s="45"/>
      <c r="AC620" s="45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</row>
    <row r="621" spans="2:230" ht="12.75">
      <c r="B621" s="48"/>
      <c r="C621" s="48"/>
      <c r="D621" s="48"/>
      <c r="E621" s="55"/>
      <c r="F621" s="56"/>
      <c r="G621" s="56"/>
      <c r="H621" s="56"/>
      <c r="I621" s="48"/>
      <c r="J621" s="48"/>
      <c r="K621" s="48"/>
      <c r="L621" s="56"/>
      <c r="M621" s="48"/>
      <c r="N621" s="48"/>
      <c r="O621" s="49"/>
      <c r="P621" s="48"/>
      <c r="Q621" s="48"/>
      <c r="R621" s="56"/>
      <c r="S621" s="52"/>
      <c r="T621" s="116"/>
      <c r="U621" s="116"/>
      <c r="V621" s="116"/>
      <c r="W621" s="116"/>
      <c r="X621" s="43"/>
      <c r="Y621" s="43"/>
      <c r="Z621" s="42"/>
      <c r="AA621" s="43"/>
      <c r="AB621" s="45"/>
      <c r="AC621" s="45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</row>
    <row r="622" spans="2:230" ht="12.75">
      <c r="B622" s="48"/>
      <c r="C622" s="48"/>
      <c r="D622" s="48"/>
      <c r="E622" s="55"/>
      <c r="F622" s="56"/>
      <c r="G622" s="56"/>
      <c r="H622" s="56"/>
      <c r="I622" s="48"/>
      <c r="J622" s="48"/>
      <c r="K622" s="48"/>
      <c r="L622" s="56"/>
      <c r="M622" s="48"/>
      <c r="N622" s="48"/>
      <c r="O622" s="49"/>
      <c r="P622" s="48"/>
      <c r="Q622" s="48"/>
      <c r="R622" s="56"/>
      <c r="S622" s="52"/>
      <c r="T622" s="116"/>
      <c r="U622" s="116"/>
      <c r="V622" s="116"/>
      <c r="W622" s="116"/>
      <c r="X622" s="43"/>
      <c r="Y622" s="43"/>
      <c r="Z622" s="42"/>
      <c r="AA622" s="43"/>
      <c r="AB622" s="45"/>
      <c r="AC622" s="45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</row>
    <row r="623" spans="2:230" ht="12.75">
      <c r="B623" s="48"/>
      <c r="C623" s="48"/>
      <c r="D623" s="48"/>
      <c r="E623" s="55"/>
      <c r="F623" s="56"/>
      <c r="G623" s="56"/>
      <c r="H623" s="56"/>
      <c r="I623" s="48"/>
      <c r="J623" s="48"/>
      <c r="K623" s="48"/>
      <c r="L623" s="56"/>
      <c r="M623" s="48"/>
      <c r="N623" s="48"/>
      <c r="O623" s="49"/>
      <c r="P623" s="48"/>
      <c r="Q623" s="48"/>
      <c r="R623" s="56"/>
      <c r="S623" s="52"/>
      <c r="T623" s="116"/>
      <c r="U623" s="116"/>
      <c r="V623" s="116"/>
      <c r="W623" s="116"/>
      <c r="X623" s="43"/>
      <c r="Y623" s="43"/>
      <c r="Z623" s="42"/>
      <c r="AA623" s="43"/>
      <c r="AB623" s="45"/>
      <c r="AC623" s="45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</row>
    <row r="624" spans="2:230" ht="12.75">
      <c r="B624" s="48"/>
      <c r="C624" s="48"/>
      <c r="D624" s="48"/>
      <c r="E624" s="55"/>
      <c r="F624" s="56"/>
      <c r="G624" s="56"/>
      <c r="H624" s="56"/>
      <c r="I624" s="48"/>
      <c r="J624" s="48"/>
      <c r="K624" s="48"/>
      <c r="L624" s="56"/>
      <c r="M624" s="48"/>
      <c r="N624" s="48"/>
      <c r="O624" s="49"/>
      <c r="P624" s="48"/>
      <c r="Q624" s="48"/>
      <c r="R624" s="56"/>
      <c r="S624" s="52"/>
      <c r="T624" s="116"/>
      <c r="U624" s="116"/>
      <c r="V624" s="116"/>
      <c r="W624" s="116"/>
      <c r="X624" s="43"/>
      <c r="Y624" s="43"/>
      <c r="Z624" s="42"/>
      <c r="AA624" s="43"/>
      <c r="AB624" s="45"/>
      <c r="AC624" s="45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</row>
    <row r="625" spans="2:230" ht="12.75">
      <c r="B625" s="48"/>
      <c r="C625" s="48"/>
      <c r="D625" s="48"/>
      <c r="E625" s="55"/>
      <c r="F625" s="56"/>
      <c r="G625" s="56"/>
      <c r="H625" s="56"/>
      <c r="I625" s="48"/>
      <c r="J625" s="48"/>
      <c r="K625" s="48"/>
      <c r="L625" s="56"/>
      <c r="M625" s="48"/>
      <c r="N625" s="48"/>
      <c r="O625" s="49"/>
      <c r="P625" s="48"/>
      <c r="Q625" s="48"/>
      <c r="R625" s="56"/>
      <c r="S625" s="52"/>
      <c r="T625" s="116"/>
      <c r="U625" s="116"/>
      <c r="V625" s="116"/>
      <c r="W625" s="116"/>
      <c r="X625" s="43"/>
      <c r="Y625" s="43"/>
      <c r="Z625" s="42"/>
      <c r="AA625" s="43"/>
      <c r="AB625" s="45"/>
      <c r="AC625" s="45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</row>
    <row r="626" spans="2:230" ht="12.75">
      <c r="B626" s="48"/>
      <c r="C626" s="48"/>
      <c r="D626" s="48"/>
      <c r="E626" s="55"/>
      <c r="F626" s="56"/>
      <c r="G626" s="56"/>
      <c r="H626" s="56"/>
      <c r="I626" s="48"/>
      <c r="J626" s="48"/>
      <c r="K626" s="48"/>
      <c r="L626" s="56"/>
      <c r="M626" s="48"/>
      <c r="N626" s="48"/>
      <c r="O626" s="49"/>
      <c r="P626" s="48"/>
      <c r="Q626" s="48"/>
      <c r="R626" s="56"/>
      <c r="S626" s="52"/>
      <c r="T626" s="116"/>
      <c r="U626" s="116"/>
      <c r="V626" s="116"/>
      <c r="W626" s="116"/>
      <c r="X626" s="43"/>
      <c r="Y626" s="43"/>
      <c r="Z626" s="42"/>
      <c r="AA626" s="43"/>
      <c r="AB626" s="45"/>
      <c r="AC626" s="45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</row>
    <row r="627" spans="2:230" ht="12.75">
      <c r="B627" s="48"/>
      <c r="C627" s="48"/>
      <c r="D627" s="48"/>
      <c r="E627" s="55"/>
      <c r="F627" s="56"/>
      <c r="G627" s="56"/>
      <c r="H627" s="56"/>
      <c r="I627" s="48"/>
      <c r="J627" s="48"/>
      <c r="K627" s="48"/>
      <c r="L627" s="56"/>
      <c r="M627" s="48"/>
      <c r="N627" s="48"/>
      <c r="O627" s="49"/>
      <c r="P627" s="48"/>
      <c r="Q627" s="48"/>
      <c r="R627" s="56"/>
      <c r="S627" s="52"/>
      <c r="T627" s="116"/>
      <c r="U627" s="116"/>
      <c r="V627" s="116"/>
      <c r="W627" s="116"/>
      <c r="X627" s="43"/>
      <c r="Y627" s="43"/>
      <c r="Z627" s="42"/>
      <c r="AA627" s="43"/>
      <c r="AB627" s="45"/>
      <c r="AC627" s="45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</row>
    <row r="628" spans="2:230" ht="12.75">
      <c r="B628" s="48"/>
      <c r="C628" s="48"/>
      <c r="D628" s="48"/>
      <c r="E628" s="55"/>
      <c r="F628" s="56"/>
      <c r="G628" s="56"/>
      <c r="H628" s="56"/>
      <c r="I628" s="48"/>
      <c r="J628" s="48"/>
      <c r="K628" s="48"/>
      <c r="L628" s="56"/>
      <c r="M628" s="48"/>
      <c r="N628" s="48"/>
      <c r="O628" s="49"/>
      <c r="P628" s="48"/>
      <c r="Q628" s="48"/>
      <c r="R628" s="56"/>
      <c r="S628" s="52"/>
      <c r="T628" s="116"/>
      <c r="U628" s="116"/>
      <c r="V628" s="116"/>
      <c r="W628" s="116"/>
      <c r="X628" s="43"/>
      <c r="Y628" s="43"/>
      <c r="Z628" s="42"/>
      <c r="AA628" s="43"/>
      <c r="AB628" s="45"/>
      <c r="AC628" s="45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</row>
    <row r="629" spans="2:230" ht="12.75">
      <c r="B629" s="48"/>
      <c r="C629" s="48"/>
      <c r="D629" s="48"/>
      <c r="E629" s="55"/>
      <c r="F629" s="56"/>
      <c r="G629" s="56"/>
      <c r="H629" s="56"/>
      <c r="I629" s="48"/>
      <c r="J629" s="48"/>
      <c r="K629" s="48"/>
      <c r="L629" s="56"/>
      <c r="M629" s="48"/>
      <c r="N629" s="48"/>
      <c r="O629" s="49"/>
      <c r="P629" s="48"/>
      <c r="Q629" s="48"/>
      <c r="R629" s="56"/>
      <c r="S629" s="52"/>
      <c r="T629" s="116"/>
      <c r="U629" s="116"/>
      <c r="V629" s="116"/>
      <c r="W629" s="116"/>
      <c r="X629" s="43"/>
      <c r="Y629" s="43"/>
      <c r="Z629" s="42"/>
      <c r="AA629" s="43"/>
      <c r="AB629" s="45"/>
      <c r="AC629" s="45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</row>
    <row r="630" spans="2:230" ht="12.75">
      <c r="B630" s="48"/>
      <c r="C630" s="48"/>
      <c r="D630" s="48"/>
      <c r="E630" s="55"/>
      <c r="F630" s="56"/>
      <c r="G630" s="56"/>
      <c r="H630" s="56"/>
      <c r="I630" s="48"/>
      <c r="J630" s="48"/>
      <c r="K630" s="48"/>
      <c r="L630" s="56"/>
      <c r="M630" s="48"/>
      <c r="N630" s="48"/>
      <c r="O630" s="49"/>
      <c r="P630" s="48"/>
      <c r="Q630" s="48"/>
      <c r="R630" s="56"/>
      <c r="S630" s="52"/>
      <c r="T630" s="116"/>
      <c r="U630" s="116"/>
      <c r="V630" s="116"/>
      <c r="W630" s="116"/>
      <c r="X630" s="43"/>
      <c r="Y630" s="43"/>
      <c r="Z630" s="42"/>
      <c r="AA630" s="43"/>
      <c r="AB630" s="45"/>
      <c r="AC630" s="45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</row>
    <row r="631" spans="2:230" ht="12.75">
      <c r="B631" s="48"/>
      <c r="C631" s="48"/>
      <c r="D631" s="48"/>
      <c r="E631" s="55"/>
      <c r="F631" s="56"/>
      <c r="G631" s="56"/>
      <c r="H631" s="56"/>
      <c r="I631" s="48"/>
      <c r="J631" s="48"/>
      <c r="K631" s="48"/>
      <c r="L631" s="56"/>
      <c r="M631" s="48"/>
      <c r="N631" s="48"/>
      <c r="O631" s="49"/>
      <c r="P631" s="48"/>
      <c r="Q631" s="48"/>
      <c r="R631" s="56"/>
      <c r="S631" s="52"/>
      <c r="T631" s="116"/>
      <c r="U631" s="116"/>
      <c r="V631" s="116"/>
      <c r="W631" s="116"/>
      <c r="X631" s="43"/>
      <c r="Y631" s="43"/>
      <c r="Z631" s="42"/>
      <c r="AA631" s="43"/>
      <c r="AB631" s="45"/>
      <c r="AC631" s="45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</row>
    <row r="632" spans="2:230" ht="12.75">
      <c r="B632" s="48"/>
      <c r="C632" s="48"/>
      <c r="D632" s="48"/>
      <c r="E632" s="55"/>
      <c r="F632" s="56"/>
      <c r="G632" s="56"/>
      <c r="H632" s="56"/>
      <c r="I632" s="48"/>
      <c r="J632" s="48"/>
      <c r="K632" s="48"/>
      <c r="L632" s="56"/>
      <c r="M632" s="48"/>
      <c r="N632" s="48"/>
      <c r="O632" s="49"/>
      <c r="P632" s="48"/>
      <c r="Q632" s="48"/>
      <c r="R632" s="56"/>
      <c r="S632" s="52"/>
      <c r="T632" s="116"/>
      <c r="U632" s="116"/>
      <c r="V632" s="116"/>
      <c r="W632" s="116"/>
      <c r="X632" s="43"/>
      <c r="Y632" s="43"/>
      <c r="Z632" s="42"/>
      <c r="AA632" s="43"/>
      <c r="AB632" s="45"/>
      <c r="AC632" s="45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</row>
    <row r="633" spans="2:230" ht="12.75">
      <c r="B633" s="48"/>
      <c r="C633" s="48"/>
      <c r="D633" s="48"/>
      <c r="E633" s="55"/>
      <c r="F633" s="56"/>
      <c r="G633" s="56"/>
      <c r="H633" s="56"/>
      <c r="I633" s="48"/>
      <c r="J633" s="48"/>
      <c r="K633" s="48"/>
      <c r="L633" s="56"/>
      <c r="M633" s="48"/>
      <c r="N633" s="48"/>
      <c r="O633" s="49"/>
      <c r="P633" s="48"/>
      <c r="Q633" s="48"/>
      <c r="R633" s="56"/>
      <c r="S633" s="52"/>
      <c r="T633" s="116"/>
      <c r="U633" s="116"/>
      <c r="V633" s="116"/>
      <c r="W633" s="116"/>
      <c r="X633" s="43"/>
      <c r="Y633" s="43"/>
      <c r="Z633" s="42"/>
      <c r="AA633" s="43"/>
      <c r="AB633" s="45"/>
      <c r="AC633" s="45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</row>
    <row r="634" spans="2:230" ht="12.75">
      <c r="B634" s="48"/>
      <c r="C634" s="48"/>
      <c r="D634" s="48"/>
      <c r="E634" s="55"/>
      <c r="F634" s="56"/>
      <c r="G634" s="56"/>
      <c r="H634" s="56"/>
      <c r="I634" s="48"/>
      <c r="J634" s="48"/>
      <c r="K634" s="48"/>
      <c r="L634" s="56"/>
      <c r="M634" s="48"/>
      <c r="N634" s="48"/>
      <c r="O634" s="49"/>
      <c r="P634" s="48"/>
      <c r="Q634" s="48"/>
      <c r="R634" s="56"/>
      <c r="S634" s="52"/>
      <c r="T634" s="116"/>
      <c r="U634" s="116"/>
      <c r="V634" s="116"/>
      <c r="W634" s="116"/>
      <c r="X634" s="43"/>
      <c r="Y634" s="43"/>
      <c r="Z634" s="42"/>
      <c r="AA634" s="43"/>
      <c r="AB634" s="45"/>
      <c r="AC634" s="45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</row>
    <row r="635" spans="2:230" ht="12.75">
      <c r="B635" s="48"/>
      <c r="C635" s="48"/>
      <c r="D635" s="48"/>
      <c r="E635" s="55"/>
      <c r="F635" s="56"/>
      <c r="G635" s="56"/>
      <c r="H635" s="56"/>
      <c r="I635" s="48"/>
      <c r="J635" s="48"/>
      <c r="K635" s="48"/>
      <c r="L635" s="56"/>
      <c r="M635" s="48"/>
      <c r="N635" s="48"/>
      <c r="O635" s="49"/>
      <c r="P635" s="48"/>
      <c r="Q635" s="48"/>
      <c r="R635" s="56"/>
      <c r="S635" s="52"/>
      <c r="T635" s="116"/>
      <c r="U635" s="116"/>
      <c r="V635" s="116"/>
      <c r="W635" s="116"/>
      <c r="X635" s="43"/>
      <c r="Y635" s="43"/>
      <c r="Z635" s="42"/>
      <c r="AA635" s="43"/>
      <c r="AB635" s="45"/>
      <c r="AC635" s="45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</row>
    <row r="636" spans="2:230" ht="12.75">
      <c r="B636" s="48"/>
      <c r="C636" s="48"/>
      <c r="D636" s="48"/>
      <c r="E636" s="55"/>
      <c r="F636" s="56"/>
      <c r="G636" s="56"/>
      <c r="H636" s="56"/>
      <c r="I636" s="48"/>
      <c r="J636" s="48"/>
      <c r="K636" s="48"/>
      <c r="L636" s="56"/>
      <c r="M636" s="48"/>
      <c r="N636" s="48"/>
      <c r="O636" s="49"/>
      <c r="P636" s="48"/>
      <c r="Q636" s="48"/>
      <c r="R636" s="56"/>
      <c r="S636" s="52"/>
      <c r="T636" s="116"/>
      <c r="U636" s="116"/>
      <c r="V636" s="116"/>
      <c r="W636" s="116"/>
      <c r="X636" s="43"/>
      <c r="Y636" s="43"/>
      <c r="Z636" s="42"/>
      <c r="AA636" s="43"/>
      <c r="AB636" s="45"/>
      <c r="AC636" s="45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</row>
    <row r="637" spans="2:230" ht="12.75">
      <c r="B637" s="48"/>
      <c r="C637" s="48"/>
      <c r="D637" s="48"/>
      <c r="E637" s="55"/>
      <c r="F637" s="56"/>
      <c r="G637" s="56"/>
      <c r="H637" s="56"/>
      <c r="I637" s="48"/>
      <c r="J637" s="48"/>
      <c r="K637" s="48"/>
      <c r="L637" s="56"/>
      <c r="M637" s="48"/>
      <c r="N637" s="48"/>
      <c r="O637" s="49"/>
      <c r="P637" s="48"/>
      <c r="Q637" s="48"/>
      <c r="R637" s="56"/>
      <c r="S637" s="52"/>
      <c r="T637" s="116"/>
      <c r="U637" s="116"/>
      <c r="V637" s="116"/>
      <c r="W637" s="116"/>
      <c r="X637" s="43"/>
      <c r="Y637" s="43"/>
      <c r="Z637" s="42"/>
      <c r="AA637" s="43"/>
      <c r="AB637" s="45"/>
      <c r="AC637" s="45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</row>
    <row r="638" spans="2:230" ht="12.75">
      <c r="B638" s="48"/>
      <c r="C638" s="48"/>
      <c r="D638" s="48"/>
      <c r="E638" s="55"/>
      <c r="F638" s="56"/>
      <c r="G638" s="56"/>
      <c r="H638" s="56"/>
      <c r="I638" s="48"/>
      <c r="J638" s="48"/>
      <c r="K638" s="48"/>
      <c r="L638" s="56"/>
      <c r="M638" s="48"/>
      <c r="N638" s="48"/>
      <c r="O638" s="49"/>
      <c r="P638" s="48"/>
      <c r="Q638" s="48"/>
      <c r="R638" s="56"/>
      <c r="S638" s="52"/>
      <c r="T638" s="116"/>
      <c r="U638" s="116"/>
      <c r="V638" s="116"/>
      <c r="W638" s="116"/>
      <c r="X638" s="43"/>
      <c r="Y638" s="43"/>
      <c r="Z638" s="42"/>
      <c r="AA638" s="43"/>
      <c r="AB638" s="45"/>
      <c r="AC638" s="45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</row>
    <row r="639" spans="2:230" ht="12.75">
      <c r="B639" s="48"/>
      <c r="C639" s="48"/>
      <c r="D639" s="48"/>
      <c r="E639" s="55"/>
      <c r="F639" s="56"/>
      <c r="G639" s="56"/>
      <c r="H639" s="56"/>
      <c r="I639" s="48"/>
      <c r="J639" s="48"/>
      <c r="K639" s="48"/>
      <c r="L639" s="56"/>
      <c r="M639" s="48"/>
      <c r="N639" s="48"/>
      <c r="O639" s="49"/>
      <c r="P639" s="48"/>
      <c r="Q639" s="48"/>
      <c r="R639" s="56"/>
      <c r="S639" s="52"/>
      <c r="T639" s="116"/>
      <c r="U639" s="116"/>
      <c r="V639" s="116"/>
      <c r="W639" s="116"/>
      <c r="X639" s="43"/>
      <c r="Y639" s="43"/>
      <c r="Z639" s="42"/>
      <c r="AA639" s="43"/>
      <c r="AB639" s="45"/>
      <c r="AC639" s="45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</row>
    <row r="640" spans="2:230" ht="12.75">
      <c r="B640" s="48"/>
      <c r="C640" s="48"/>
      <c r="D640" s="48"/>
      <c r="E640" s="55"/>
      <c r="F640" s="56"/>
      <c r="G640" s="56"/>
      <c r="H640" s="56"/>
      <c r="I640" s="48"/>
      <c r="J640" s="48"/>
      <c r="K640" s="48"/>
      <c r="L640" s="56"/>
      <c r="M640" s="48"/>
      <c r="N640" s="48"/>
      <c r="O640" s="49"/>
      <c r="P640" s="48"/>
      <c r="Q640" s="48"/>
      <c r="R640" s="56"/>
      <c r="S640" s="52"/>
      <c r="T640" s="116"/>
      <c r="U640" s="116"/>
      <c r="V640" s="116"/>
      <c r="W640" s="116"/>
      <c r="X640" s="43"/>
      <c r="Y640" s="43"/>
      <c r="Z640" s="42"/>
      <c r="AA640" s="43"/>
      <c r="AB640" s="45"/>
      <c r="AC640" s="45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</row>
    <row r="641" spans="2:230" ht="12.75">
      <c r="B641" s="48"/>
      <c r="C641" s="48"/>
      <c r="D641" s="48"/>
      <c r="E641" s="55"/>
      <c r="F641" s="56"/>
      <c r="G641" s="56"/>
      <c r="H641" s="56"/>
      <c r="I641" s="48"/>
      <c r="J641" s="48"/>
      <c r="K641" s="48"/>
      <c r="L641" s="56"/>
      <c r="M641" s="48"/>
      <c r="N641" s="48"/>
      <c r="O641" s="49"/>
      <c r="P641" s="48"/>
      <c r="Q641" s="48"/>
      <c r="R641" s="56"/>
      <c r="S641" s="52"/>
      <c r="T641" s="116"/>
      <c r="U641" s="116"/>
      <c r="V641" s="116"/>
      <c r="W641" s="116"/>
      <c r="X641" s="43"/>
      <c r="Y641" s="43"/>
      <c r="Z641" s="42"/>
      <c r="AA641" s="43"/>
      <c r="AB641" s="45"/>
      <c r="AC641" s="45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</row>
    <row r="642" spans="2:230" ht="12.75">
      <c r="B642" s="48"/>
      <c r="C642" s="48"/>
      <c r="D642" s="48"/>
      <c r="E642" s="55"/>
      <c r="F642" s="56"/>
      <c r="G642" s="56"/>
      <c r="H642" s="56"/>
      <c r="I642" s="48"/>
      <c r="J642" s="48"/>
      <c r="K642" s="48"/>
      <c r="L642" s="56"/>
      <c r="M642" s="48"/>
      <c r="N642" s="48"/>
      <c r="O642" s="49"/>
      <c r="P642" s="48"/>
      <c r="Q642" s="48"/>
      <c r="R642" s="56"/>
      <c r="S642" s="52"/>
      <c r="T642" s="116"/>
      <c r="U642" s="116"/>
      <c r="V642" s="116"/>
      <c r="W642" s="116"/>
      <c r="X642" s="43"/>
      <c r="Y642" s="43"/>
      <c r="Z642" s="42"/>
      <c r="AA642" s="43"/>
      <c r="AB642" s="45"/>
      <c r="AC642" s="45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</row>
    <row r="643" spans="2:230" ht="12.75">
      <c r="B643" s="48"/>
      <c r="C643" s="48"/>
      <c r="D643" s="48"/>
      <c r="E643" s="55"/>
      <c r="F643" s="56"/>
      <c r="G643" s="56"/>
      <c r="H643" s="56"/>
      <c r="I643" s="48"/>
      <c r="J643" s="48"/>
      <c r="K643" s="48"/>
      <c r="L643" s="56"/>
      <c r="M643" s="48"/>
      <c r="N643" s="48"/>
      <c r="O643" s="49"/>
      <c r="P643" s="48"/>
      <c r="Q643" s="48"/>
      <c r="R643" s="56"/>
      <c r="S643" s="52"/>
      <c r="T643" s="116"/>
      <c r="U643" s="116"/>
      <c r="V643" s="116"/>
      <c r="W643" s="116"/>
      <c r="X643" s="43"/>
      <c r="Y643" s="43"/>
      <c r="Z643" s="42"/>
      <c r="AA643" s="43"/>
      <c r="AB643" s="45"/>
      <c r="AC643" s="45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</row>
    <row r="644" spans="2:230" ht="12.75">
      <c r="B644" s="48"/>
      <c r="C644" s="48"/>
      <c r="D644" s="48"/>
      <c r="E644" s="55"/>
      <c r="F644" s="56"/>
      <c r="G644" s="56"/>
      <c r="H644" s="56"/>
      <c r="I644" s="48"/>
      <c r="J644" s="48"/>
      <c r="K644" s="48"/>
      <c r="L644" s="56"/>
      <c r="M644" s="48"/>
      <c r="N644" s="48"/>
      <c r="O644" s="49"/>
      <c r="P644" s="48"/>
      <c r="Q644" s="48"/>
      <c r="R644" s="56"/>
      <c r="S644" s="52"/>
      <c r="T644" s="116"/>
      <c r="U644" s="116"/>
      <c r="V644" s="116"/>
      <c r="W644" s="116"/>
      <c r="X644" s="43"/>
      <c r="Y644" s="43"/>
      <c r="Z644" s="42"/>
      <c r="AA644" s="43"/>
      <c r="AB644" s="45"/>
      <c r="AC644" s="45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</row>
    <row r="645" spans="2:230" ht="12.75">
      <c r="B645" s="48"/>
      <c r="C645" s="48"/>
      <c r="D645" s="48"/>
      <c r="E645" s="55"/>
      <c r="F645" s="56"/>
      <c r="G645" s="56"/>
      <c r="H645" s="56"/>
      <c r="I645" s="48"/>
      <c r="J645" s="48"/>
      <c r="K645" s="48"/>
      <c r="L645" s="56"/>
      <c r="M645" s="48"/>
      <c r="N645" s="48"/>
      <c r="O645" s="49"/>
      <c r="P645" s="48"/>
      <c r="Q645" s="48"/>
      <c r="R645" s="56"/>
      <c r="S645" s="52"/>
      <c r="T645" s="116"/>
      <c r="U645" s="116"/>
      <c r="V645" s="116"/>
      <c r="W645" s="116"/>
      <c r="X645" s="43"/>
      <c r="Y645" s="43"/>
      <c r="Z645" s="42"/>
      <c r="AA645" s="43"/>
      <c r="AB645" s="45"/>
      <c r="AC645" s="45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</row>
    <row r="646" spans="2:230" ht="12.75">
      <c r="B646" s="48"/>
      <c r="C646" s="48"/>
      <c r="D646" s="48"/>
      <c r="E646" s="55"/>
      <c r="F646" s="56"/>
      <c r="G646" s="56"/>
      <c r="H646" s="56"/>
      <c r="I646" s="48"/>
      <c r="J646" s="48"/>
      <c r="K646" s="48"/>
      <c r="L646" s="56"/>
      <c r="M646" s="48"/>
      <c r="N646" s="48"/>
      <c r="O646" s="49"/>
      <c r="P646" s="48"/>
      <c r="Q646" s="48"/>
      <c r="R646" s="56"/>
      <c r="S646" s="52"/>
      <c r="T646" s="116"/>
      <c r="U646" s="116"/>
      <c r="V646" s="116"/>
      <c r="W646" s="116"/>
      <c r="X646" s="43"/>
      <c r="Y646" s="43"/>
      <c r="Z646" s="42"/>
      <c r="AA646" s="43"/>
      <c r="AB646" s="45"/>
      <c r="AC646" s="45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</row>
    <row r="647" spans="2:230" ht="12.75">
      <c r="B647" s="48"/>
      <c r="C647" s="48"/>
      <c r="D647" s="48"/>
      <c r="E647" s="55"/>
      <c r="F647" s="56"/>
      <c r="G647" s="56"/>
      <c r="H647" s="56"/>
      <c r="I647" s="48"/>
      <c r="J647" s="48"/>
      <c r="K647" s="48"/>
      <c r="L647" s="56"/>
      <c r="M647" s="48"/>
      <c r="N647" s="48"/>
      <c r="O647" s="49"/>
      <c r="P647" s="48"/>
      <c r="Q647" s="48"/>
      <c r="R647" s="56"/>
      <c r="S647" s="52"/>
      <c r="T647" s="116"/>
      <c r="U647" s="116"/>
      <c r="V647" s="116"/>
      <c r="W647" s="116"/>
      <c r="X647" s="43"/>
      <c r="Y647" s="43"/>
      <c r="Z647" s="42"/>
      <c r="AA647" s="43"/>
      <c r="AB647" s="45"/>
      <c r="AC647" s="45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</row>
    <row r="648" spans="2:230" ht="12.75">
      <c r="B648" s="48"/>
      <c r="C648" s="48"/>
      <c r="D648" s="48"/>
      <c r="E648" s="55"/>
      <c r="F648" s="56"/>
      <c r="G648" s="56"/>
      <c r="H648" s="56"/>
      <c r="I648" s="48"/>
      <c r="J648" s="48"/>
      <c r="K648" s="48"/>
      <c r="L648" s="56"/>
      <c r="M648" s="48"/>
      <c r="N648" s="48"/>
      <c r="O648" s="49"/>
      <c r="P648" s="48"/>
      <c r="Q648" s="48"/>
      <c r="R648" s="56"/>
      <c r="S648" s="52"/>
      <c r="T648" s="116"/>
      <c r="U648" s="116"/>
      <c r="V648" s="116"/>
      <c r="W648" s="116"/>
      <c r="X648" s="43"/>
      <c r="Y648" s="43"/>
      <c r="Z648" s="42"/>
      <c r="AA648" s="43"/>
      <c r="AB648" s="45"/>
      <c r="AC648" s="45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</row>
    <row r="649" spans="2:230" ht="12.75">
      <c r="B649" s="48"/>
      <c r="C649" s="48"/>
      <c r="D649" s="48"/>
      <c r="E649" s="55"/>
      <c r="F649" s="56"/>
      <c r="G649" s="56"/>
      <c r="H649" s="56"/>
      <c r="I649" s="48"/>
      <c r="J649" s="48"/>
      <c r="K649" s="48"/>
      <c r="L649" s="56"/>
      <c r="M649" s="48"/>
      <c r="N649" s="48"/>
      <c r="O649" s="49"/>
      <c r="P649" s="48"/>
      <c r="Q649" s="48"/>
      <c r="R649" s="56"/>
      <c r="S649" s="52"/>
      <c r="T649" s="116"/>
      <c r="U649" s="116"/>
      <c r="V649" s="116"/>
      <c r="W649" s="116"/>
      <c r="X649" s="43"/>
      <c r="Y649" s="43"/>
      <c r="Z649" s="42"/>
      <c r="AA649" s="43"/>
      <c r="AB649" s="45"/>
      <c r="AC649" s="45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</row>
    <row r="650" spans="2:230" ht="12.75">
      <c r="B650" s="48"/>
      <c r="C650" s="48"/>
      <c r="D650" s="48"/>
      <c r="E650" s="55"/>
      <c r="F650" s="56"/>
      <c r="G650" s="56"/>
      <c r="H650" s="56"/>
      <c r="I650" s="48"/>
      <c r="J650" s="48"/>
      <c r="K650" s="48"/>
      <c r="L650" s="56"/>
      <c r="M650" s="48"/>
      <c r="N650" s="48"/>
      <c r="O650" s="49"/>
      <c r="P650" s="48"/>
      <c r="Q650" s="48"/>
      <c r="R650" s="56"/>
      <c r="S650" s="52"/>
      <c r="T650" s="116"/>
      <c r="U650" s="116"/>
      <c r="V650" s="116"/>
      <c r="W650" s="116"/>
      <c r="X650" s="43"/>
      <c r="Y650" s="43"/>
      <c r="Z650" s="42"/>
      <c r="AA650" s="43"/>
      <c r="AB650" s="45"/>
      <c r="AC650" s="45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</row>
    <row r="651" spans="2:230" ht="12.75">
      <c r="B651" s="48"/>
      <c r="C651" s="48"/>
      <c r="D651" s="48"/>
      <c r="E651" s="55"/>
      <c r="F651" s="56"/>
      <c r="G651" s="56"/>
      <c r="H651" s="56"/>
      <c r="I651" s="48"/>
      <c r="J651" s="48"/>
      <c r="K651" s="48"/>
      <c r="L651" s="56"/>
      <c r="M651" s="48"/>
      <c r="N651" s="48"/>
      <c r="O651" s="49"/>
      <c r="P651" s="48"/>
      <c r="Q651" s="48"/>
      <c r="R651" s="56"/>
      <c r="S651" s="52"/>
      <c r="T651" s="116"/>
      <c r="U651" s="116"/>
      <c r="V651" s="116"/>
      <c r="W651" s="116"/>
      <c r="X651" s="43"/>
      <c r="Y651" s="43"/>
      <c r="Z651" s="42"/>
      <c r="AA651" s="43"/>
      <c r="AB651" s="45"/>
      <c r="AC651" s="45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</row>
    <row r="652" spans="2:230" ht="12.75">
      <c r="B652" s="48"/>
      <c r="C652" s="48"/>
      <c r="D652" s="48"/>
      <c r="E652" s="55"/>
      <c r="F652" s="56"/>
      <c r="G652" s="56"/>
      <c r="H652" s="56"/>
      <c r="I652" s="48"/>
      <c r="J652" s="48"/>
      <c r="K652" s="48"/>
      <c r="L652" s="56"/>
      <c r="M652" s="48"/>
      <c r="N652" s="48"/>
      <c r="O652" s="49"/>
      <c r="P652" s="48"/>
      <c r="Q652" s="48"/>
      <c r="R652" s="56"/>
      <c r="S652" s="52"/>
      <c r="T652" s="116"/>
      <c r="U652" s="116"/>
      <c r="V652" s="116"/>
      <c r="W652" s="116"/>
      <c r="X652" s="43"/>
      <c r="Y652" s="43"/>
      <c r="Z652" s="42"/>
      <c r="AA652" s="43"/>
      <c r="AB652" s="45"/>
      <c r="AC652" s="45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</row>
    <row r="653" spans="2:230" ht="12.75">
      <c r="B653" s="48"/>
      <c r="C653" s="48"/>
      <c r="D653" s="48"/>
      <c r="E653" s="55"/>
      <c r="F653" s="56"/>
      <c r="G653" s="56"/>
      <c r="H653" s="56"/>
      <c r="I653" s="48"/>
      <c r="J653" s="48"/>
      <c r="K653" s="48"/>
      <c r="L653" s="56"/>
      <c r="M653" s="48"/>
      <c r="N653" s="48"/>
      <c r="O653" s="49"/>
      <c r="P653" s="48"/>
      <c r="Q653" s="48"/>
      <c r="R653" s="56"/>
      <c r="S653" s="52"/>
      <c r="T653" s="116"/>
      <c r="U653" s="116"/>
      <c r="V653" s="116"/>
      <c r="W653" s="116"/>
      <c r="X653" s="43"/>
      <c r="Y653" s="43"/>
      <c r="Z653" s="42"/>
      <c r="AA653" s="43"/>
      <c r="AB653" s="45"/>
      <c r="AC653" s="45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</row>
    <row r="654" spans="2:230" ht="12.75">
      <c r="B654" s="48"/>
      <c r="C654" s="48"/>
      <c r="D654" s="48"/>
      <c r="E654" s="55"/>
      <c r="F654" s="56"/>
      <c r="G654" s="56"/>
      <c r="H654" s="56"/>
      <c r="I654" s="48"/>
      <c r="J654" s="48"/>
      <c r="K654" s="48"/>
      <c r="L654" s="56"/>
      <c r="M654" s="48"/>
      <c r="N654" s="48"/>
      <c r="O654" s="49"/>
      <c r="P654" s="48"/>
      <c r="Q654" s="48"/>
      <c r="R654" s="56"/>
      <c r="S654" s="52"/>
      <c r="T654" s="116"/>
      <c r="U654" s="116"/>
      <c r="V654" s="116"/>
      <c r="W654" s="116"/>
      <c r="X654" s="43"/>
      <c r="Y654" s="43"/>
      <c r="Z654" s="42"/>
      <c r="AA654" s="43"/>
      <c r="AB654" s="45"/>
      <c r="AC654" s="45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</row>
    <row r="655" spans="2:230" ht="12.75">
      <c r="B655" s="48"/>
      <c r="C655" s="48"/>
      <c r="D655" s="48"/>
      <c r="E655" s="55"/>
      <c r="F655" s="56"/>
      <c r="G655" s="56"/>
      <c r="H655" s="56"/>
      <c r="I655" s="48"/>
      <c r="J655" s="48"/>
      <c r="K655" s="48"/>
      <c r="L655" s="56"/>
      <c r="M655" s="48"/>
      <c r="N655" s="48"/>
      <c r="O655" s="49"/>
      <c r="P655" s="48"/>
      <c r="Q655" s="48"/>
      <c r="R655" s="56"/>
      <c r="S655" s="52"/>
      <c r="T655" s="116"/>
      <c r="U655" s="116"/>
      <c r="V655" s="116"/>
      <c r="W655" s="116"/>
      <c r="X655" s="43"/>
      <c r="Y655" s="43"/>
      <c r="Z655" s="42"/>
      <c r="AA655" s="43"/>
      <c r="AB655" s="45"/>
      <c r="AC655" s="45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</row>
    <row r="656" spans="2:230" ht="12.75">
      <c r="B656" s="48"/>
      <c r="C656" s="48"/>
      <c r="D656" s="48"/>
      <c r="E656" s="55"/>
      <c r="F656" s="56"/>
      <c r="G656" s="56"/>
      <c r="H656" s="56"/>
      <c r="I656" s="48"/>
      <c r="J656" s="48"/>
      <c r="K656" s="48"/>
      <c r="L656" s="56"/>
      <c r="M656" s="48"/>
      <c r="N656" s="48"/>
      <c r="O656" s="49"/>
      <c r="P656" s="48"/>
      <c r="Q656" s="48"/>
      <c r="R656" s="56"/>
      <c r="S656" s="52"/>
      <c r="T656" s="116"/>
      <c r="U656" s="116"/>
      <c r="V656" s="116"/>
      <c r="W656" s="116"/>
      <c r="X656" s="43"/>
      <c r="Y656" s="43"/>
      <c r="Z656" s="42"/>
      <c r="AA656" s="43"/>
      <c r="AB656" s="45"/>
      <c r="AC656" s="45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</row>
    <row r="657" spans="2:230" ht="12.75">
      <c r="B657" s="48"/>
      <c r="C657" s="48"/>
      <c r="D657" s="48"/>
      <c r="E657" s="55"/>
      <c r="F657" s="56"/>
      <c r="G657" s="56"/>
      <c r="H657" s="56"/>
      <c r="I657" s="48"/>
      <c r="J657" s="48"/>
      <c r="K657" s="48"/>
      <c r="L657" s="56"/>
      <c r="M657" s="48"/>
      <c r="N657" s="48"/>
      <c r="O657" s="49"/>
      <c r="P657" s="48"/>
      <c r="Q657" s="48"/>
      <c r="R657" s="56"/>
      <c r="S657" s="52"/>
      <c r="T657" s="116"/>
      <c r="U657" s="116"/>
      <c r="V657" s="116"/>
      <c r="W657" s="116"/>
      <c r="X657" s="43"/>
      <c r="Y657" s="43"/>
      <c r="Z657" s="42"/>
      <c r="AA657" s="43"/>
      <c r="AB657" s="45"/>
      <c r="AC657" s="45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</row>
    <row r="658" spans="2:230" ht="12.75">
      <c r="B658" s="48"/>
      <c r="C658" s="48"/>
      <c r="D658" s="48"/>
      <c r="E658" s="55"/>
      <c r="F658" s="56"/>
      <c r="G658" s="56"/>
      <c r="H658" s="56"/>
      <c r="I658" s="48"/>
      <c r="J658" s="48"/>
      <c r="K658" s="48"/>
      <c r="L658" s="56"/>
      <c r="M658" s="48"/>
      <c r="N658" s="48"/>
      <c r="O658" s="49"/>
      <c r="P658" s="48"/>
      <c r="Q658" s="48"/>
      <c r="R658" s="56"/>
      <c r="S658" s="52"/>
      <c r="T658" s="116"/>
      <c r="U658" s="116"/>
      <c r="V658" s="116"/>
      <c r="W658" s="116"/>
      <c r="X658" s="43"/>
      <c r="Y658" s="43"/>
      <c r="Z658" s="42"/>
      <c r="AA658" s="43"/>
      <c r="AB658" s="45"/>
      <c r="AC658" s="45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</row>
    <row r="659" spans="2:230" ht="12.75">
      <c r="B659" s="48"/>
      <c r="C659" s="48"/>
      <c r="D659" s="48"/>
      <c r="E659" s="55"/>
      <c r="F659" s="56"/>
      <c r="G659" s="56"/>
      <c r="H659" s="56"/>
      <c r="I659" s="48"/>
      <c r="J659" s="48"/>
      <c r="K659" s="48"/>
      <c r="L659" s="56"/>
      <c r="M659" s="48"/>
      <c r="N659" s="48"/>
      <c r="O659" s="49"/>
      <c r="P659" s="48"/>
      <c r="Q659" s="48"/>
      <c r="R659" s="56"/>
      <c r="S659" s="52"/>
      <c r="T659" s="116"/>
      <c r="U659" s="116"/>
      <c r="V659" s="116"/>
      <c r="W659" s="116"/>
      <c r="X659" s="43"/>
      <c r="Y659" s="43"/>
      <c r="Z659" s="42"/>
      <c r="AA659" s="43"/>
      <c r="AB659" s="45"/>
      <c r="AC659" s="45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</row>
    <row r="660" spans="2:230" ht="12.75">
      <c r="B660" s="48"/>
      <c r="C660" s="48"/>
      <c r="D660" s="48"/>
      <c r="E660" s="55"/>
      <c r="F660" s="56"/>
      <c r="G660" s="56"/>
      <c r="H660" s="56"/>
      <c r="I660" s="48"/>
      <c r="J660" s="48"/>
      <c r="K660" s="48"/>
      <c r="L660" s="56"/>
      <c r="M660" s="48"/>
      <c r="N660" s="48"/>
      <c r="O660" s="49"/>
      <c r="P660" s="48"/>
      <c r="Q660" s="48"/>
      <c r="R660" s="56"/>
      <c r="S660" s="52"/>
      <c r="T660" s="116"/>
      <c r="U660" s="116"/>
      <c r="V660" s="116"/>
      <c r="W660" s="116"/>
      <c r="X660" s="43"/>
      <c r="Y660" s="43"/>
      <c r="Z660" s="42"/>
      <c r="AA660" s="43"/>
      <c r="AB660" s="45"/>
      <c r="AC660" s="45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</row>
    <row r="661" spans="2:230" ht="12.75">
      <c r="B661" s="48"/>
      <c r="C661" s="48"/>
      <c r="D661" s="48"/>
      <c r="E661" s="55"/>
      <c r="F661" s="56"/>
      <c r="G661" s="56"/>
      <c r="H661" s="56"/>
      <c r="I661" s="48"/>
      <c r="J661" s="48"/>
      <c r="K661" s="48"/>
      <c r="L661" s="56"/>
      <c r="M661" s="48"/>
      <c r="N661" s="48"/>
      <c r="O661" s="49"/>
      <c r="P661" s="48"/>
      <c r="Q661" s="48"/>
      <c r="R661" s="56"/>
      <c r="S661" s="52"/>
      <c r="T661" s="116"/>
      <c r="U661" s="116"/>
      <c r="V661" s="116"/>
      <c r="W661" s="116"/>
      <c r="X661" s="43"/>
      <c r="Y661" s="43"/>
      <c r="Z661" s="42"/>
      <c r="AA661" s="43"/>
      <c r="AB661" s="45"/>
      <c r="AC661" s="45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</row>
    <row r="662" spans="2:230" ht="12.75">
      <c r="B662" s="48"/>
      <c r="C662" s="48"/>
      <c r="D662" s="48"/>
      <c r="E662" s="55"/>
      <c r="F662" s="56"/>
      <c r="G662" s="56"/>
      <c r="H662" s="56"/>
      <c r="I662" s="48"/>
      <c r="J662" s="48"/>
      <c r="K662" s="48"/>
      <c r="L662" s="56"/>
      <c r="M662" s="48"/>
      <c r="N662" s="48"/>
      <c r="O662" s="49"/>
      <c r="P662" s="48"/>
      <c r="Q662" s="48"/>
      <c r="R662" s="56"/>
      <c r="S662" s="52"/>
      <c r="T662" s="116"/>
      <c r="U662" s="116"/>
      <c r="V662" s="116"/>
      <c r="W662" s="116"/>
      <c r="X662" s="43"/>
      <c r="Y662" s="43"/>
      <c r="Z662" s="42"/>
      <c r="AA662" s="43"/>
      <c r="AB662" s="45"/>
      <c r="AC662" s="45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</row>
    <row r="663" spans="2:230" ht="12.75">
      <c r="B663" s="48"/>
      <c r="C663" s="48"/>
      <c r="D663" s="48"/>
      <c r="E663" s="55"/>
      <c r="F663" s="56"/>
      <c r="G663" s="56"/>
      <c r="H663" s="56"/>
      <c r="I663" s="48"/>
      <c r="J663" s="48"/>
      <c r="K663" s="48"/>
      <c r="L663" s="56"/>
      <c r="M663" s="48"/>
      <c r="N663" s="48"/>
      <c r="O663" s="49"/>
      <c r="P663" s="48"/>
      <c r="Q663" s="48"/>
      <c r="R663" s="56"/>
      <c r="S663" s="52"/>
      <c r="T663" s="116"/>
      <c r="U663" s="116"/>
      <c r="V663" s="116"/>
      <c r="W663" s="116"/>
      <c r="X663" s="43"/>
      <c r="Y663" s="43"/>
      <c r="Z663" s="42"/>
      <c r="AA663" s="43"/>
      <c r="AB663" s="45"/>
      <c r="AC663" s="45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</row>
    <row r="664" spans="2:230" ht="12.75">
      <c r="B664" s="48"/>
      <c r="C664" s="48"/>
      <c r="D664" s="48"/>
      <c r="E664" s="55"/>
      <c r="F664" s="56"/>
      <c r="G664" s="56"/>
      <c r="H664" s="56"/>
      <c r="I664" s="48"/>
      <c r="J664" s="48"/>
      <c r="K664" s="48"/>
      <c r="L664" s="56"/>
      <c r="M664" s="48"/>
      <c r="N664" s="48"/>
      <c r="O664" s="49"/>
      <c r="P664" s="48"/>
      <c r="Q664" s="48"/>
      <c r="R664" s="56"/>
      <c r="S664" s="52"/>
      <c r="T664" s="116"/>
      <c r="U664" s="116"/>
      <c r="V664" s="116"/>
      <c r="W664" s="116"/>
      <c r="X664" s="43"/>
      <c r="Y664" s="43"/>
      <c r="Z664" s="42"/>
      <c r="AA664" s="43"/>
      <c r="AB664" s="45"/>
      <c r="AC664" s="45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</row>
    <row r="665" spans="2:230" ht="12.75">
      <c r="B665" s="48"/>
      <c r="C665" s="48"/>
      <c r="D665" s="48"/>
      <c r="E665" s="55"/>
      <c r="F665" s="56"/>
      <c r="G665" s="56"/>
      <c r="H665" s="56"/>
      <c r="I665" s="48"/>
      <c r="J665" s="48"/>
      <c r="K665" s="48"/>
      <c r="L665" s="56"/>
      <c r="M665" s="48"/>
      <c r="N665" s="48"/>
      <c r="O665" s="49"/>
      <c r="P665" s="48"/>
      <c r="Q665" s="48"/>
      <c r="R665" s="56"/>
      <c r="S665" s="52"/>
      <c r="T665" s="116"/>
      <c r="U665" s="116"/>
      <c r="V665" s="116"/>
      <c r="W665" s="116"/>
      <c r="X665" s="43"/>
      <c r="Y665" s="43"/>
      <c r="Z665" s="42"/>
      <c r="AA665" s="43"/>
      <c r="AB665" s="45"/>
      <c r="AC665" s="45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</row>
    <row r="666" spans="2:230" ht="12.75">
      <c r="B666" s="48"/>
      <c r="C666" s="48"/>
      <c r="D666" s="48"/>
      <c r="E666" s="55"/>
      <c r="F666" s="56"/>
      <c r="G666" s="56"/>
      <c r="H666" s="56"/>
      <c r="I666" s="48"/>
      <c r="J666" s="48"/>
      <c r="K666" s="48"/>
      <c r="L666" s="56"/>
      <c r="M666" s="48"/>
      <c r="N666" s="48"/>
      <c r="O666" s="49"/>
      <c r="P666" s="48"/>
      <c r="Q666" s="48"/>
      <c r="R666" s="56"/>
      <c r="S666" s="52"/>
      <c r="T666" s="116"/>
      <c r="U666" s="116"/>
      <c r="V666" s="116"/>
      <c r="W666" s="116"/>
      <c r="X666" s="43"/>
      <c r="Y666" s="43"/>
      <c r="Z666" s="42"/>
      <c r="AA666" s="43"/>
      <c r="AB666" s="45"/>
      <c r="AC666" s="45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</row>
    <row r="667" spans="2:230" ht="12.75">
      <c r="B667" s="48"/>
      <c r="C667" s="48"/>
      <c r="D667" s="48"/>
      <c r="E667" s="55"/>
      <c r="F667" s="56"/>
      <c r="G667" s="56"/>
      <c r="H667" s="56"/>
      <c r="I667" s="48"/>
      <c r="J667" s="48"/>
      <c r="K667" s="48"/>
      <c r="L667" s="56"/>
      <c r="M667" s="48"/>
      <c r="N667" s="48"/>
      <c r="O667" s="49"/>
      <c r="P667" s="48"/>
      <c r="Q667" s="48"/>
      <c r="R667" s="56"/>
      <c r="S667" s="52"/>
      <c r="T667" s="116"/>
      <c r="U667" s="116"/>
      <c r="V667" s="116"/>
      <c r="W667" s="116"/>
      <c r="X667" s="43"/>
      <c r="Y667" s="43"/>
      <c r="Z667" s="42"/>
      <c r="AA667" s="43"/>
      <c r="AB667" s="45"/>
      <c r="AC667" s="45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</row>
    <row r="668" spans="2:230" ht="12.75">
      <c r="B668" s="48"/>
      <c r="C668" s="48"/>
      <c r="D668" s="48"/>
      <c r="E668" s="55"/>
      <c r="F668" s="56"/>
      <c r="G668" s="56"/>
      <c r="H668" s="56"/>
      <c r="I668" s="48"/>
      <c r="J668" s="48"/>
      <c r="K668" s="48"/>
      <c r="L668" s="56"/>
      <c r="M668" s="48"/>
      <c r="N668" s="48"/>
      <c r="O668" s="49"/>
      <c r="P668" s="48"/>
      <c r="Q668" s="48"/>
      <c r="R668" s="56"/>
      <c r="S668" s="52"/>
      <c r="T668" s="116"/>
      <c r="U668" s="116"/>
      <c r="V668" s="116"/>
      <c r="W668" s="116"/>
      <c r="X668" s="43"/>
      <c r="Y668" s="43"/>
      <c r="Z668" s="42"/>
      <c r="AA668" s="43"/>
      <c r="AB668" s="45"/>
      <c r="AC668" s="45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</row>
    <row r="669" spans="2:230" ht="12.75">
      <c r="B669" s="48"/>
      <c r="C669" s="48"/>
      <c r="D669" s="48"/>
      <c r="E669" s="55"/>
      <c r="F669" s="56"/>
      <c r="G669" s="56"/>
      <c r="H669" s="56"/>
      <c r="I669" s="48"/>
      <c r="J669" s="48"/>
      <c r="K669" s="48"/>
      <c r="L669" s="56"/>
      <c r="M669" s="48"/>
      <c r="N669" s="48"/>
      <c r="O669" s="49"/>
      <c r="P669" s="48"/>
      <c r="Q669" s="48"/>
      <c r="R669" s="56"/>
      <c r="S669" s="52"/>
      <c r="T669" s="116"/>
      <c r="U669" s="116"/>
      <c r="V669" s="116"/>
      <c r="W669" s="116"/>
      <c r="X669" s="43"/>
      <c r="Y669" s="43"/>
      <c r="Z669" s="42"/>
      <c r="AA669" s="43"/>
      <c r="AB669" s="45"/>
      <c r="AC669" s="45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</row>
    <row r="670" spans="2:230" ht="12.75">
      <c r="B670" s="48"/>
      <c r="C670" s="48"/>
      <c r="D670" s="48"/>
      <c r="E670" s="55"/>
      <c r="F670" s="56"/>
      <c r="G670" s="56"/>
      <c r="H670" s="56"/>
      <c r="I670" s="48"/>
      <c r="J670" s="48"/>
      <c r="K670" s="48"/>
      <c r="L670" s="56"/>
      <c r="M670" s="48"/>
      <c r="N670" s="48"/>
      <c r="O670" s="49"/>
      <c r="P670" s="48"/>
      <c r="Q670" s="48"/>
      <c r="R670" s="56"/>
      <c r="S670" s="52"/>
      <c r="T670" s="116"/>
      <c r="U670" s="116"/>
      <c r="V670" s="116"/>
      <c r="W670" s="116"/>
      <c r="X670" s="43"/>
      <c r="Y670" s="43"/>
      <c r="Z670" s="42"/>
      <c r="AA670" s="43"/>
      <c r="AB670" s="45"/>
      <c r="AC670" s="45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</row>
    <row r="671" spans="2:230" ht="12.75">
      <c r="B671" s="48"/>
      <c r="C671" s="48"/>
      <c r="D671" s="48"/>
      <c r="E671" s="55"/>
      <c r="F671" s="56"/>
      <c r="G671" s="56"/>
      <c r="H671" s="56"/>
      <c r="I671" s="48"/>
      <c r="J671" s="48"/>
      <c r="K671" s="48"/>
      <c r="L671" s="56"/>
      <c r="M671" s="48"/>
      <c r="N671" s="48"/>
      <c r="O671" s="49"/>
      <c r="P671" s="48"/>
      <c r="Q671" s="48"/>
      <c r="R671" s="56"/>
      <c r="S671" s="52"/>
      <c r="T671" s="116"/>
      <c r="U671" s="116"/>
      <c r="V671" s="116"/>
      <c r="W671" s="116"/>
      <c r="X671" s="43"/>
      <c r="Y671" s="43"/>
      <c r="Z671" s="42"/>
      <c r="AA671" s="43"/>
      <c r="AB671" s="45"/>
      <c r="AC671" s="45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</row>
    <row r="672" spans="2:230" ht="12.75">
      <c r="B672" s="48"/>
      <c r="C672" s="48"/>
      <c r="D672" s="48"/>
      <c r="E672" s="55"/>
      <c r="F672" s="56"/>
      <c r="G672" s="56"/>
      <c r="H672" s="56"/>
      <c r="I672" s="48"/>
      <c r="J672" s="48"/>
      <c r="K672" s="48"/>
      <c r="L672" s="56"/>
      <c r="M672" s="48"/>
      <c r="N672" s="48"/>
      <c r="O672" s="49"/>
      <c r="P672" s="48"/>
      <c r="Q672" s="48"/>
      <c r="R672" s="56"/>
      <c r="S672" s="52"/>
      <c r="T672" s="116"/>
      <c r="U672" s="116"/>
      <c r="V672" s="116"/>
      <c r="W672" s="116"/>
      <c r="X672" s="43"/>
      <c r="Y672" s="43"/>
      <c r="Z672" s="42"/>
      <c r="AA672" s="43"/>
      <c r="AB672" s="45"/>
      <c r="AC672" s="45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</row>
    <row r="673" spans="2:230" ht="12.75">
      <c r="B673" s="48"/>
      <c r="C673" s="48"/>
      <c r="D673" s="48"/>
      <c r="E673" s="55"/>
      <c r="F673" s="56"/>
      <c r="G673" s="56"/>
      <c r="H673" s="56"/>
      <c r="I673" s="48"/>
      <c r="J673" s="48"/>
      <c r="K673" s="48"/>
      <c r="L673" s="56"/>
      <c r="M673" s="48"/>
      <c r="N673" s="48"/>
      <c r="O673" s="49"/>
      <c r="P673" s="48"/>
      <c r="Q673" s="48"/>
      <c r="R673" s="56"/>
      <c r="S673" s="52"/>
      <c r="T673" s="116"/>
      <c r="U673" s="116"/>
      <c r="V673" s="116"/>
      <c r="W673" s="116"/>
      <c r="X673" s="43"/>
      <c r="Y673" s="43"/>
      <c r="Z673" s="42"/>
      <c r="AA673" s="43"/>
      <c r="AB673" s="45"/>
      <c r="AC673" s="45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</row>
    <row r="674" spans="2:230" ht="12.75">
      <c r="B674" s="48"/>
      <c r="C674" s="48"/>
      <c r="D674" s="48"/>
      <c r="E674" s="55"/>
      <c r="F674" s="56"/>
      <c r="G674" s="56"/>
      <c r="H674" s="56"/>
      <c r="I674" s="48"/>
      <c r="J674" s="48"/>
      <c r="K674" s="48"/>
      <c r="L674" s="56"/>
      <c r="M674" s="48"/>
      <c r="N674" s="48"/>
      <c r="O674" s="49"/>
      <c r="P674" s="48"/>
      <c r="Q674" s="48"/>
      <c r="R674" s="56"/>
      <c r="S674" s="52"/>
      <c r="T674" s="116"/>
      <c r="U674" s="116"/>
      <c r="V674" s="116"/>
      <c r="W674" s="116"/>
      <c r="X674" s="43"/>
      <c r="Y674" s="43"/>
      <c r="Z674" s="42"/>
      <c r="AA674" s="43"/>
      <c r="AB674" s="45"/>
      <c r="AC674" s="45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</row>
    <row r="675" spans="2:230" ht="12.75">
      <c r="B675" s="48"/>
      <c r="C675" s="48"/>
      <c r="D675" s="48"/>
      <c r="E675" s="55"/>
      <c r="F675" s="56"/>
      <c r="G675" s="56"/>
      <c r="H675" s="56"/>
      <c r="I675" s="48"/>
      <c r="J675" s="48"/>
      <c r="K675" s="48"/>
      <c r="L675" s="56"/>
      <c r="M675" s="48"/>
      <c r="N675" s="48"/>
      <c r="O675" s="49"/>
      <c r="P675" s="48"/>
      <c r="Q675" s="48"/>
      <c r="R675" s="56"/>
      <c r="S675" s="52"/>
      <c r="T675" s="116"/>
      <c r="U675" s="116"/>
      <c r="V675" s="116"/>
      <c r="W675" s="116"/>
      <c r="X675" s="43"/>
      <c r="Y675" s="43"/>
      <c r="Z675" s="42"/>
      <c r="AA675" s="43"/>
      <c r="AB675" s="45"/>
      <c r="AC675" s="45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</row>
    <row r="676" spans="2:230" ht="12.75">
      <c r="B676" s="48"/>
      <c r="C676" s="48"/>
      <c r="D676" s="48"/>
      <c r="E676" s="55"/>
      <c r="F676" s="56"/>
      <c r="G676" s="56"/>
      <c r="H676" s="56"/>
      <c r="I676" s="48"/>
      <c r="J676" s="48"/>
      <c r="K676" s="48"/>
      <c r="L676" s="56"/>
      <c r="M676" s="48"/>
      <c r="N676" s="48"/>
      <c r="O676" s="49"/>
      <c r="P676" s="48"/>
      <c r="Q676" s="48"/>
      <c r="R676" s="56"/>
      <c r="S676" s="52"/>
      <c r="T676" s="116"/>
      <c r="U676" s="116"/>
      <c r="V676" s="116"/>
      <c r="W676" s="116"/>
      <c r="X676" s="43"/>
      <c r="Y676" s="43"/>
      <c r="Z676" s="42"/>
      <c r="AA676" s="43"/>
      <c r="AB676" s="45"/>
      <c r="AC676" s="45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</row>
    <row r="677" spans="2:230" ht="12.75">
      <c r="B677" s="48"/>
      <c r="C677" s="48"/>
      <c r="D677" s="48"/>
      <c r="E677" s="55"/>
      <c r="F677" s="56"/>
      <c r="G677" s="56"/>
      <c r="H677" s="56"/>
      <c r="I677" s="48"/>
      <c r="J677" s="48"/>
      <c r="K677" s="48"/>
      <c r="L677" s="56"/>
      <c r="M677" s="48"/>
      <c r="N677" s="48"/>
      <c r="O677" s="49"/>
      <c r="P677" s="48"/>
      <c r="Q677" s="48"/>
      <c r="R677" s="56"/>
      <c r="S677" s="52"/>
      <c r="T677" s="116"/>
      <c r="U677" s="116"/>
      <c r="V677" s="116"/>
      <c r="W677" s="116"/>
      <c r="X677" s="43"/>
      <c r="Y677" s="43"/>
      <c r="Z677" s="42"/>
      <c r="AA677" s="43"/>
      <c r="AB677" s="45"/>
      <c r="AC677" s="45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</row>
    <row r="678" spans="2:230" ht="12.75">
      <c r="B678" s="48"/>
      <c r="C678" s="48"/>
      <c r="D678" s="48"/>
      <c r="E678" s="55"/>
      <c r="F678" s="56"/>
      <c r="G678" s="56"/>
      <c r="H678" s="56"/>
      <c r="I678" s="48"/>
      <c r="J678" s="48"/>
      <c r="K678" s="48"/>
      <c r="L678" s="56"/>
      <c r="M678" s="48"/>
      <c r="N678" s="48"/>
      <c r="O678" s="49"/>
      <c r="P678" s="48"/>
      <c r="Q678" s="48"/>
      <c r="R678" s="56"/>
      <c r="S678" s="52"/>
      <c r="T678" s="116"/>
      <c r="U678" s="116"/>
      <c r="V678" s="116"/>
      <c r="W678" s="116"/>
      <c r="X678" s="43"/>
      <c r="Y678" s="43"/>
      <c r="Z678" s="42"/>
      <c r="AA678" s="43"/>
      <c r="AB678" s="45"/>
      <c r="AC678" s="45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</row>
    <row r="679" spans="2:230" ht="12.75">
      <c r="B679" s="48"/>
      <c r="C679" s="48"/>
      <c r="D679" s="48"/>
      <c r="E679" s="55"/>
      <c r="F679" s="56"/>
      <c r="G679" s="56"/>
      <c r="H679" s="56"/>
      <c r="I679" s="48"/>
      <c r="J679" s="48"/>
      <c r="K679" s="48"/>
      <c r="L679" s="56"/>
      <c r="M679" s="48"/>
      <c r="N679" s="48"/>
      <c r="O679" s="49"/>
      <c r="P679" s="48"/>
      <c r="Q679" s="48"/>
      <c r="R679" s="56"/>
      <c r="S679" s="52"/>
      <c r="T679" s="116"/>
      <c r="U679" s="116"/>
      <c r="V679" s="116"/>
      <c r="W679" s="116"/>
      <c r="X679" s="43"/>
      <c r="Y679" s="43"/>
      <c r="Z679" s="42"/>
      <c r="AA679" s="43"/>
      <c r="AB679" s="45"/>
      <c r="AC679" s="45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</row>
    <row r="680" spans="2:230" ht="12.75">
      <c r="B680" s="48"/>
      <c r="C680" s="48"/>
      <c r="D680" s="48"/>
      <c r="E680" s="55"/>
      <c r="F680" s="56"/>
      <c r="G680" s="56"/>
      <c r="H680" s="56"/>
      <c r="I680" s="48"/>
      <c r="J680" s="48"/>
      <c r="K680" s="48"/>
      <c r="L680" s="56"/>
      <c r="M680" s="48"/>
      <c r="N680" s="48"/>
      <c r="O680" s="49"/>
      <c r="P680" s="48"/>
      <c r="Q680" s="48"/>
      <c r="R680" s="56"/>
      <c r="S680" s="52"/>
      <c r="T680" s="116"/>
      <c r="U680" s="116"/>
      <c r="V680" s="116"/>
      <c r="W680" s="116"/>
      <c r="X680" s="43"/>
      <c r="Y680" s="43"/>
      <c r="Z680" s="42"/>
      <c r="AA680" s="43"/>
      <c r="AB680" s="45"/>
      <c r="AC680" s="45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</row>
    <row r="681" spans="2:230" ht="12.75">
      <c r="B681" s="48"/>
      <c r="C681" s="48"/>
      <c r="D681" s="48"/>
      <c r="E681" s="55"/>
      <c r="F681" s="56"/>
      <c r="G681" s="56"/>
      <c r="H681" s="56"/>
      <c r="I681" s="48"/>
      <c r="J681" s="48"/>
      <c r="K681" s="48"/>
      <c r="L681" s="56"/>
      <c r="M681" s="48"/>
      <c r="N681" s="48"/>
      <c r="O681" s="49"/>
      <c r="P681" s="48"/>
      <c r="Q681" s="48"/>
      <c r="R681" s="56"/>
      <c r="S681" s="52"/>
      <c r="T681" s="116"/>
      <c r="U681" s="116"/>
      <c r="V681" s="116"/>
      <c r="W681" s="116"/>
      <c r="X681" s="43"/>
      <c r="Y681" s="43"/>
      <c r="Z681" s="42"/>
      <c r="AA681" s="43"/>
      <c r="AB681" s="45"/>
      <c r="AC681" s="45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</row>
    <row r="682" spans="2:230" ht="12.75">
      <c r="B682" s="48"/>
      <c r="C682" s="48"/>
      <c r="D682" s="48"/>
      <c r="E682" s="55"/>
      <c r="F682" s="56"/>
      <c r="G682" s="56"/>
      <c r="H682" s="56"/>
      <c r="I682" s="48"/>
      <c r="J682" s="48"/>
      <c r="K682" s="48"/>
      <c r="L682" s="56"/>
      <c r="M682" s="48"/>
      <c r="N682" s="48"/>
      <c r="O682" s="49"/>
      <c r="P682" s="48"/>
      <c r="Q682" s="48"/>
      <c r="R682" s="56"/>
      <c r="S682" s="52"/>
      <c r="T682" s="116"/>
      <c r="U682" s="116"/>
      <c r="V682" s="116"/>
      <c r="W682" s="116"/>
      <c r="X682" s="43"/>
      <c r="Y682" s="43"/>
      <c r="Z682" s="42"/>
      <c r="AA682" s="43"/>
      <c r="AB682" s="45"/>
      <c r="AC682" s="45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</row>
    <row r="683" spans="2:230" ht="12.75">
      <c r="B683" s="48"/>
      <c r="C683" s="48"/>
      <c r="D683" s="48"/>
      <c r="E683" s="55"/>
      <c r="F683" s="56"/>
      <c r="G683" s="56"/>
      <c r="H683" s="56"/>
      <c r="I683" s="48"/>
      <c r="J683" s="48"/>
      <c r="K683" s="48"/>
      <c r="L683" s="56"/>
      <c r="M683" s="48"/>
      <c r="N683" s="48"/>
      <c r="O683" s="49"/>
      <c r="P683" s="48"/>
      <c r="Q683" s="48"/>
      <c r="R683" s="56"/>
      <c r="S683" s="52"/>
      <c r="T683" s="116"/>
      <c r="U683" s="116"/>
      <c r="V683" s="116"/>
      <c r="W683" s="116"/>
      <c r="X683" s="43"/>
      <c r="Y683" s="43"/>
      <c r="Z683" s="42"/>
      <c r="AA683" s="43"/>
      <c r="AB683" s="45"/>
      <c r="AC683" s="45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</row>
    <row r="684" spans="2:230" ht="12.75">
      <c r="B684" s="48"/>
      <c r="C684" s="48"/>
      <c r="D684" s="48"/>
      <c r="E684" s="55"/>
      <c r="F684" s="56"/>
      <c r="G684" s="56"/>
      <c r="H684" s="56"/>
      <c r="I684" s="48"/>
      <c r="J684" s="48"/>
      <c r="K684" s="48"/>
      <c r="L684" s="56"/>
      <c r="M684" s="48"/>
      <c r="N684" s="48"/>
      <c r="O684" s="49"/>
      <c r="P684" s="48"/>
      <c r="Q684" s="48"/>
      <c r="R684" s="56"/>
      <c r="S684" s="52"/>
      <c r="T684" s="116"/>
      <c r="U684" s="116"/>
      <c r="V684" s="116"/>
      <c r="W684" s="116"/>
      <c r="X684" s="43"/>
      <c r="Y684" s="43"/>
      <c r="Z684" s="42"/>
      <c r="AA684" s="43"/>
      <c r="AB684" s="45"/>
      <c r="AC684" s="45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</row>
    <row r="685" spans="2:230" ht="12.75">
      <c r="B685" s="48"/>
      <c r="C685" s="48"/>
      <c r="D685" s="48"/>
      <c r="E685" s="55"/>
      <c r="F685" s="56"/>
      <c r="G685" s="56"/>
      <c r="H685" s="56"/>
      <c r="I685" s="48"/>
      <c r="J685" s="48"/>
      <c r="K685" s="48"/>
      <c r="L685" s="56"/>
      <c r="M685" s="48"/>
      <c r="N685" s="48"/>
      <c r="O685" s="49"/>
      <c r="P685" s="48"/>
      <c r="Q685" s="48"/>
      <c r="R685" s="56"/>
      <c r="S685" s="52"/>
      <c r="T685" s="116"/>
      <c r="U685" s="116"/>
      <c r="V685" s="116"/>
      <c r="W685" s="116"/>
      <c r="X685" s="43"/>
      <c r="Y685" s="43"/>
      <c r="Z685" s="42"/>
      <c r="AA685" s="43"/>
      <c r="AB685" s="45"/>
      <c r="AC685" s="45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</row>
    <row r="686" spans="2:230" ht="12.75">
      <c r="B686" s="48"/>
      <c r="C686" s="48"/>
      <c r="D686" s="48"/>
      <c r="E686" s="55"/>
      <c r="F686" s="56"/>
      <c r="G686" s="56"/>
      <c r="H686" s="56"/>
      <c r="I686" s="48"/>
      <c r="J686" s="48"/>
      <c r="K686" s="48"/>
      <c r="L686" s="56"/>
      <c r="M686" s="48"/>
      <c r="N686" s="48"/>
      <c r="O686" s="49"/>
      <c r="P686" s="48"/>
      <c r="Q686" s="48"/>
      <c r="R686" s="56"/>
      <c r="S686" s="52"/>
      <c r="T686" s="116"/>
      <c r="U686" s="116"/>
      <c r="V686" s="116"/>
      <c r="W686" s="116"/>
      <c r="X686" s="43"/>
      <c r="Y686" s="43"/>
      <c r="Z686" s="42"/>
      <c r="AA686" s="43"/>
      <c r="AB686" s="45"/>
      <c r="AC686" s="45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</row>
    <row r="687" spans="2:230" ht="12.75">
      <c r="B687" s="48"/>
      <c r="C687" s="48"/>
      <c r="D687" s="48"/>
      <c r="E687" s="55"/>
      <c r="F687" s="56"/>
      <c r="G687" s="56"/>
      <c r="H687" s="56"/>
      <c r="I687" s="48"/>
      <c r="J687" s="48"/>
      <c r="K687" s="48"/>
      <c r="L687" s="56"/>
      <c r="M687" s="48"/>
      <c r="N687" s="48"/>
      <c r="O687" s="49"/>
      <c r="P687" s="48"/>
      <c r="Q687" s="48"/>
      <c r="R687" s="56"/>
      <c r="S687" s="52"/>
      <c r="T687" s="116"/>
      <c r="U687" s="116"/>
      <c r="V687" s="116"/>
      <c r="W687" s="116"/>
      <c r="X687" s="43"/>
      <c r="Y687" s="43"/>
      <c r="Z687" s="42"/>
      <c r="AA687" s="43"/>
      <c r="AB687" s="45"/>
      <c r="AC687" s="45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</row>
    <row r="688" spans="2:230" ht="12.75">
      <c r="B688" s="48"/>
      <c r="C688" s="48"/>
      <c r="D688" s="48"/>
      <c r="E688" s="55"/>
      <c r="F688" s="56"/>
      <c r="G688" s="56"/>
      <c r="H688" s="56"/>
      <c r="I688" s="48"/>
      <c r="J688" s="48"/>
      <c r="K688" s="48"/>
      <c r="L688" s="56"/>
      <c r="M688" s="48"/>
      <c r="N688" s="48"/>
      <c r="O688" s="49"/>
      <c r="P688" s="48"/>
      <c r="Q688" s="48"/>
      <c r="R688" s="56"/>
      <c r="S688" s="52"/>
      <c r="T688" s="116"/>
      <c r="U688" s="116"/>
      <c r="V688" s="116"/>
      <c r="W688" s="116"/>
      <c r="X688" s="43"/>
      <c r="Y688" s="43"/>
      <c r="Z688" s="42"/>
      <c r="AA688" s="43"/>
      <c r="AB688" s="45"/>
      <c r="AC688" s="45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</row>
    <row r="689" spans="2:230" ht="12.75">
      <c r="B689" s="48"/>
      <c r="C689" s="48"/>
      <c r="D689" s="48"/>
      <c r="E689" s="55"/>
      <c r="F689" s="56"/>
      <c r="G689" s="56"/>
      <c r="H689" s="56"/>
      <c r="I689" s="48"/>
      <c r="J689" s="48"/>
      <c r="K689" s="48"/>
      <c r="L689" s="56"/>
      <c r="M689" s="48"/>
      <c r="N689" s="48"/>
      <c r="O689" s="49"/>
      <c r="P689" s="48"/>
      <c r="Q689" s="48"/>
      <c r="R689" s="56"/>
      <c r="S689" s="52"/>
      <c r="T689" s="116"/>
      <c r="U689" s="116"/>
      <c r="V689" s="116"/>
      <c r="W689" s="116"/>
      <c r="X689" s="43"/>
      <c r="Y689" s="43"/>
      <c r="Z689" s="42"/>
      <c r="AA689" s="43"/>
      <c r="AB689" s="45"/>
      <c r="AC689" s="45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</row>
    <row r="690" spans="2:230" ht="12.75">
      <c r="B690" s="48"/>
      <c r="C690" s="48"/>
      <c r="D690" s="48"/>
      <c r="E690" s="55"/>
      <c r="F690" s="56"/>
      <c r="G690" s="56"/>
      <c r="H690" s="56"/>
      <c r="I690" s="48"/>
      <c r="J690" s="48"/>
      <c r="K690" s="48"/>
      <c r="L690" s="56"/>
      <c r="M690" s="48"/>
      <c r="N690" s="48"/>
      <c r="O690" s="49"/>
      <c r="P690" s="48"/>
      <c r="Q690" s="48"/>
      <c r="R690" s="56"/>
      <c r="S690" s="52"/>
      <c r="T690" s="116"/>
      <c r="U690" s="116"/>
      <c r="V690" s="116"/>
      <c r="W690" s="116"/>
      <c r="X690" s="43"/>
      <c r="Y690" s="43"/>
      <c r="Z690" s="42"/>
      <c r="AA690" s="43"/>
      <c r="AB690" s="45"/>
      <c r="AC690" s="45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</row>
    <row r="691" spans="2:230" ht="12.75">
      <c r="B691" s="48"/>
      <c r="C691" s="48"/>
      <c r="D691" s="48"/>
      <c r="E691" s="55"/>
      <c r="F691" s="56"/>
      <c r="G691" s="56"/>
      <c r="H691" s="56"/>
      <c r="I691" s="48"/>
      <c r="J691" s="48"/>
      <c r="K691" s="48"/>
      <c r="L691" s="56"/>
      <c r="M691" s="48"/>
      <c r="N691" s="48"/>
      <c r="O691" s="49"/>
      <c r="P691" s="48"/>
      <c r="Q691" s="48"/>
      <c r="R691" s="56"/>
      <c r="S691" s="52"/>
      <c r="T691" s="116"/>
      <c r="U691" s="116"/>
      <c r="V691" s="116"/>
      <c r="W691" s="116"/>
      <c r="X691" s="43"/>
      <c r="Y691" s="43"/>
      <c r="Z691" s="42"/>
      <c r="AA691" s="43"/>
      <c r="AB691" s="45"/>
      <c r="AC691" s="45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</row>
    <row r="692" spans="2:230" ht="12.75">
      <c r="B692" s="48"/>
      <c r="C692" s="48"/>
      <c r="D692" s="48"/>
      <c r="E692" s="55"/>
      <c r="F692" s="56"/>
      <c r="G692" s="56"/>
      <c r="H692" s="56"/>
      <c r="I692" s="48"/>
      <c r="J692" s="48"/>
      <c r="K692" s="48"/>
      <c r="L692" s="56"/>
      <c r="M692" s="48"/>
      <c r="N692" s="48"/>
      <c r="O692" s="49"/>
      <c r="P692" s="48"/>
      <c r="Q692" s="48"/>
      <c r="R692" s="56"/>
      <c r="S692" s="52"/>
      <c r="T692" s="116"/>
      <c r="U692" s="116"/>
      <c r="V692" s="116"/>
      <c r="W692" s="116"/>
      <c r="X692" s="43"/>
      <c r="Y692" s="43"/>
      <c r="Z692" s="42"/>
      <c r="AA692" s="43"/>
      <c r="AB692" s="45"/>
      <c r="AC692" s="45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</row>
    <row r="693" spans="2:230" ht="12.75">
      <c r="B693" s="48"/>
      <c r="C693" s="48"/>
      <c r="D693" s="48"/>
      <c r="E693" s="55"/>
      <c r="F693" s="56"/>
      <c r="G693" s="56"/>
      <c r="H693" s="56"/>
      <c r="I693" s="48"/>
      <c r="J693" s="48"/>
      <c r="K693" s="48"/>
      <c r="L693" s="56"/>
      <c r="M693" s="48"/>
      <c r="N693" s="48"/>
      <c r="O693" s="49"/>
      <c r="P693" s="48"/>
      <c r="Q693" s="48"/>
      <c r="R693" s="56"/>
      <c r="S693" s="52"/>
      <c r="T693" s="116"/>
      <c r="U693" s="116"/>
      <c r="V693" s="116"/>
      <c r="W693" s="116"/>
      <c r="X693" s="43"/>
      <c r="Y693" s="43"/>
      <c r="Z693" s="42"/>
      <c r="AA693" s="43"/>
      <c r="AB693" s="45"/>
      <c r="AC693" s="45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</row>
    <row r="694" spans="2:230" ht="12.75">
      <c r="B694" s="48"/>
      <c r="C694" s="48"/>
      <c r="D694" s="48"/>
      <c r="E694" s="55"/>
      <c r="F694" s="56"/>
      <c r="G694" s="56"/>
      <c r="H694" s="56"/>
      <c r="I694" s="48"/>
      <c r="J694" s="48"/>
      <c r="K694" s="48"/>
      <c r="L694" s="56"/>
      <c r="M694" s="48"/>
      <c r="N694" s="48"/>
      <c r="O694" s="49"/>
      <c r="P694" s="48"/>
      <c r="Q694" s="48"/>
      <c r="R694" s="56"/>
      <c r="S694" s="52"/>
      <c r="T694" s="116"/>
      <c r="U694" s="116"/>
      <c r="V694" s="116"/>
      <c r="W694" s="116"/>
      <c r="X694" s="43"/>
      <c r="Y694" s="43"/>
      <c r="Z694" s="42"/>
      <c r="AA694" s="43"/>
      <c r="AB694" s="45"/>
      <c r="AC694" s="45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</row>
    <row r="695" spans="2:230" ht="12.75">
      <c r="B695" s="48"/>
      <c r="C695" s="48"/>
      <c r="D695" s="48"/>
      <c r="E695" s="55"/>
      <c r="F695" s="56"/>
      <c r="G695" s="56"/>
      <c r="H695" s="56"/>
      <c r="I695" s="48"/>
      <c r="J695" s="48"/>
      <c r="K695" s="48"/>
      <c r="L695" s="56"/>
      <c r="M695" s="48"/>
      <c r="N695" s="48"/>
      <c r="O695" s="49"/>
      <c r="P695" s="48"/>
      <c r="Q695" s="48"/>
      <c r="R695" s="56"/>
      <c r="S695" s="52"/>
      <c r="T695" s="116"/>
      <c r="U695" s="116"/>
      <c r="V695" s="116"/>
      <c r="W695" s="116"/>
      <c r="X695" s="43"/>
      <c r="Y695" s="43"/>
      <c r="Z695" s="42"/>
      <c r="AA695" s="43"/>
      <c r="AB695" s="45"/>
      <c r="AC695" s="45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</row>
    <row r="696" spans="2:230" ht="12.75">
      <c r="B696" s="48"/>
      <c r="C696" s="48"/>
      <c r="D696" s="48"/>
      <c r="E696" s="55"/>
      <c r="F696" s="56"/>
      <c r="G696" s="56"/>
      <c r="H696" s="56"/>
      <c r="I696" s="48"/>
      <c r="J696" s="48"/>
      <c r="K696" s="48"/>
      <c r="L696" s="56"/>
      <c r="M696" s="48"/>
      <c r="N696" s="48"/>
      <c r="O696" s="49"/>
      <c r="P696" s="48"/>
      <c r="Q696" s="48"/>
      <c r="R696" s="56"/>
      <c r="S696" s="52"/>
      <c r="T696" s="116"/>
      <c r="U696" s="116"/>
      <c r="V696" s="116"/>
      <c r="W696" s="116"/>
      <c r="X696" s="43"/>
      <c r="Y696" s="43"/>
      <c r="Z696" s="42"/>
      <c r="AA696" s="43"/>
      <c r="AB696" s="45"/>
      <c r="AC696" s="45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</row>
    <row r="697" spans="2:230" ht="12.75">
      <c r="B697" s="48"/>
      <c r="C697" s="48"/>
      <c r="D697" s="48"/>
      <c r="E697" s="55"/>
      <c r="F697" s="56"/>
      <c r="G697" s="56"/>
      <c r="H697" s="56"/>
      <c r="I697" s="48"/>
      <c r="J697" s="48"/>
      <c r="K697" s="48"/>
      <c r="L697" s="56"/>
      <c r="M697" s="48"/>
      <c r="N697" s="48"/>
      <c r="O697" s="49"/>
      <c r="P697" s="48"/>
      <c r="Q697" s="48"/>
      <c r="R697" s="56"/>
      <c r="S697" s="52"/>
      <c r="T697" s="116"/>
      <c r="U697" s="116"/>
      <c r="V697" s="116"/>
      <c r="W697" s="116"/>
      <c r="X697" s="43"/>
      <c r="Y697" s="43"/>
      <c r="Z697" s="42"/>
      <c r="AA697" s="43"/>
      <c r="AB697" s="45"/>
      <c r="AC697" s="45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</row>
    <row r="698" spans="2:230" ht="12.75">
      <c r="B698" s="48"/>
      <c r="C698" s="48"/>
      <c r="D698" s="48"/>
      <c r="E698" s="55"/>
      <c r="F698" s="56"/>
      <c r="G698" s="56"/>
      <c r="H698" s="56"/>
      <c r="I698" s="48"/>
      <c r="J698" s="48"/>
      <c r="K698" s="48"/>
      <c r="L698" s="56"/>
      <c r="M698" s="48"/>
      <c r="N698" s="48"/>
      <c r="O698" s="49"/>
      <c r="P698" s="48"/>
      <c r="Q698" s="48"/>
      <c r="R698" s="56"/>
      <c r="S698" s="52"/>
      <c r="T698" s="116"/>
      <c r="U698" s="116"/>
      <c r="V698" s="116"/>
      <c r="W698" s="116"/>
      <c r="X698" s="43"/>
      <c r="Y698" s="43"/>
      <c r="Z698" s="42"/>
      <c r="AA698" s="43"/>
      <c r="AB698" s="45"/>
      <c r="AC698" s="45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</row>
    <row r="699" spans="2:230" ht="12.75">
      <c r="B699" s="48"/>
      <c r="C699" s="48"/>
      <c r="D699" s="48"/>
      <c r="E699" s="55"/>
      <c r="F699" s="56"/>
      <c r="G699" s="56"/>
      <c r="H699" s="56"/>
      <c r="I699" s="48"/>
      <c r="J699" s="48"/>
      <c r="K699" s="48"/>
      <c r="L699" s="56"/>
      <c r="M699" s="48"/>
      <c r="N699" s="48"/>
      <c r="O699" s="49"/>
      <c r="P699" s="48"/>
      <c r="Q699" s="48"/>
      <c r="R699" s="56"/>
      <c r="S699" s="52"/>
      <c r="T699" s="116"/>
      <c r="U699" s="116"/>
      <c r="V699" s="116"/>
      <c r="W699" s="116"/>
      <c r="X699" s="43"/>
      <c r="Y699" s="43"/>
      <c r="Z699" s="42"/>
      <c r="AA699" s="43"/>
      <c r="AB699" s="45"/>
      <c r="AC699" s="45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</row>
    <row r="700" spans="2:230" ht="12.75">
      <c r="B700" s="48"/>
      <c r="C700" s="48"/>
      <c r="D700" s="48"/>
      <c r="E700" s="55"/>
      <c r="F700" s="56"/>
      <c r="G700" s="56"/>
      <c r="H700" s="56"/>
      <c r="I700" s="48"/>
      <c r="J700" s="48"/>
      <c r="K700" s="48"/>
      <c r="L700" s="56"/>
      <c r="M700" s="48"/>
      <c r="N700" s="48"/>
      <c r="O700" s="49"/>
      <c r="P700" s="48"/>
      <c r="Q700" s="48"/>
      <c r="R700" s="56"/>
      <c r="S700" s="52"/>
      <c r="T700" s="116"/>
      <c r="U700" s="116"/>
      <c r="V700" s="116"/>
      <c r="W700" s="116"/>
      <c r="X700" s="43"/>
      <c r="Y700" s="43"/>
      <c r="Z700" s="42"/>
      <c r="AA700" s="43"/>
      <c r="AB700" s="45"/>
      <c r="AC700" s="45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</row>
    <row r="701" spans="2:230" ht="12.75">
      <c r="B701" s="48"/>
      <c r="C701" s="48"/>
      <c r="D701" s="48"/>
      <c r="E701" s="55"/>
      <c r="F701" s="56"/>
      <c r="G701" s="56"/>
      <c r="H701" s="56"/>
      <c r="I701" s="48"/>
      <c r="J701" s="48"/>
      <c r="K701" s="48"/>
      <c r="L701" s="56"/>
      <c r="M701" s="48"/>
      <c r="N701" s="48"/>
      <c r="O701" s="49"/>
      <c r="P701" s="48"/>
      <c r="Q701" s="48"/>
      <c r="R701" s="56"/>
      <c r="S701" s="52"/>
      <c r="T701" s="116"/>
      <c r="U701" s="116"/>
      <c r="V701" s="116"/>
      <c r="W701" s="116"/>
      <c r="X701" s="43"/>
      <c r="Y701" s="43"/>
      <c r="Z701" s="42"/>
      <c r="AA701" s="43"/>
      <c r="AB701" s="45"/>
      <c r="AC701" s="45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</row>
    <row r="702" spans="2:230" ht="12.75">
      <c r="B702" s="48"/>
      <c r="C702" s="48"/>
      <c r="D702" s="48"/>
      <c r="E702" s="55"/>
      <c r="F702" s="56"/>
      <c r="G702" s="56"/>
      <c r="H702" s="56"/>
      <c r="I702" s="48"/>
      <c r="J702" s="48"/>
      <c r="K702" s="48"/>
      <c r="L702" s="56"/>
      <c r="M702" s="48"/>
      <c r="N702" s="48"/>
      <c r="O702" s="49"/>
      <c r="P702" s="48"/>
      <c r="Q702" s="48"/>
      <c r="R702" s="56"/>
      <c r="S702" s="52"/>
      <c r="T702" s="116"/>
      <c r="U702" s="116"/>
      <c r="V702" s="116"/>
      <c r="W702" s="116"/>
      <c r="X702" s="43"/>
      <c r="Y702" s="43"/>
      <c r="Z702" s="42"/>
      <c r="AA702" s="43"/>
      <c r="AB702" s="45"/>
      <c r="AC702" s="45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</row>
    <row r="703" spans="2:230" ht="12.75">
      <c r="B703" s="48"/>
      <c r="C703" s="48"/>
      <c r="D703" s="48"/>
      <c r="E703" s="55"/>
      <c r="F703" s="56"/>
      <c r="G703" s="56"/>
      <c r="H703" s="56"/>
      <c r="I703" s="48"/>
      <c r="J703" s="48"/>
      <c r="K703" s="48"/>
      <c r="L703" s="56"/>
      <c r="M703" s="48"/>
      <c r="N703" s="48"/>
      <c r="O703" s="49"/>
      <c r="P703" s="48"/>
      <c r="Q703" s="48"/>
      <c r="R703" s="56"/>
      <c r="S703" s="52"/>
      <c r="T703" s="116"/>
      <c r="U703" s="116"/>
      <c r="V703" s="116"/>
      <c r="W703" s="116"/>
      <c r="X703" s="43"/>
      <c r="Y703" s="43"/>
      <c r="Z703" s="42"/>
      <c r="AA703" s="43"/>
      <c r="AB703" s="45"/>
      <c r="AC703" s="45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</row>
    <row r="704" spans="2:230" ht="12.75">
      <c r="B704" s="48"/>
      <c r="C704" s="48"/>
      <c r="D704" s="48"/>
      <c r="E704" s="55"/>
      <c r="F704" s="56"/>
      <c r="G704" s="56"/>
      <c r="H704" s="56"/>
      <c r="I704" s="48"/>
      <c r="J704" s="48"/>
      <c r="K704" s="48"/>
      <c r="L704" s="56"/>
      <c r="M704" s="48"/>
      <c r="N704" s="48"/>
      <c r="O704" s="49"/>
      <c r="P704" s="48"/>
      <c r="Q704" s="48"/>
      <c r="R704" s="56"/>
      <c r="S704" s="52"/>
      <c r="T704" s="116"/>
      <c r="U704" s="116"/>
      <c r="V704" s="116"/>
      <c r="W704" s="116"/>
      <c r="X704" s="43"/>
      <c r="Y704" s="43"/>
      <c r="Z704" s="42"/>
      <c r="AA704" s="43"/>
      <c r="AB704" s="45"/>
      <c r="AC704" s="45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</row>
    <row r="705" spans="2:230" ht="12.75">
      <c r="B705" s="48"/>
      <c r="C705" s="48"/>
      <c r="D705" s="48"/>
      <c r="E705" s="55"/>
      <c r="F705" s="56"/>
      <c r="G705" s="56"/>
      <c r="H705" s="56"/>
      <c r="I705" s="48"/>
      <c r="J705" s="48"/>
      <c r="K705" s="48"/>
      <c r="L705" s="56"/>
      <c r="M705" s="48"/>
      <c r="N705" s="48"/>
      <c r="O705" s="49"/>
      <c r="P705" s="48"/>
      <c r="Q705" s="48"/>
      <c r="R705" s="56"/>
      <c r="S705" s="52"/>
      <c r="T705" s="116"/>
      <c r="U705" s="116"/>
      <c r="V705" s="116"/>
      <c r="W705" s="116"/>
      <c r="X705" s="43"/>
      <c r="Y705" s="43"/>
      <c r="Z705" s="42"/>
      <c r="AA705" s="43"/>
      <c r="AB705" s="45"/>
      <c r="AC705" s="45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</row>
    <row r="706" spans="2:230" ht="12.75">
      <c r="B706" s="48"/>
      <c r="C706" s="48"/>
      <c r="D706" s="48"/>
      <c r="E706" s="55"/>
      <c r="F706" s="56"/>
      <c r="G706" s="56"/>
      <c r="H706" s="56"/>
      <c r="I706" s="48"/>
      <c r="J706" s="48"/>
      <c r="K706" s="48"/>
      <c r="L706" s="56"/>
      <c r="M706" s="48"/>
      <c r="N706" s="48"/>
      <c r="O706" s="49"/>
      <c r="P706" s="48"/>
      <c r="Q706" s="48"/>
      <c r="R706" s="56"/>
      <c r="S706" s="52"/>
      <c r="T706" s="116"/>
      <c r="U706" s="116"/>
      <c r="V706" s="116"/>
      <c r="W706" s="116"/>
      <c r="X706" s="43"/>
      <c r="Y706" s="43"/>
      <c r="Z706" s="42"/>
      <c r="AA706" s="43"/>
      <c r="AB706" s="45"/>
      <c r="AC706" s="45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</row>
    <row r="707" spans="2:230" ht="12.75">
      <c r="B707" s="48"/>
      <c r="C707" s="48"/>
      <c r="D707" s="48"/>
      <c r="E707" s="55"/>
      <c r="F707" s="56"/>
      <c r="G707" s="56"/>
      <c r="H707" s="56"/>
      <c r="I707" s="48"/>
      <c r="J707" s="48"/>
      <c r="K707" s="48"/>
      <c r="L707" s="56"/>
      <c r="M707" s="48"/>
      <c r="N707" s="48"/>
      <c r="O707" s="49"/>
      <c r="P707" s="48"/>
      <c r="Q707" s="48"/>
      <c r="R707" s="56"/>
      <c r="S707" s="52"/>
      <c r="T707" s="116"/>
      <c r="U707" s="116"/>
      <c r="V707" s="116"/>
      <c r="W707" s="116"/>
      <c r="X707" s="43"/>
      <c r="Y707" s="43"/>
      <c r="Z707" s="42"/>
      <c r="AA707" s="43"/>
      <c r="AB707" s="45"/>
      <c r="AC707" s="45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</row>
    <row r="708" spans="2:230" ht="12.75">
      <c r="B708" s="48"/>
      <c r="C708" s="48"/>
      <c r="D708" s="48"/>
      <c r="E708" s="55"/>
      <c r="F708" s="56"/>
      <c r="G708" s="56"/>
      <c r="H708" s="56"/>
      <c r="I708" s="48"/>
      <c r="J708" s="48"/>
      <c r="K708" s="48"/>
      <c r="L708" s="56"/>
      <c r="M708" s="48"/>
      <c r="N708" s="48"/>
      <c r="O708" s="49"/>
      <c r="P708" s="48"/>
      <c r="Q708" s="48"/>
      <c r="R708" s="56"/>
      <c r="S708" s="52"/>
      <c r="T708" s="116"/>
      <c r="U708" s="116"/>
      <c r="V708" s="116"/>
      <c r="W708" s="116"/>
      <c r="X708" s="43"/>
      <c r="Y708" s="43"/>
      <c r="Z708" s="42"/>
      <c r="AA708" s="43"/>
      <c r="AB708" s="45"/>
      <c r="AC708" s="45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</row>
    <row r="709" spans="2:230" ht="12.75">
      <c r="B709" s="48"/>
      <c r="C709" s="48"/>
      <c r="D709" s="48"/>
      <c r="E709" s="55"/>
      <c r="F709" s="56"/>
      <c r="G709" s="56"/>
      <c r="H709" s="56"/>
      <c r="I709" s="48"/>
      <c r="J709" s="48"/>
      <c r="K709" s="48"/>
      <c r="L709" s="56"/>
      <c r="M709" s="48"/>
      <c r="N709" s="48"/>
      <c r="O709" s="49"/>
      <c r="P709" s="48"/>
      <c r="Q709" s="48"/>
      <c r="R709" s="56"/>
      <c r="S709" s="52"/>
      <c r="T709" s="116"/>
      <c r="U709" s="116"/>
      <c r="V709" s="116"/>
      <c r="W709" s="116"/>
      <c r="X709" s="43"/>
      <c r="Y709" s="43"/>
      <c r="Z709" s="42"/>
      <c r="AA709" s="43"/>
      <c r="AB709" s="45"/>
      <c r="AC709" s="45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</row>
    <row r="710" spans="2:230" ht="12.75">
      <c r="B710" s="48"/>
      <c r="C710" s="48"/>
      <c r="D710" s="48"/>
      <c r="E710" s="55"/>
      <c r="F710" s="56"/>
      <c r="G710" s="56"/>
      <c r="H710" s="56"/>
      <c r="I710" s="48"/>
      <c r="J710" s="48"/>
      <c r="K710" s="48"/>
      <c r="L710" s="56"/>
      <c r="M710" s="48"/>
      <c r="N710" s="48"/>
      <c r="O710" s="49"/>
      <c r="P710" s="48"/>
      <c r="Q710" s="48"/>
      <c r="R710" s="56"/>
      <c r="S710" s="52"/>
      <c r="T710" s="116"/>
      <c r="U710" s="116"/>
      <c r="V710" s="116"/>
      <c r="W710" s="116"/>
      <c r="X710" s="43"/>
      <c r="Y710" s="43"/>
      <c r="Z710" s="42"/>
      <c r="AA710" s="43"/>
      <c r="AB710" s="45"/>
      <c r="AC710" s="45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</row>
    <row r="711" spans="2:230" ht="12.75">
      <c r="B711" s="48"/>
      <c r="C711" s="48"/>
      <c r="D711" s="48"/>
      <c r="E711" s="55"/>
      <c r="F711" s="56"/>
      <c r="G711" s="56"/>
      <c r="H711" s="56"/>
      <c r="I711" s="48"/>
      <c r="J711" s="48"/>
      <c r="K711" s="48"/>
      <c r="L711" s="56"/>
      <c r="M711" s="48"/>
      <c r="N711" s="48"/>
      <c r="O711" s="49"/>
      <c r="P711" s="48"/>
      <c r="Q711" s="48"/>
      <c r="R711" s="56"/>
      <c r="S711" s="52"/>
      <c r="T711" s="116"/>
      <c r="U711" s="116"/>
      <c r="V711" s="116"/>
      <c r="W711" s="116"/>
      <c r="X711" s="43"/>
      <c r="Y711" s="43"/>
      <c r="Z711" s="42"/>
      <c r="AA711" s="43"/>
      <c r="AB711" s="45"/>
      <c r="AC711" s="45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</row>
    <row r="712" spans="2:230" ht="12.75">
      <c r="B712" s="48"/>
      <c r="C712" s="48"/>
      <c r="D712" s="48"/>
      <c r="E712" s="55"/>
      <c r="F712" s="56"/>
      <c r="G712" s="56"/>
      <c r="H712" s="56"/>
      <c r="I712" s="48"/>
      <c r="J712" s="48"/>
      <c r="K712" s="48"/>
      <c r="L712" s="56"/>
      <c r="M712" s="48"/>
      <c r="N712" s="48"/>
      <c r="O712" s="49"/>
      <c r="P712" s="48"/>
      <c r="Q712" s="48"/>
      <c r="R712" s="56"/>
      <c r="S712" s="52"/>
      <c r="T712" s="116"/>
      <c r="U712" s="116"/>
      <c r="V712" s="116"/>
      <c r="W712" s="116"/>
      <c r="X712" s="43"/>
      <c r="Y712" s="43"/>
      <c r="Z712" s="42"/>
      <c r="AA712" s="43"/>
      <c r="AB712" s="45"/>
      <c r="AC712" s="45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</row>
    <row r="713" spans="2:230" ht="12.75">
      <c r="B713" s="48"/>
      <c r="C713" s="48"/>
      <c r="D713" s="48"/>
      <c r="E713" s="55"/>
      <c r="F713" s="56"/>
      <c r="G713" s="56"/>
      <c r="H713" s="56"/>
      <c r="I713" s="48"/>
      <c r="J713" s="48"/>
      <c r="K713" s="48"/>
      <c r="L713" s="56"/>
      <c r="M713" s="48"/>
      <c r="N713" s="48"/>
      <c r="O713" s="49"/>
      <c r="P713" s="48"/>
      <c r="Q713" s="48"/>
      <c r="R713" s="56"/>
      <c r="S713" s="52"/>
      <c r="T713" s="116"/>
      <c r="U713" s="116"/>
      <c r="V713" s="116"/>
      <c r="W713" s="116"/>
      <c r="X713" s="43"/>
      <c r="Y713" s="43"/>
      <c r="Z713" s="42"/>
      <c r="AA713" s="43"/>
      <c r="AB713" s="45"/>
      <c r="AC713" s="45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</row>
    <row r="714" spans="2:230" ht="12.75">
      <c r="B714" s="48"/>
      <c r="C714" s="48"/>
      <c r="D714" s="48"/>
      <c r="E714" s="55"/>
      <c r="F714" s="56"/>
      <c r="G714" s="56"/>
      <c r="H714" s="56"/>
      <c r="I714" s="48"/>
      <c r="J714" s="48"/>
      <c r="K714" s="48"/>
      <c r="L714" s="56"/>
      <c r="M714" s="48"/>
      <c r="N714" s="48"/>
      <c r="O714" s="49"/>
      <c r="P714" s="48"/>
      <c r="Q714" s="48"/>
      <c r="R714" s="56"/>
      <c r="S714" s="52"/>
      <c r="T714" s="116"/>
      <c r="U714" s="116"/>
      <c r="V714" s="116"/>
      <c r="W714" s="116"/>
      <c r="X714" s="43"/>
      <c r="Y714" s="43"/>
      <c r="Z714" s="42"/>
      <c r="AA714" s="43"/>
      <c r="AB714" s="45"/>
      <c r="AC714" s="45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</row>
    <row r="715" spans="2:230" ht="12.75">
      <c r="B715" s="48"/>
      <c r="C715" s="48"/>
      <c r="D715" s="48"/>
      <c r="E715" s="55"/>
      <c r="F715" s="56"/>
      <c r="G715" s="56"/>
      <c r="H715" s="56"/>
      <c r="I715" s="48"/>
      <c r="J715" s="48"/>
      <c r="K715" s="48"/>
      <c r="L715" s="56"/>
      <c r="M715" s="48"/>
      <c r="N715" s="48"/>
      <c r="O715" s="49"/>
      <c r="P715" s="48"/>
      <c r="Q715" s="48"/>
      <c r="R715" s="56"/>
      <c r="S715" s="52"/>
      <c r="T715" s="116"/>
      <c r="U715" s="116"/>
      <c r="V715" s="116"/>
      <c r="W715" s="116"/>
      <c r="X715" s="43"/>
      <c r="Y715" s="43"/>
      <c r="Z715" s="42"/>
      <c r="AA715" s="43"/>
      <c r="AB715" s="45"/>
      <c r="AC715" s="45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</row>
    <row r="716" spans="2:230" ht="12.75">
      <c r="B716" s="48"/>
      <c r="C716" s="48"/>
      <c r="D716" s="48"/>
      <c r="E716" s="55"/>
      <c r="F716" s="56"/>
      <c r="G716" s="56"/>
      <c r="H716" s="56"/>
      <c r="I716" s="48"/>
      <c r="J716" s="48"/>
      <c r="K716" s="48"/>
      <c r="L716" s="56"/>
      <c r="M716" s="48"/>
      <c r="N716" s="48"/>
      <c r="O716" s="49"/>
      <c r="P716" s="48"/>
      <c r="Q716" s="48"/>
      <c r="R716" s="56"/>
      <c r="S716" s="52"/>
      <c r="T716" s="116"/>
      <c r="U716" s="116"/>
      <c r="V716" s="116"/>
      <c r="W716" s="116"/>
      <c r="X716" s="43"/>
      <c r="Y716" s="43"/>
      <c r="Z716" s="42"/>
      <c r="AA716" s="43"/>
      <c r="AB716" s="45"/>
      <c r="AC716" s="45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</row>
    <row r="717" spans="2:230" ht="12.75">
      <c r="B717" s="48"/>
      <c r="C717" s="48"/>
      <c r="D717" s="48"/>
      <c r="E717" s="55"/>
      <c r="F717" s="56"/>
      <c r="G717" s="56"/>
      <c r="H717" s="56"/>
      <c r="I717" s="48"/>
      <c r="J717" s="48"/>
      <c r="K717" s="48"/>
      <c r="L717" s="56"/>
      <c r="M717" s="48"/>
      <c r="N717" s="48"/>
      <c r="O717" s="49"/>
      <c r="P717" s="48"/>
      <c r="Q717" s="48"/>
      <c r="R717" s="56"/>
      <c r="S717" s="52"/>
      <c r="T717" s="116"/>
      <c r="U717" s="116"/>
      <c r="V717" s="116"/>
      <c r="W717" s="116"/>
      <c r="X717" s="43"/>
      <c r="Y717" s="43"/>
      <c r="Z717" s="42"/>
      <c r="AA717" s="43"/>
      <c r="AB717" s="45"/>
      <c r="AC717" s="45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</row>
    <row r="718" spans="2:230" ht="12.75">
      <c r="B718" s="48"/>
      <c r="C718" s="48"/>
      <c r="D718" s="48"/>
      <c r="E718" s="55"/>
      <c r="F718" s="56"/>
      <c r="G718" s="56"/>
      <c r="H718" s="56"/>
      <c r="I718" s="48"/>
      <c r="J718" s="48"/>
      <c r="K718" s="48"/>
      <c r="L718" s="56"/>
      <c r="M718" s="48"/>
      <c r="N718" s="48"/>
      <c r="O718" s="49"/>
      <c r="P718" s="48"/>
      <c r="Q718" s="48"/>
      <c r="R718" s="56"/>
      <c r="S718" s="52"/>
      <c r="T718" s="116"/>
      <c r="U718" s="116"/>
      <c r="V718" s="116"/>
      <c r="W718" s="116"/>
      <c r="X718" s="43"/>
      <c r="Y718" s="43"/>
      <c r="Z718" s="42"/>
      <c r="AA718" s="43"/>
      <c r="AB718" s="45"/>
      <c r="AC718" s="45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</row>
    <row r="719" spans="2:230" ht="12.75">
      <c r="B719" s="48"/>
      <c r="C719" s="48"/>
      <c r="D719" s="48"/>
      <c r="E719" s="55"/>
      <c r="F719" s="56"/>
      <c r="G719" s="56"/>
      <c r="H719" s="56"/>
      <c r="I719" s="48"/>
      <c r="J719" s="48"/>
      <c r="K719" s="48"/>
      <c r="L719" s="56"/>
      <c r="M719" s="48"/>
      <c r="N719" s="48"/>
      <c r="O719" s="49"/>
      <c r="P719" s="48"/>
      <c r="Q719" s="48"/>
      <c r="R719" s="56"/>
      <c r="S719" s="52"/>
      <c r="T719" s="116"/>
      <c r="U719" s="116"/>
      <c r="V719" s="116"/>
      <c r="W719" s="116"/>
      <c r="X719" s="43"/>
      <c r="Y719" s="43"/>
      <c r="Z719" s="42"/>
      <c r="AA719" s="43"/>
      <c r="AB719" s="45"/>
      <c r="AC719" s="45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</row>
    <row r="720" spans="2:230" ht="12.75">
      <c r="B720" s="48"/>
      <c r="C720" s="48"/>
      <c r="D720" s="48"/>
      <c r="E720" s="55"/>
      <c r="F720" s="56"/>
      <c r="G720" s="56"/>
      <c r="H720" s="56"/>
      <c r="I720" s="48"/>
      <c r="J720" s="48"/>
      <c r="K720" s="48"/>
      <c r="L720" s="56"/>
      <c r="M720" s="48"/>
      <c r="N720" s="48"/>
      <c r="O720" s="49"/>
      <c r="P720" s="48"/>
      <c r="Q720" s="48"/>
      <c r="R720" s="56"/>
      <c r="S720" s="52"/>
      <c r="T720" s="116"/>
      <c r="U720" s="116"/>
      <c r="V720" s="116"/>
      <c r="W720" s="116"/>
      <c r="X720" s="43"/>
      <c r="Y720" s="43"/>
      <c r="Z720" s="42"/>
      <c r="AA720" s="43"/>
      <c r="AB720" s="45"/>
      <c r="AC720" s="45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</row>
    <row r="721" spans="2:230" ht="12.75">
      <c r="B721" s="48"/>
      <c r="C721" s="48"/>
      <c r="D721" s="48"/>
      <c r="E721" s="55"/>
      <c r="F721" s="56"/>
      <c r="G721" s="56"/>
      <c r="H721" s="56"/>
      <c r="I721" s="48"/>
      <c r="J721" s="48"/>
      <c r="K721" s="48"/>
      <c r="L721" s="56"/>
      <c r="M721" s="48"/>
      <c r="N721" s="48"/>
      <c r="O721" s="49"/>
      <c r="P721" s="48"/>
      <c r="Q721" s="48"/>
      <c r="R721" s="56"/>
      <c r="S721" s="52"/>
      <c r="T721" s="116"/>
      <c r="U721" s="116"/>
      <c r="V721" s="116"/>
      <c r="W721" s="116"/>
      <c r="X721" s="43"/>
      <c r="Y721" s="43"/>
      <c r="Z721" s="42"/>
      <c r="AA721" s="43"/>
      <c r="AB721" s="45"/>
      <c r="AC721" s="45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</row>
    <row r="722" spans="2:230" ht="12.75">
      <c r="B722" s="48"/>
      <c r="C722" s="48"/>
      <c r="D722" s="48"/>
      <c r="E722" s="55"/>
      <c r="F722" s="56"/>
      <c r="G722" s="56"/>
      <c r="H722" s="56"/>
      <c r="I722" s="48"/>
      <c r="J722" s="48"/>
      <c r="K722" s="48"/>
      <c r="L722" s="56"/>
      <c r="M722" s="48"/>
      <c r="N722" s="48"/>
      <c r="O722" s="49"/>
      <c r="P722" s="48"/>
      <c r="Q722" s="48"/>
      <c r="R722" s="56"/>
      <c r="S722" s="52"/>
      <c r="T722" s="116"/>
      <c r="U722" s="116"/>
      <c r="V722" s="116"/>
      <c r="W722" s="116"/>
      <c r="X722" s="43"/>
      <c r="Y722" s="43"/>
      <c r="Z722" s="42"/>
      <c r="AA722" s="43"/>
      <c r="AB722" s="45"/>
      <c r="AC722" s="45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</row>
    <row r="723" spans="2:230" ht="12.75">
      <c r="B723" s="48"/>
      <c r="C723" s="48"/>
      <c r="D723" s="48"/>
      <c r="E723" s="55"/>
      <c r="F723" s="56"/>
      <c r="G723" s="56"/>
      <c r="H723" s="56"/>
      <c r="I723" s="48"/>
      <c r="J723" s="48"/>
      <c r="K723" s="48"/>
      <c r="L723" s="56"/>
      <c r="M723" s="48"/>
      <c r="N723" s="48"/>
      <c r="O723" s="49"/>
      <c r="P723" s="48"/>
      <c r="Q723" s="48"/>
      <c r="R723" s="56"/>
      <c r="S723" s="52"/>
      <c r="T723" s="116"/>
      <c r="U723" s="116"/>
      <c r="V723" s="116"/>
      <c r="W723" s="116"/>
      <c r="X723" s="43"/>
      <c r="Y723" s="43"/>
      <c r="Z723" s="42"/>
      <c r="AA723" s="43"/>
      <c r="AB723" s="45"/>
      <c r="AC723" s="45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</row>
    <row r="724" spans="2:230" ht="12.75">
      <c r="B724" s="48"/>
      <c r="C724" s="48"/>
      <c r="D724" s="48"/>
      <c r="E724" s="55"/>
      <c r="F724" s="56"/>
      <c r="G724" s="56"/>
      <c r="H724" s="56"/>
      <c r="I724" s="48"/>
      <c r="J724" s="48"/>
      <c r="K724" s="48"/>
      <c r="L724" s="56"/>
      <c r="M724" s="48"/>
      <c r="N724" s="48"/>
      <c r="O724" s="49"/>
      <c r="P724" s="48"/>
      <c r="Q724" s="48"/>
      <c r="R724" s="56"/>
      <c r="S724" s="52"/>
      <c r="T724" s="116"/>
      <c r="U724" s="116"/>
      <c r="V724" s="116"/>
      <c r="W724" s="116"/>
      <c r="X724" s="43"/>
      <c r="Y724" s="43"/>
      <c r="Z724" s="42"/>
      <c r="AA724" s="43"/>
      <c r="AB724" s="45"/>
      <c r="AC724" s="45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</row>
    <row r="725" spans="2:230" ht="12.75">
      <c r="B725" s="48"/>
      <c r="C725" s="48"/>
      <c r="D725" s="48"/>
      <c r="E725" s="55"/>
      <c r="F725" s="56"/>
      <c r="G725" s="56"/>
      <c r="H725" s="56"/>
      <c r="I725" s="48"/>
      <c r="J725" s="48"/>
      <c r="K725" s="48"/>
      <c r="L725" s="56"/>
      <c r="M725" s="48"/>
      <c r="N725" s="48"/>
      <c r="O725" s="49"/>
      <c r="P725" s="48"/>
      <c r="Q725" s="48"/>
      <c r="R725" s="56"/>
      <c r="S725" s="52"/>
      <c r="T725" s="116"/>
      <c r="U725" s="116"/>
      <c r="V725" s="116"/>
      <c r="W725" s="116"/>
      <c r="X725" s="43"/>
      <c r="Y725" s="43"/>
      <c r="Z725" s="42"/>
      <c r="AA725" s="43"/>
      <c r="AB725" s="45"/>
      <c r="AC725" s="45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</row>
    <row r="726" spans="2:230" ht="12.75">
      <c r="B726" s="48"/>
      <c r="C726" s="48"/>
      <c r="D726" s="48"/>
      <c r="E726" s="55"/>
      <c r="F726" s="56"/>
      <c r="G726" s="56"/>
      <c r="H726" s="56"/>
      <c r="I726" s="48"/>
      <c r="J726" s="48"/>
      <c r="K726" s="48"/>
      <c r="L726" s="56"/>
      <c r="M726" s="48"/>
      <c r="N726" s="48"/>
      <c r="O726" s="49"/>
      <c r="P726" s="48"/>
      <c r="Q726" s="48"/>
      <c r="R726" s="56"/>
      <c r="S726" s="52"/>
      <c r="T726" s="116"/>
      <c r="U726" s="116"/>
      <c r="V726" s="116"/>
      <c r="W726" s="116"/>
      <c r="X726" s="43"/>
      <c r="Y726" s="43"/>
      <c r="Z726" s="42"/>
      <c r="AA726" s="43"/>
      <c r="AB726" s="45"/>
      <c r="AC726" s="45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</row>
    <row r="727" spans="2:230" ht="12.75">
      <c r="B727" s="48"/>
      <c r="C727" s="48"/>
      <c r="D727" s="48"/>
      <c r="E727" s="55"/>
      <c r="F727" s="56"/>
      <c r="G727" s="56"/>
      <c r="H727" s="56"/>
      <c r="I727" s="48"/>
      <c r="J727" s="48"/>
      <c r="K727" s="48"/>
      <c r="L727" s="56"/>
      <c r="M727" s="48"/>
      <c r="N727" s="48"/>
      <c r="O727" s="49"/>
      <c r="P727" s="48"/>
      <c r="Q727" s="48"/>
      <c r="R727" s="56"/>
      <c r="S727" s="52"/>
      <c r="T727" s="116"/>
      <c r="U727" s="116"/>
      <c r="V727" s="116"/>
      <c r="W727" s="116"/>
      <c r="X727" s="43"/>
      <c r="Y727" s="43"/>
      <c r="Z727" s="42"/>
      <c r="AA727" s="43"/>
      <c r="AB727" s="45"/>
      <c r="AC727" s="45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</row>
    <row r="728" spans="2:230" ht="12.75">
      <c r="B728" s="48"/>
      <c r="C728" s="48"/>
      <c r="D728" s="48"/>
      <c r="E728" s="55"/>
      <c r="F728" s="56"/>
      <c r="G728" s="56"/>
      <c r="H728" s="56"/>
      <c r="I728" s="48"/>
      <c r="J728" s="48"/>
      <c r="K728" s="48"/>
      <c r="L728" s="56"/>
      <c r="M728" s="48"/>
      <c r="N728" s="48"/>
      <c r="O728" s="49"/>
      <c r="P728" s="48"/>
      <c r="Q728" s="48"/>
      <c r="R728" s="56"/>
      <c r="S728" s="52"/>
      <c r="T728" s="116"/>
      <c r="U728" s="116"/>
      <c r="V728" s="116"/>
      <c r="W728" s="116"/>
      <c r="X728" s="43"/>
      <c r="Y728" s="43"/>
      <c r="Z728" s="42"/>
      <c r="AA728" s="43"/>
      <c r="AB728" s="45"/>
      <c r="AC728" s="45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</row>
    <row r="729" spans="2:230" ht="12.75">
      <c r="B729" s="48"/>
      <c r="C729" s="48"/>
      <c r="D729" s="48"/>
      <c r="E729" s="55"/>
      <c r="F729" s="56"/>
      <c r="G729" s="56"/>
      <c r="H729" s="56"/>
      <c r="I729" s="48"/>
      <c r="J729" s="48"/>
      <c r="K729" s="48"/>
      <c r="L729" s="56"/>
      <c r="M729" s="48"/>
      <c r="N729" s="48"/>
      <c r="O729" s="49"/>
      <c r="P729" s="48"/>
      <c r="Q729" s="48"/>
      <c r="R729" s="56"/>
      <c r="S729" s="52"/>
      <c r="T729" s="116"/>
      <c r="U729" s="116"/>
      <c r="V729" s="116"/>
      <c r="W729" s="116"/>
      <c r="X729" s="43"/>
      <c r="Y729" s="43"/>
      <c r="Z729" s="42"/>
      <c r="AA729" s="43"/>
      <c r="AB729" s="45"/>
      <c r="AC729" s="45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</row>
    <row r="730" spans="2:230" ht="12.75">
      <c r="B730" s="48"/>
      <c r="C730" s="48"/>
      <c r="D730" s="48"/>
      <c r="E730" s="55"/>
      <c r="F730" s="56"/>
      <c r="G730" s="56"/>
      <c r="H730" s="56"/>
      <c r="I730" s="48"/>
      <c r="J730" s="48"/>
      <c r="K730" s="48"/>
      <c r="L730" s="56"/>
      <c r="M730" s="48"/>
      <c r="N730" s="48"/>
      <c r="O730" s="49"/>
      <c r="P730" s="48"/>
      <c r="Q730" s="48"/>
      <c r="R730" s="56"/>
      <c r="S730" s="52"/>
      <c r="T730" s="116"/>
      <c r="U730" s="116"/>
      <c r="V730" s="116"/>
      <c r="W730" s="116"/>
      <c r="X730" s="43"/>
      <c r="Y730" s="43"/>
      <c r="Z730" s="42"/>
      <c r="AA730" s="43"/>
      <c r="AB730" s="45"/>
      <c r="AC730" s="45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</row>
    <row r="731" spans="2:230" ht="12.75">
      <c r="B731" s="48"/>
      <c r="C731" s="48"/>
      <c r="D731" s="48"/>
      <c r="E731" s="55"/>
      <c r="F731" s="56"/>
      <c r="G731" s="56"/>
      <c r="H731" s="56"/>
      <c r="I731" s="48"/>
      <c r="J731" s="48"/>
      <c r="K731" s="48"/>
      <c r="L731" s="56"/>
      <c r="M731" s="48"/>
      <c r="N731" s="48"/>
      <c r="O731" s="49"/>
      <c r="P731" s="48"/>
      <c r="Q731" s="48"/>
      <c r="R731" s="56"/>
      <c r="S731" s="52"/>
      <c r="T731" s="116"/>
      <c r="U731" s="116"/>
      <c r="V731" s="116"/>
      <c r="W731" s="116"/>
      <c r="X731" s="43"/>
      <c r="Y731" s="43"/>
      <c r="Z731" s="42"/>
      <c r="AA731" s="43"/>
      <c r="AB731" s="45"/>
      <c r="AC731" s="45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</row>
    <row r="732" spans="2:230" ht="12.75">
      <c r="B732" s="48"/>
      <c r="C732" s="48"/>
      <c r="D732" s="48"/>
      <c r="E732" s="55"/>
      <c r="F732" s="56"/>
      <c r="G732" s="56"/>
      <c r="H732" s="56"/>
      <c r="I732" s="48"/>
      <c r="J732" s="48"/>
      <c r="K732" s="48"/>
      <c r="L732" s="56"/>
      <c r="M732" s="48"/>
      <c r="N732" s="48"/>
      <c r="O732" s="49"/>
      <c r="P732" s="48"/>
      <c r="Q732" s="48"/>
      <c r="R732" s="56"/>
      <c r="S732" s="52"/>
      <c r="T732" s="116"/>
      <c r="U732" s="116"/>
      <c r="V732" s="116"/>
      <c r="W732" s="116"/>
      <c r="X732" s="43"/>
      <c r="Y732" s="43"/>
      <c r="Z732" s="42"/>
      <c r="AA732" s="43"/>
      <c r="AB732" s="45"/>
      <c r="AC732" s="45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</row>
    <row r="733" spans="2:230" ht="12.75">
      <c r="B733" s="48"/>
      <c r="C733" s="48"/>
      <c r="D733" s="48"/>
      <c r="E733" s="55"/>
      <c r="F733" s="56"/>
      <c r="G733" s="56"/>
      <c r="H733" s="56"/>
      <c r="I733" s="48"/>
      <c r="J733" s="48"/>
      <c r="K733" s="48"/>
      <c r="L733" s="56"/>
      <c r="M733" s="48"/>
      <c r="N733" s="48"/>
      <c r="O733" s="49"/>
      <c r="P733" s="48"/>
      <c r="Q733" s="48"/>
      <c r="R733" s="56"/>
      <c r="S733" s="52"/>
      <c r="T733" s="116"/>
      <c r="U733" s="116"/>
      <c r="V733" s="116"/>
      <c r="W733" s="116"/>
      <c r="X733" s="43"/>
      <c r="Y733" s="43"/>
      <c r="Z733" s="42"/>
      <c r="AA733" s="43"/>
      <c r="AB733" s="45"/>
      <c r="AC733" s="45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</row>
    <row r="734" spans="2:230" ht="12.75">
      <c r="B734" s="48"/>
      <c r="C734" s="48"/>
      <c r="D734" s="48"/>
      <c r="E734" s="55"/>
      <c r="F734" s="56"/>
      <c r="G734" s="56"/>
      <c r="H734" s="56"/>
      <c r="I734" s="48"/>
      <c r="J734" s="48"/>
      <c r="K734" s="48"/>
      <c r="L734" s="56"/>
      <c r="M734" s="48"/>
      <c r="N734" s="48"/>
      <c r="O734" s="49"/>
      <c r="P734" s="48"/>
      <c r="Q734" s="48"/>
      <c r="R734" s="56"/>
      <c r="S734" s="52"/>
      <c r="T734" s="116"/>
      <c r="U734" s="116"/>
      <c r="V734" s="116"/>
      <c r="W734" s="116"/>
      <c r="X734" s="43"/>
      <c r="Y734" s="43"/>
      <c r="Z734" s="42"/>
      <c r="AA734" s="43"/>
      <c r="AB734" s="45"/>
      <c r="AC734" s="45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</row>
    <row r="735" spans="2:230" ht="12.75">
      <c r="B735" s="48"/>
      <c r="C735" s="48"/>
      <c r="D735" s="48"/>
      <c r="E735" s="55"/>
      <c r="F735" s="56"/>
      <c r="G735" s="56"/>
      <c r="H735" s="56"/>
      <c r="I735" s="48"/>
      <c r="J735" s="48"/>
      <c r="K735" s="48"/>
      <c r="L735" s="56"/>
      <c r="M735" s="48"/>
      <c r="N735" s="48"/>
      <c r="O735" s="49"/>
      <c r="P735" s="48"/>
      <c r="Q735" s="48"/>
      <c r="R735" s="56"/>
      <c r="S735" s="52"/>
      <c r="T735" s="116"/>
      <c r="U735" s="116"/>
      <c r="V735" s="116"/>
      <c r="W735" s="116"/>
      <c r="X735" s="43"/>
      <c r="Y735" s="43"/>
      <c r="Z735" s="42"/>
      <c r="AA735" s="43"/>
      <c r="AB735" s="45"/>
      <c r="AC735" s="45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</row>
    <row r="736" spans="2:230" ht="12.75">
      <c r="B736" s="48"/>
      <c r="C736" s="48"/>
      <c r="D736" s="48"/>
      <c r="E736" s="55"/>
      <c r="F736" s="56"/>
      <c r="G736" s="56"/>
      <c r="H736" s="56"/>
      <c r="I736" s="48"/>
      <c r="J736" s="48"/>
      <c r="K736" s="48"/>
      <c r="L736" s="56"/>
      <c r="M736" s="48"/>
      <c r="N736" s="48"/>
      <c r="O736" s="49"/>
      <c r="P736" s="48"/>
      <c r="Q736" s="48"/>
      <c r="R736" s="56"/>
      <c r="S736" s="52"/>
      <c r="T736" s="116"/>
      <c r="U736" s="116"/>
      <c r="V736" s="116"/>
      <c r="W736" s="116"/>
      <c r="X736" s="43"/>
      <c r="Y736" s="43"/>
      <c r="Z736" s="42"/>
      <c r="AA736" s="43"/>
      <c r="AB736" s="45"/>
      <c r="AC736" s="45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</row>
    <row r="737" spans="2:230" ht="12.75">
      <c r="B737" s="48"/>
      <c r="C737" s="48"/>
      <c r="D737" s="48"/>
      <c r="E737" s="55"/>
      <c r="F737" s="56"/>
      <c r="G737" s="56"/>
      <c r="H737" s="56"/>
      <c r="I737" s="48"/>
      <c r="J737" s="48"/>
      <c r="K737" s="48"/>
      <c r="L737" s="56"/>
      <c r="M737" s="48"/>
      <c r="N737" s="48"/>
      <c r="O737" s="49"/>
      <c r="P737" s="48"/>
      <c r="Q737" s="48"/>
      <c r="R737" s="56"/>
      <c r="S737" s="52"/>
      <c r="T737" s="116"/>
      <c r="U737" s="116"/>
      <c r="V737" s="116"/>
      <c r="W737" s="116"/>
      <c r="X737" s="43"/>
      <c r="Y737" s="43"/>
      <c r="Z737" s="42"/>
      <c r="AA737" s="43"/>
      <c r="AB737" s="45"/>
      <c r="AC737" s="45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</row>
    <row r="738" spans="2:230" ht="12.75">
      <c r="B738" s="48"/>
      <c r="C738" s="48"/>
      <c r="D738" s="48"/>
      <c r="E738" s="55"/>
      <c r="F738" s="56"/>
      <c r="G738" s="56"/>
      <c r="H738" s="56"/>
      <c r="I738" s="48"/>
      <c r="J738" s="48"/>
      <c r="K738" s="48"/>
      <c r="L738" s="56"/>
      <c r="M738" s="48"/>
      <c r="N738" s="48"/>
      <c r="O738" s="49"/>
      <c r="P738" s="48"/>
      <c r="Q738" s="48"/>
      <c r="R738" s="56"/>
      <c r="S738" s="52"/>
      <c r="T738" s="116"/>
      <c r="U738" s="116"/>
      <c r="V738" s="116"/>
      <c r="W738" s="116"/>
      <c r="X738" s="43"/>
      <c r="Y738" s="43"/>
      <c r="Z738" s="42"/>
      <c r="AA738" s="43"/>
      <c r="AB738" s="45"/>
      <c r="AC738" s="45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</row>
    <row r="739" spans="2:230" ht="12.75">
      <c r="B739" s="48"/>
      <c r="C739" s="48"/>
      <c r="D739" s="48"/>
      <c r="E739" s="55"/>
      <c r="F739" s="56"/>
      <c r="G739" s="56"/>
      <c r="H739" s="56"/>
      <c r="I739" s="48"/>
      <c r="J739" s="48"/>
      <c r="K739" s="48"/>
      <c r="L739" s="56"/>
      <c r="M739" s="48"/>
      <c r="N739" s="48"/>
      <c r="O739" s="49"/>
      <c r="P739" s="48"/>
      <c r="Q739" s="48"/>
      <c r="R739" s="56"/>
      <c r="S739" s="52"/>
      <c r="T739" s="116"/>
      <c r="U739" s="116"/>
      <c r="V739" s="116"/>
      <c r="W739" s="116"/>
      <c r="X739" s="43"/>
      <c r="Y739" s="43"/>
      <c r="Z739" s="42"/>
      <c r="AA739" s="43"/>
      <c r="AB739" s="45"/>
      <c r="AC739" s="45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</row>
    <row r="740" spans="2:230" ht="12.75">
      <c r="B740" s="48"/>
      <c r="C740" s="48"/>
      <c r="D740" s="48"/>
      <c r="E740" s="55"/>
      <c r="F740" s="56"/>
      <c r="G740" s="56"/>
      <c r="H740" s="56"/>
      <c r="I740" s="48"/>
      <c r="J740" s="48"/>
      <c r="K740" s="48"/>
      <c r="L740" s="56"/>
      <c r="M740" s="48"/>
      <c r="N740" s="48"/>
      <c r="O740" s="49"/>
      <c r="P740" s="48"/>
      <c r="Q740" s="48"/>
      <c r="R740" s="56"/>
      <c r="S740" s="52"/>
      <c r="T740" s="116"/>
      <c r="U740" s="116"/>
      <c r="V740" s="116"/>
      <c r="W740" s="116"/>
      <c r="X740" s="43"/>
      <c r="Y740" s="43"/>
      <c r="Z740" s="42"/>
      <c r="AA740" s="43"/>
      <c r="AB740" s="45"/>
      <c r="AC740" s="45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</row>
    <row r="741" spans="2:230" ht="12.75">
      <c r="B741" s="48"/>
      <c r="C741" s="48"/>
      <c r="D741" s="48"/>
      <c r="E741" s="55"/>
      <c r="F741" s="56"/>
      <c r="G741" s="56"/>
      <c r="H741" s="56"/>
      <c r="I741" s="48"/>
      <c r="J741" s="48"/>
      <c r="K741" s="48"/>
      <c r="L741" s="56"/>
      <c r="M741" s="48"/>
      <c r="N741" s="48"/>
      <c r="O741" s="49"/>
      <c r="P741" s="48"/>
      <c r="Q741" s="48"/>
      <c r="R741" s="56"/>
      <c r="S741" s="52"/>
      <c r="T741" s="116"/>
      <c r="U741" s="116"/>
      <c r="V741" s="116"/>
      <c r="W741" s="116"/>
      <c r="X741" s="43"/>
      <c r="Y741" s="43"/>
      <c r="Z741" s="42"/>
      <c r="AA741" s="43"/>
      <c r="AB741" s="45"/>
      <c r="AC741" s="45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</row>
    <row r="742" spans="2:230" ht="12.75">
      <c r="B742" s="48"/>
      <c r="C742" s="48"/>
      <c r="D742" s="48"/>
      <c r="E742" s="55"/>
      <c r="F742" s="56"/>
      <c r="G742" s="56"/>
      <c r="H742" s="56"/>
      <c r="I742" s="48"/>
      <c r="J742" s="48"/>
      <c r="K742" s="48"/>
      <c r="L742" s="56"/>
      <c r="M742" s="48"/>
      <c r="N742" s="48"/>
      <c r="O742" s="49"/>
      <c r="P742" s="48"/>
      <c r="Q742" s="48"/>
      <c r="R742" s="56"/>
      <c r="S742" s="52"/>
      <c r="T742" s="116"/>
      <c r="U742" s="116"/>
      <c r="V742" s="116"/>
      <c r="W742" s="116"/>
      <c r="X742" s="43"/>
      <c r="Y742" s="43"/>
      <c r="Z742" s="42"/>
      <c r="AA742" s="43"/>
      <c r="AB742" s="45"/>
      <c r="AC742" s="45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</row>
    <row r="743" spans="2:230" ht="12.75">
      <c r="B743" s="48"/>
      <c r="C743" s="48"/>
      <c r="D743" s="48"/>
      <c r="E743" s="55"/>
      <c r="F743" s="56"/>
      <c r="G743" s="56"/>
      <c r="H743" s="56"/>
      <c r="I743" s="48"/>
      <c r="J743" s="48"/>
      <c r="K743" s="48"/>
      <c r="L743" s="56"/>
      <c r="M743" s="48"/>
      <c r="N743" s="48"/>
      <c r="O743" s="49"/>
      <c r="P743" s="48"/>
      <c r="Q743" s="48"/>
      <c r="R743" s="56"/>
      <c r="S743" s="52"/>
      <c r="T743" s="116"/>
      <c r="U743" s="116"/>
      <c r="V743" s="116"/>
      <c r="W743" s="116"/>
      <c r="X743" s="43"/>
      <c r="Y743" s="43"/>
      <c r="Z743" s="42"/>
      <c r="AA743" s="43"/>
      <c r="AB743" s="45"/>
      <c r="AC743" s="45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</row>
    <row r="744" spans="2:230" ht="12.75">
      <c r="B744" s="48"/>
      <c r="C744" s="48"/>
      <c r="D744" s="48"/>
      <c r="E744" s="55"/>
      <c r="F744" s="56"/>
      <c r="G744" s="56"/>
      <c r="H744" s="56"/>
      <c r="I744" s="48"/>
      <c r="J744" s="48"/>
      <c r="K744" s="48"/>
      <c r="L744" s="56"/>
      <c r="M744" s="48"/>
      <c r="N744" s="48"/>
      <c r="O744" s="49"/>
      <c r="P744" s="48"/>
      <c r="Q744" s="48"/>
      <c r="R744" s="56"/>
      <c r="S744" s="52"/>
      <c r="T744" s="116"/>
      <c r="U744" s="116"/>
      <c r="V744" s="116"/>
      <c r="W744" s="116"/>
      <c r="X744" s="43"/>
      <c r="Y744" s="43"/>
      <c r="Z744" s="42"/>
      <c r="AA744" s="43"/>
      <c r="AB744" s="45"/>
      <c r="AC744" s="45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</row>
    <row r="745" spans="2:230" ht="12.75">
      <c r="B745" s="48"/>
      <c r="C745" s="48"/>
      <c r="D745" s="48"/>
      <c r="E745" s="55"/>
      <c r="F745" s="56"/>
      <c r="G745" s="56"/>
      <c r="H745" s="56"/>
      <c r="I745" s="48"/>
      <c r="J745" s="48"/>
      <c r="K745" s="48"/>
      <c r="L745" s="56"/>
      <c r="M745" s="48"/>
      <c r="N745" s="48"/>
      <c r="O745" s="49"/>
      <c r="P745" s="48"/>
      <c r="Q745" s="48"/>
      <c r="R745" s="56"/>
      <c r="S745" s="52"/>
      <c r="T745" s="116"/>
      <c r="U745" s="116"/>
      <c r="V745" s="116"/>
      <c r="W745" s="116"/>
      <c r="X745" s="43"/>
      <c r="Y745" s="43"/>
      <c r="Z745" s="42"/>
      <c r="AA745" s="43"/>
      <c r="AB745" s="45"/>
      <c r="AC745" s="45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</row>
    <row r="746" spans="2:230" ht="12.75">
      <c r="B746" s="48"/>
      <c r="C746" s="48"/>
      <c r="D746" s="48"/>
      <c r="E746" s="55"/>
      <c r="F746" s="56"/>
      <c r="G746" s="56"/>
      <c r="H746" s="56"/>
      <c r="I746" s="48"/>
      <c r="J746" s="48"/>
      <c r="K746" s="48"/>
      <c r="L746" s="56"/>
      <c r="M746" s="48"/>
      <c r="N746" s="48"/>
      <c r="O746" s="49"/>
      <c r="P746" s="48"/>
      <c r="Q746" s="48"/>
      <c r="R746" s="56"/>
      <c r="S746" s="52"/>
      <c r="T746" s="116"/>
      <c r="U746" s="116"/>
      <c r="V746" s="116"/>
      <c r="W746" s="116"/>
      <c r="X746" s="43"/>
      <c r="Y746" s="43"/>
      <c r="Z746" s="42"/>
      <c r="AA746" s="43"/>
      <c r="AB746" s="45"/>
      <c r="AC746" s="45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</row>
    <row r="747" spans="2:230" ht="12.75">
      <c r="B747" s="48"/>
      <c r="C747" s="48"/>
      <c r="D747" s="48"/>
      <c r="E747" s="55"/>
      <c r="F747" s="56"/>
      <c r="G747" s="56"/>
      <c r="H747" s="56"/>
      <c r="I747" s="48"/>
      <c r="J747" s="48"/>
      <c r="K747" s="48"/>
      <c r="L747" s="56"/>
      <c r="M747" s="48"/>
      <c r="N747" s="48"/>
      <c r="O747" s="49"/>
      <c r="P747" s="48"/>
      <c r="Q747" s="48"/>
      <c r="R747" s="56"/>
      <c r="S747" s="52"/>
      <c r="T747" s="116"/>
      <c r="U747" s="116"/>
      <c r="V747" s="116"/>
      <c r="W747" s="116"/>
      <c r="X747" s="43"/>
      <c r="Y747" s="43"/>
      <c r="Z747" s="42"/>
      <c r="AA747" s="43"/>
      <c r="AB747" s="45"/>
      <c r="AC747" s="45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</row>
    <row r="748" spans="2:230" ht="12.75">
      <c r="B748" s="48"/>
      <c r="C748" s="48"/>
      <c r="D748" s="48"/>
      <c r="E748" s="55"/>
      <c r="F748" s="56"/>
      <c r="G748" s="56"/>
      <c r="H748" s="56"/>
      <c r="I748" s="48"/>
      <c r="J748" s="48"/>
      <c r="K748" s="48"/>
      <c r="L748" s="56"/>
      <c r="M748" s="48"/>
      <c r="N748" s="48"/>
      <c r="O748" s="49"/>
      <c r="P748" s="48"/>
      <c r="Q748" s="48"/>
      <c r="R748" s="56"/>
      <c r="S748" s="52"/>
      <c r="T748" s="116"/>
      <c r="U748" s="116"/>
      <c r="V748" s="116"/>
      <c r="W748" s="116"/>
      <c r="X748" s="43"/>
      <c r="Y748" s="43"/>
      <c r="Z748" s="42"/>
      <c r="AA748" s="43"/>
      <c r="AB748" s="45"/>
      <c r="AC748" s="45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</row>
    <row r="749" spans="2:230" ht="12.75">
      <c r="B749" s="48"/>
      <c r="C749" s="48"/>
      <c r="D749" s="48"/>
      <c r="E749" s="55"/>
      <c r="F749" s="56"/>
      <c r="G749" s="56"/>
      <c r="H749" s="56"/>
      <c r="I749" s="48"/>
      <c r="J749" s="48"/>
      <c r="K749" s="48"/>
      <c r="L749" s="56"/>
      <c r="M749" s="48"/>
      <c r="N749" s="48"/>
      <c r="O749" s="49"/>
      <c r="P749" s="48"/>
      <c r="Q749" s="48"/>
      <c r="R749" s="56"/>
      <c r="S749" s="52"/>
      <c r="T749" s="116"/>
      <c r="U749" s="116"/>
      <c r="V749" s="116"/>
      <c r="W749" s="116"/>
      <c r="X749" s="43"/>
      <c r="Y749" s="43"/>
      <c r="Z749" s="42"/>
      <c r="AA749" s="43"/>
      <c r="AB749" s="45"/>
      <c r="AC749" s="45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</row>
    <row r="750" spans="2:230" ht="12.75">
      <c r="B750" s="48"/>
      <c r="C750" s="48"/>
      <c r="D750" s="48"/>
      <c r="E750" s="55"/>
      <c r="F750" s="56"/>
      <c r="G750" s="56"/>
      <c r="H750" s="56"/>
      <c r="I750" s="48"/>
      <c r="J750" s="48"/>
      <c r="K750" s="48"/>
      <c r="L750" s="56"/>
      <c r="M750" s="48"/>
      <c r="N750" s="48"/>
      <c r="O750" s="49"/>
      <c r="P750" s="48"/>
      <c r="Q750" s="48"/>
      <c r="R750" s="56"/>
      <c r="S750" s="52"/>
      <c r="T750" s="116"/>
      <c r="U750" s="116"/>
      <c r="V750" s="116"/>
      <c r="W750" s="116"/>
      <c r="X750" s="43"/>
      <c r="Y750" s="43"/>
      <c r="Z750" s="42"/>
      <c r="AA750" s="43"/>
      <c r="AB750" s="45"/>
      <c r="AC750" s="45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</row>
    <row r="751" spans="2:230" ht="12.75">
      <c r="B751" s="48"/>
      <c r="C751" s="48"/>
      <c r="D751" s="48"/>
      <c r="E751" s="55"/>
      <c r="F751" s="56"/>
      <c r="G751" s="56"/>
      <c r="H751" s="56"/>
      <c r="I751" s="48"/>
      <c r="J751" s="48"/>
      <c r="K751" s="48"/>
      <c r="L751" s="56"/>
      <c r="M751" s="48"/>
      <c r="N751" s="48"/>
      <c r="O751" s="49"/>
      <c r="P751" s="48"/>
      <c r="Q751" s="48"/>
      <c r="R751" s="56"/>
      <c r="S751" s="52"/>
      <c r="T751" s="116"/>
      <c r="U751" s="116"/>
      <c r="V751" s="116"/>
      <c r="W751" s="116"/>
      <c r="X751" s="43"/>
      <c r="Y751" s="43"/>
      <c r="Z751" s="42"/>
      <c r="AA751" s="43"/>
      <c r="AB751" s="45"/>
      <c r="AC751" s="45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</row>
    <row r="752" spans="2:230" ht="12.75">
      <c r="B752" s="48"/>
      <c r="C752" s="48"/>
      <c r="D752" s="48"/>
      <c r="E752" s="55"/>
      <c r="F752" s="56"/>
      <c r="G752" s="56"/>
      <c r="H752" s="56"/>
      <c r="I752" s="48"/>
      <c r="J752" s="48"/>
      <c r="K752" s="48"/>
      <c r="L752" s="56"/>
      <c r="M752" s="48"/>
      <c r="N752" s="48"/>
      <c r="O752" s="49"/>
      <c r="P752" s="48"/>
      <c r="Q752" s="48"/>
      <c r="R752" s="56"/>
      <c r="S752" s="52"/>
      <c r="T752" s="116"/>
      <c r="U752" s="116"/>
      <c r="V752" s="116"/>
      <c r="W752" s="116"/>
      <c r="X752" s="43"/>
      <c r="Y752" s="43"/>
      <c r="Z752" s="42"/>
      <c r="AA752" s="43"/>
      <c r="AB752" s="45"/>
      <c r="AC752" s="45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</row>
    <row r="753" spans="2:230" ht="12.75">
      <c r="B753" s="48"/>
      <c r="C753" s="48"/>
      <c r="D753" s="48"/>
      <c r="E753" s="55"/>
      <c r="F753" s="56"/>
      <c r="G753" s="56"/>
      <c r="H753" s="56"/>
      <c r="I753" s="48"/>
      <c r="J753" s="48"/>
      <c r="K753" s="48"/>
      <c r="L753" s="56"/>
      <c r="M753" s="48"/>
      <c r="N753" s="48"/>
      <c r="O753" s="49"/>
      <c r="P753" s="48"/>
      <c r="Q753" s="48"/>
      <c r="R753" s="56"/>
      <c r="S753" s="52"/>
      <c r="T753" s="116"/>
      <c r="U753" s="116"/>
      <c r="V753" s="116"/>
      <c r="W753" s="116"/>
      <c r="X753" s="43"/>
      <c r="Y753" s="43"/>
      <c r="Z753" s="42"/>
      <c r="AA753" s="43"/>
      <c r="AB753" s="45"/>
      <c r="AC753" s="45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</row>
    <row r="754" spans="2:230" ht="12.75">
      <c r="B754" s="48"/>
      <c r="C754" s="48"/>
      <c r="D754" s="48"/>
      <c r="E754" s="55"/>
      <c r="F754" s="56"/>
      <c r="G754" s="56"/>
      <c r="H754" s="56"/>
      <c r="I754" s="48"/>
      <c r="J754" s="48"/>
      <c r="K754" s="48"/>
      <c r="L754" s="56"/>
      <c r="M754" s="48"/>
      <c r="N754" s="48"/>
      <c r="O754" s="49"/>
      <c r="P754" s="48"/>
      <c r="Q754" s="48"/>
      <c r="R754" s="56"/>
      <c r="S754" s="52"/>
      <c r="T754" s="116"/>
      <c r="U754" s="116"/>
      <c r="V754" s="116"/>
      <c r="W754" s="116"/>
      <c r="X754" s="43"/>
      <c r="Y754" s="43"/>
      <c r="Z754" s="42"/>
      <c r="AA754" s="43"/>
      <c r="AB754" s="45"/>
      <c r="AC754" s="45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</row>
    <row r="755" spans="2:230" ht="12.75">
      <c r="B755" s="48"/>
      <c r="C755" s="48"/>
      <c r="D755" s="48"/>
      <c r="E755" s="55"/>
      <c r="F755" s="56"/>
      <c r="G755" s="56"/>
      <c r="H755" s="56"/>
      <c r="I755" s="48"/>
      <c r="J755" s="48"/>
      <c r="K755" s="48"/>
      <c r="L755" s="56"/>
      <c r="M755" s="48"/>
      <c r="N755" s="48"/>
      <c r="O755" s="49"/>
      <c r="P755" s="48"/>
      <c r="Q755" s="48"/>
      <c r="R755" s="56"/>
      <c r="S755" s="52"/>
      <c r="T755" s="116"/>
      <c r="U755" s="116"/>
      <c r="V755" s="116"/>
      <c r="W755" s="116"/>
      <c r="X755" s="43"/>
      <c r="Y755" s="43"/>
      <c r="Z755" s="42"/>
      <c r="AA755" s="43"/>
      <c r="AB755" s="45"/>
      <c r="AC755" s="45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</row>
    <row r="756" spans="2:230" ht="12.75">
      <c r="B756" s="48"/>
      <c r="C756" s="48"/>
      <c r="D756" s="48"/>
      <c r="E756" s="55"/>
      <c r="F756" s="56"/>
      <c r="G756" s="56"/>
      <c r="H756" s="56"/>
      <c r="I756" s="48"/>
      <c r="J756" s="48"/>
      <c r="K756" s="48"/>
      <c r="L756" s="56"/>
      <c r="M756" s="48"/>
      <c r="N756" s="48"/>
      <c r="O756" s="49"/>
      <c r="P756" s="48"/>
      <c r="Q756" s="48"/>
      <c r="R756" s="56"/>
      <c r="S756" s="52"/>
      <c r="T756" s="116"/>
      <c r="U756" s="116"/>
      <c r="V756" s="116"/>
      <c r="W756" s="116"/>
      <c r="X756" s="43"/>
      <c r="Y756" s="43"/>
      <c r="Z756" s="42"/>
      <c r="AA756" s="43"/>
      <c r="AB756" s="45"/>
      <c r="AC756" s="45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</row>
    <row r="757" spans="2:230" ht="12.75">
      <c r="B757" s="48"/>
      <c r="C757" s="48"/>
      <c r="D757" s="48"/>
      <c r="E757" s="55"/>
      <c r="F757" s="56"/>
      <c r="G757" s="56"/>
      <c r="H757" s="56"/>
      <c r="I757" s="48"/>
      <c r="J757" s="48"/>
      <c r="K757" s="48"/>
      <c r="L757" s="56"/>
      <c r="M757" s="48"/>
      <c r="N757" s="48"/>
      <c r="O757" s="49"/>
      <c r="P757" s="48"/>
      <c r="Q757" s="48"/>
      <c r="R757" s="56"/>
      <c r="S757" s="52"/>
      <c r="T757" s="116"/>
      <c r="U757" s="116"/>
      <c r="V757" s="116"/>
      <c r="W757" s="116"/>
      <c r="X757" s="43"/>
      <c r="Y757" s="43"/>
      <c r="Z757" s="42"/>
      <c r="AA757" s="43"/>
      <c r="AB757" s="45"/>
      <c r="AC757" s="45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</row>
    <row r="758" spans="2:230" ht="12.75">
      <c r="B758" s="48"/>
      <c r="C758" s="48"/>
      <c r="D758" s="48"/>
      <c r="E758" s="55"/>
      <c r="F758" s="56"/>
      <c r="G758" s="56"/>
      <c r="H758" s="56"/>
      <c r="I758" s="48"/>
      <c r="J758" s="48"/>
      <c r="K758" s="48"/>
      <c r="L758" s="56"/>
      <c r="M758" s="48"/>
      <c r="N758" s="48"/>
      <c r="O758" s="49"/>
      <c r="P758" s="48"/>
      <c r="Q758" s="48"/>
      <c r="R758" s="56"/>
      <c r="S758" s="52"/>
      <c r="T758" s="116"/>
      <c r="U758" s="116"/>
      <c r="V758" s="116"/>
      <c r="W758" s="116"/>
      <c r="X758" s="43"/>
      <c r="Y758" s="43"/>
      <c r="Z758" s="42"/>
      <c r="AA758" s="43"/>
      <c r="AB758" s="45"/>
      <c r="AC758" s="45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</row>
    <row r="759" spans="2:230" ht="12.75">
      <c r="B759" s="48"/>
      <c r="C759" s="48"/>
      <c r="D759" s="48"/>
      <c r="E759" s="55"/>
      <c r="F759" s="56"/>
      <c r="G759" s="56"/>
      <c r="H759" s="56"/>
      <c r="I759" s="48"/>
      <c r="J759" s="48"/>
      <c r="K759" s="48"/>
      <c r="L759" s="56"/>
      <c r="M759" s="48"/>
      <c r="N759" s="48"/>
      <c r="O759" s="49"/>
      <c r="P759" s="48"/>
      <c r="Q759" s="48"/>
      <c r="R759" s="56"/>
      <c r="S759" s="52"/>
      <c r="T759" s="116"/>
      <c r="U759" s="116"/>
      <c r="V759" s="116"/>
      <c r="W759" s="116"/>
      <c r="X759" s="43"/>
      <c r="Y759" s="43"/>
      <c r="Z759" s="42"/>
      <c r="AA759" s="43"/>
      <c r="AB759" s="45"/>
      <c r="AC759" s="45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</row>
    <row r="760" spans="2:230" ht="12.75">
      <c r="B760" s="48"/>
      <c r="C760" s="48"/>
      <c r="D760" s="48"/>
      <c r="E760" s="55"/>
      <c r="F760" s="56"/>
      <c r="G760" s="56"/>
      <c r="H760" s="56"/>
      <c r="I760" s="48"/>
      <c r="J760" s="48"/>
      <c r="K760" s="48"/>
      <c r="L760" s="56"/>
      <c r="M760" s="48"/>
      <c r="N760" s="48"/>
      <c r="O760" s="49"/>
      <c r="P760" s="48"/>
      <c r="Q760" s="48"/>
      <c r="R760" s="56"/>
      <c r="S760" s="52"/>
      <c r="T760" s="116"/>
      <c r="U760" s="116"/>
      <c r="V760" s="116"/>
      <c r="W760" s="116"/>
      <c r="X760" s="43"/>
      <c r="Y760" s="43"/>
      <c r="Z760" s="42"/>
      <c r="AA760" s="43"/>
      <c r="AB760" s="45"/>
      <c r="AC760" s="45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</row>
    <row r="761" spans="2:230" ht="12.75">
      <c r="B761" s="48"/>
      <c r="C761" s="48"/>
      <c r="D761" s="48"/>
      <c r="E761" s="55"/>
      <c r="F761" s="56"/>
      <c r="G761" s="56"/>
      <c r="H761" s="56"/>
      <c r="I761" s="48"/>
      <c r="J761" s="48"/>
      <c r="K761" s="48"/>
      <c r="L761" s="56"/>
      <c r="M761" s="48"/>
      <c r="N761" s="48"/>
      <c r="O761" s="49"/>
      <c r="P761" s="48"/>
      <c r="Q761" s="48"/>
      <c r="R761" s="56"/>
      <c r="S761" s="52"/>
      <c r="T761" s="116"/>
      <c r="U761" s="116"/>
      <c r="V761" s="116"/>
      <c r="W761" s="116"/>
      <c r="X761" s="43"/>
      <c r="Y761" s="43"/>
      <c r="Z761" s="42"/>
      <c r="AA761" s="43"/>
      <c r="AB761" s="45"/>
      <c r="AC761" s="45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</row>
    <row r="762" spans="2:230" ht="12.75">
      <c r="B762" s="48"/>
      <c r="C762" s="48"/>
      <c r="D762" s="48"/>
      <c r="E762" s="55"/>
      <c r="F762" s="56"/>
      <c r="G762" s="56"/>
      <c r="H762" s="56"/>
      <c r="I762" s="48"/>
      <c r="J762" s="48"/>
      <c r="K762" s="48"/>
      <c r="L762" s="56"/>
      <c r="M762" s="48"/>
      <c r="N762" s="48"/>
      <c r="O762" s="49"/>
      <c r="P762" s="48"/>
      <c r="Q762" s="48"/>
      <c r="R762" s="56"/>
      <c r="S762" s="52"/>
      <c r="T762" s="116"/>
      <c r="U762" s="116"/>
      <c r="V762" s="116"/>
      <c r="W762" s="116"/>
      <c r="X762" s="43"/>
      <c r="Y762" s="43"/>
      <c r="Z762" s="42"/>
      <c r="AA762" s="43"/>
      <c r="AB762" s="45"/>
      <c r="AC762" s="45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</row>
    <row r="763" spans="2:230" ht="12.75">
      <c r="B763" s="48"/>
      <c r="C763" s="48"/>
      <c r="D763" s="48"/>
      <c r="E763" s="55"/>
      <c r="F763" s="56"/>
      <c r="G763" s="56"/>
      <c r="H763" s="56"/>
      <c r="I763" s="48"/>
      <c r="J763" s="48"/>
      <c r="K763" s="48"/>
      <c r="L763" s="56"/>
      <c r="M763" s="48"/>
      <c r="N763" s="48"/>
      <c r="O763" s="49"/>
      <c r="P763" s="48"/>
      <c r="Q763" s="48"/>
      <c r="R763" s="56"/>
      <c r="S763" s="52"/>
      <c r="T763" s="116"/>
      <c r="U763" s="116"/>
      <c r="V763" s="116"/>
      <c r="W763" s="116"/>
      <c r="X763" s="43"/>
      <c r="Y763" s="43"/>
      <c r="Z763" s="42"/>
      <c r="AA763" s="43"/>
      <c r="AB763" s="45"/>
      <c r="AC763" s="45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</row>
    <row r="764" spans="2:230" ht="12.75">
      <c r="B764" s="48"/>
      <c r="C764" s="48"/>
      <c r="D764" s="48"/>
      <c r="E764" s="55"/>
      <c r="F764" s="56"/>
      <c r="G764" s="56"/>
      <c r="H764" s="56"/>
      <c r="I764" s="48"/>
      <c r="J764" s="48"/>
      <c r="K764" s="48"/>
      <c r="L764" s="56"/>
      <c r="M764" s="48"/>
      <c r="N764" s="48"/>
      <c r="O764" s="49"/>
      <c r="P764" s="48"/>
      <c r="Q764" s="48"/>
      <c r="R764" s="56"/>
      <c r="S764" s="52"/>
      <c r="T764" s="116"/>
      <c r="U764" s="116"/>
      <c r="V764" s="116"/>
      <c r="W764" s="116"/>
      <c r="X764" s="43"/>
      <c r="Y764" s="43"/>
      <c r="Z764" s="42"/>
      <c r="AA764" s="43"/>
      <c r="AB764" s="45"/>
      <c r="AC764" s="45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</row>
    <row r="765" spans="2:230" ht="12.75">
      <c r="B765" s="48"/>
      <c r="C765" s="48"/>
      <c r="D765" s="48"/>
      <c r="E765" s="55"/>
      <c r="F765" s="56"/>
      <c r="G765" s="56"/>
      <c r="H765" s="56"/>
      <c r="I765" s="48"/>
      <c r="J765" s="48"/>
      <c r="K765" s="48"/>
      <c r="L765" s="56"/>
      <c r="M765" s="48"/>
      <c r="N765" s="48"/>
      <c r="O765" s="49"/>
      <c r="P765" s="48"/>
      <c r="Q765" s="48"/>
      <c r="R765" s="56"/>
      <c r="S765" s="52"/>
      <c r="T765" s="116"/>
      <c r="U765" s="116"/>
      <c r="V765" s="116"/>
      <c r="W765" s="116"/>
      <c r="X765" s="43"/>
      <c r="Y765" s="43"/>
      <c r="Z765" s="42"/>
      <c r="AA765" s="43"/>
      <c r="AB765" s="45"/>
      <c r="AC765" s="45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</row>
    <row r="766" spans="2:230" ht="12.75">
      <c r="B766" s="48"/>
      <c r="C766" s="48"/>
      <c r="D766" s="48"/>
      <c r="E766" s="55"/>
      <c r="F766" s="56"/>
      <c r="G766" s="56"/>
      <c r="H766" s="56"/>
      <c r="I766" s="48"/>
      <c r="J766" s="48"/>
      <c r="K766" s="48"/>
      <c r="L766" s="56"/>
      <c r="M766" s="48"/>
      <c r="N766" s="48"/>
      <c r="O766" s="49"/>
      <c r="P766" s="48"/>
      <c r="Q766" s="48"/>
      <c r="R766" s="56"/>
      <c r="S766" s="52"/>
      <c r="T766" s="116"/>
      <c r="U766" s="116"/>
      <c r="V766" s="116"/>
      <c r="W766" s="116"/>
      <c r="X766" s="43"/>
      <c r="Y766" s="43"/>
      <c r="Z766" s="42"/>
      <c r="AA766" s="43"/>
      <c r="AB766" s="45"/>
      <c r="AC766" s="45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</row>
    <row r="767" spans="2:230" ht="12.75">
      <c r="B767" s="48"/>
      <c r="C767" s="48"/>
      <c r="D767" s="48"/>
      <c r="E767" s="55"/>
      <c r="F767" s="56"/>
      <c r="G767" s="56"/>
      <c r="H767" s="56"/>
      <c r="I767" s="48"/>
      <c r="J767" s="48"/>
      <c r="K767" s="48"/>
      <c r="L767" s="56"/>
      <c r="M767" s="48"/>
      <c r="N767" s="48"/>
      <c r="O767" s="49"/>
      <c r="P767" s="48"/>
      <c r="Q767" s="48"/>
      <c r="R767" s="56"/>
      <c r="S767" s="52"/>
      <c r="T767" s="116"/>
      <c r="U767" s="116"/>
      <c r="V767" s="116"/>
      <c r="W767" s="116"/>
      <c r="X767" s="43"/>
      <c r="Y767" s="43"/>
      <c r="Z767" s="42"/>
      <c r="AA767" s="43"/>
      <c r="AB767" s="45"/>
      <c r="AC767" s="45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</row>
    <row r="768" spans="2:230" ht="12.75">
      <c r="B768" s="48"/>
      <c r="C768" s="48"/>
      <c r="D768" s="48"/>
      <c r="E768" s="55"/>
      <c r="F768" s="56"/>
      <c r="G768" s="56"/>
      <c r="H768" s="56"/>
      <c r="I768" s="48"/>
      <c r="J768" s="48"/>
      <c r="K768" s="48"/>
      <c r="L768" s="56"/>
      <c r="M768" s="48"/>
      <c r="N768" s="48"/>
      <c r="O768" s="49"/>
      <c r="P768" s="48"/>
      <c r="Q768" s="48"/>
      <c r="R768" s="56"/>
      <c r="S768" s="52"/>
      <c r="T768" s="116"/>
      <c r="U768" s="116"/>
      <c r="V768" s="116"/>
      <c r="W768" s="116"/>
      <c r="X768" s="43"/>
      <c r="Y768" s="43"/>
      <c r="Z768" s="42"/>
      <c r="AA768" s="43"/>
      <c r="AB768" s="45"/>
      <c r="AC768" s="45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</row>
    <row r="769" spans="2:230" ht="12.75">
      <c r="B769" s="48"/>
      <c r="C769" s="48"/>
      <c r="D769" s="48"/>
      <c r="E769" s="55"/>
      <c r="F769" s="56"/>
      <c r="G769" s="56"/>
      <c r="H769" s="56"/>
      <c r="I769" s="48"/>
      <c r="J769" s="48"/>
      <c r="K769" s="48"/>
      <c r="L769" s="56"/>
      <c r="M769" s="48"/>
      <c r="N769" s="48"/>
      <c r="O769" s="49"/>
      <c r="P769" s="48"/>
      <c r="Q769" s="48"/>
      <c r="R769" s="56"/>
      <c r="S769" s="52"/>
      <c r="T769" s="116"/>
      <c r="U769" s="116"/>
      <c r="V769" s="116"/>
      <c r="W769" s="116"/>
      <c r="X769" s="43"/>
      <c r="Y769" s="43"/>
      <c r="Z769" s="42"/>
      <c r="AA769" s="43"/>
      <c r="AB769" s="45"/>
      <c r="AC769" s="45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</row>
    <row r="770" spans="2:230" ht="12.75">
      <c r="B770" s="48"/>
      <c r="C770" s="48"/>
      <c r="D770" s="48"/>
      <c r="E770" s="55"/>
      <c r="F770" s="56"/>
      <c r="G770" s="56"/>
      <c r="H770" s="56"/>
      <c r="I770" s="48"/>
      <c r="J770" s="48"/>
      <c r="K770" s="48"/>
      <c r="L770" s="56"/>
      <c r="M770" s="48"/>
      <c r="N770" s="48"/>
      <c r="O770" s="49"/>
      <c r="P770" s="48"/>
      <c r="Q770" s="48"/>
      <c r="R770" s="56"/>
      <c r="S770" s="52"/>
      <c r="T770" s="116"/>
      <c r="U770" s="116"/>
      <c r="V770" s="116"/>
      <c r="W770" s="116"/>
      <c r="X770" s="43"/>
      <c r="Y770" s="43"/>
      <c r="Z770" s="42"/>
      <c r="AA770" s="43"/>
      <c r="AB770" s="45"/>
      <c r="AC770" s="45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</row>
    <row r="771" spans="2:230" ht="12.75">
      <c r="B771" s="48"/>
      <c r="C771" s="48"/>
      <c r="D771" s="48"/>
      <c r="E771" s="55"/>
      <c r="F771" s="56"/>
      <c r="G771" s="56"/>
      <c r="H771" s="56"/>
      <c r="I771" s="48"/>
      <c r="J771" s="48"/>
      <c r="K771" s="48"/>
      <c r="L771" s="56"/>
      <c r="M771" s="48"/>
      <c r="N771" s="48"/>
      <c r="O771" s="49"/>
      <c r="P771" s="48"/>
      <c r="Q771" s="48"/>
      <c r="R771" s="56"/>
      <c r="S771" s="52"/>
      <c r="T771" s="116"/>
      <c r="U771" s="116"/>
      <c r="V771" s="116"/>
      <c r="W771" s="116"/>
      <c r="X771" s="43"/>
      <c r="Y771" s="43"/>
      <c r="Z771" s="42"/>
      <c r="AA771" s="43"/>
      <c r="AB771" s="45"/>
      <c r="AC771" s="45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</row>
    <row r="772" spans="2:230" ht="12.75">
      <c r="B772" s="48"/>
      <c r="C772" s="48"/>
      <c r="D772" s="48"/>
      <c r="E772" s="55"/>
      <c r="F772" s="56"/>
      <c r="G772" s="56"/>
      <c r="H772" s="56"/>
      <c r="I772" s="48"/>
      <c r="J772" s="48"/>
      <c r="K772" s="48"/>
      <c r="L772" s="56"/>
      <c r="M772" s="48"/>
      <c r="N772" s="48"/>
      <c r="O772" s="49"/>
      <c r="P772" s="48"/>
      <c r="Q772" s="48"/>
      <c r="R772" s="56"/>
      <c r="S772" s="52"/>
      <c r="T772" s="116"/>
      <c r="U772" s="116"/>
      <c r="V772" s="116"/>
      <c r="W772" s="116"/>
      <c r="X772" s="43"/>
      <c r="Y772" s="43"/>
      <c r="Z772" s="42"/>
      <c r="AA772" s="43"/>
      <c r="AB772" s="45"/>
      <c r="AC772" s="45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</row>
    <row r="773" spans="2:230" ht="12.75">
      <c r="B773" s="48"/>
      <c r="C773" s="48"/>
      <c r="D773" s="48"/>
      <c r="E773" s="55"/>
      <c r="F773" s="56"/>
      <c r="G773" s="56"/>
      <c r="H773" s="56"/>
      <c r="I773" s="48"/>
      <c r="J773" s="48"/>
      <c r="K773" s="48"/>
      <c r="L773" s="56"/>
      <c r="M773" s="48"/>
      <c r="N773" s="48"/>
      <c r="O773" s="49"/>
      <c r="P773" s="48"/>
      <c r="Q773" s="48"/>
      <c r="R773" s="56"/>
      <c r="S773" s="52"/>
      <c r="T773" s="116"/>
      <c r="U773" s="116"/>
      <c r="V773" s="116"/>
      <c r="W773" s="116"/>
      <c r="X773" s="43"/>
      <c r="Y773" s="43"/>
      <c r="Z773" s="42"/>
      <c r="AA773" s="43"/>
      <c r="AB773" s="45"/>
      <c r="AC773" s="45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</row>
    <row r="774" spans="2:230" ht="12.75">
      <c r="B774" s="48"/>
      <c r="C774" s="48"/>
      <c r="D774" s="48"/>
      <c r="E774" s="55"/>
      <c r="F774" s="56"/>
      <c r="G774" s="56"/>
      <c r="H774" s="56"/>
      <c r="I774" s="48"/>
      <c r="J774" s="48"/>
      <c r="K774" s="48"/>
      <c r="L774" s="56"/>
      <c r="M774" s="48"/>
      <c r="N774" s="48"/>
      <c r="O774" s="49"/>
      <c r="P774" s="48"/>
      <c r="Q774" s="48"/>
      <c r="R774" s="56"/>
      <c r="S774" s="52"/>
      <c r="T774" s="116"/>
      <c r="U774" s="116"/>
      <c r="V774" s="116"/>
      <c r="W774" s="116"/>
      <c r="X774" s="43"/>
      <c r="Y774" s="43"/>
      <c r="Z774" s="42"/>
      <c r="AA774" s="43"/>
      <c r="AB774" s="45"/>
      <c r="AC774" s="45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</row>
    <row r="775" spans="2:230" ht="12.75">
      <c r="B775" s="48"/>
      <c r="C775" s="48"/>
      <c r="D775" s="48"/>
      <c r="E775" s="55"/>
      <c r="F775" s="56"/>
      <c r="G775" s="56"/>
      <c r="H775" s="56"/>
      <c r="I775" s="48"/>
      <c r="J775" s="48"/>
      <c r="K775" s="48"/>
      <c r="L775" s="56"/>
      <c r="M775" s="48"/>
      <c r="N775" s="48"/>
      <c r="O775" s="49"/>
      <c r="P775" s="48"/>
      <c r="Q775" s="48"/>
      <c r="R775" s="56"/>
      <c r="S775" s="52"/>
      <c r="T775" s="116"/>
      <c r="U775" s="116"/>
      <c r="V775" s="116"/>
      <c r="W775" s="116"/>
      <c r="X775" s="43"/>
      <c r="Y775" s="43"/>
      <c r="Z775" s="42"/>
      <c r="AA775" s="43"/>
      <c r="AB775" s="45"/>
      <c r="AC775" s="45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</row>
    <row r="776" spans="2:230" ht="12.75">
      <c r="B776" s="48"/>
      <c r="C776" s="48"/>
      <c r="D776" s="48"/>
      <c r="E776" s="55"/>
      <c r="F776" s="56"/>
      <c r="G776" s="56"/>
      <c r="H776" s="56"/>
      <c r="I776" s="48"/>
      <c r="J776" s="48"/>
      <c r="K776" s="48"/>
      <c r="L776" s="56"/>
      <c r="M776" s="48"/>
      <c r="N776" s="48"/>
      <c r="O776" s="49"/>
      <c r="P776" s="48"/>
      <c r="Q776" s="48"/>
      <c r="R776" s="56"/>
      <c r="S776" s="52"/>
      <c r="T776" s="116"/>
      <c r="U776" s="116"/>
      <c r="V776" s="116"/>
      <c r="W776" s="116"/>
      <c r="X776" s="43"/>
      <c r="Y776" s="43"/>
      <c r="Z776" s="42"/>
      <c r="AA776" s="43"/>
      <c r="AB776" s="45"/>
      <c r="AC776" s="45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</row>
    <row r="777" spans="2:230" ht="12.75">
      <c r="B777" s="48"/>
      <c r="C777" s="48"/>
      <c r="D777" s="48"/>
      <c r="E777" s="55"/>
      <c r="F777" s="56"/>
      <c r="G777" s="56"/>
      <c r="H777" s="56"/>
      <c r="I777" s="48"/>
      <c r="J777" s="48"/>
      <c r="K777" s="48"/>
      <c r="L777" s="56"/>
      <c r="M777" s="48"/>
      <c r="N777" s="48"/>
      <c r="O777" s="49"/>
      <c r="P777" s="48"/>
      <c r="Q777" s="48"/>
      <c r="R777" s="56"/>
      <c r="S777" s="52"/>
      <c r="T777" s="116"/>
      <c r="U777" s="116"/>
      <c r="V777" s="116"/>
      <c r="W777" s="116"/>
      <c r="X777" s="43"/>
      <c r="Y777" s="43"/>
      <c r="Z777" s="42"/>
      <c r="AA777" s="43"/>
      <c r="AB777" s="45"/>
      <c r="AC777" s="45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</row>
    <row r="778" spans="2:230" ht="12.75">
      <c r="B778" s="48"/>
      <c r="C778" s="48"/>
      <c r="D778" s="48"/>
      <c r="E778" s="55"/>
      <c r="F778" s="56"/>
      <c r="G778" s="56"/>
      <c r="H778" s="56"/>
      <c r="I778" s="48"/>
      <c r="J778" s="48"/>
      <c r="K778" s="48"/>
      <c r="L778" s="56"/>
      <c r="M778" s="48"/>
      <c r="N778" s="48"/>
      <c r="O778" s="49"/>
      <c r="P778" s="48"/>
      <c r="Q778" s="48"/>
      <c r="R778" s="56"/>
      <c r="S778" s="52"/>
      <c r="T778" s="116"/>
      <c r="U778" s="116"/>
      <c r="V778" s="116"/>
      <c r="W778" s="116"/>
      <c r="X778" s="43"/>
      <c r="Y778" s="43"/>
      <c r="Z778" s="42"/>
      <c r="AA778" s="43"/>
      <c r="AB778" s="45"/>
      <c r="AC778" s="45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</row>
    <row r="779" spans="2:230" ht="12.75">
      <c r="B779" s="48"/>
      <c r="C779" s="48"/>
      <c r="D779" s="48"/>
      <c r="E779" s="55"/>
      <c r="F779" s="56"/>
      <c r="G779" s="56"/>
      <c r="H779" s="56"/>
      <c r="I779" s="48"/>
      <c r="J779" s="48"/>
      <c r="K779" s="48"/>
      <c r="L779" s="56"/>
      <c r="M779" s="48"/>
      <c r="N779" s="48"/>
      <c r="O779" s="49"/>
      <c r="P779" s="48"/>
      <c r="Q779" s="48"/>
      <c r="R779" s="56"/>
      <c r="S779" s="52"/>
      <c r="T779" s="116"/>
      <c r="U779" s="116"/>
      <c r="V779" s="116"/>
      <c r="W779" s="116"/>
      <c r="X779" s="43"/>
      <c r="Y779" s="43"/>
      <c r="Z779" s="42"/>
      <c r="AA779" s="43"/>
      <c r="AB779" s="45"/>
      <c r="AC779" s="45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</row>
    <row r="780" spans="2:230" ht="12.75">
      <c r="B780" s="48"/>
      <c r="C780" s="48"/>
      <c r="D780" s="48"/>
      <c r="E780" s="55"/>
      <c r="F780" s="56"/>
      <c r="G780" s="56"/>
      <c r="H780" s="56"/>
      <c r="I780" s="48"/>
      <c r="J780" s="48"/>
      <c r="K780" s="48"/>
      <c r="L780" s="56"/>
      <c r="M780" s="48"/>
      <c r="N780" s="48"/>
      <c r="O780" s="49"/>
      <c r="P780" s="48"/>
      <c r="Q780" s="48"/>
      <c r="R780" s="56"/>
      <c r="S780" s="52"/>
      <c r="T780" s="116"/>
      <c r="U780" s="116"/>
      <c r="V780" s="116"/>
      <c r="W780" s="116"/>
      <c r="X780" s="43"/>
      <c r="Y780" s="43"/>
      <c r="Z780" s="42"/>
      <c r="AA780" s="43"/>
      <c r="AB780" s="45"/>
      <c r="AC780" s="45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</row>
    <row r="781" spans="2:230" ht="12.75">
      <c r="B781" s="48"/>
      <c r="C781" s="48"/>
      <c r="D781" s="48"/>
      <c r="E781" s="55"/>
      <c r="F781" s="56"/>
      <c r="G781" s="56"/>
      <c r="H781" s="56"/>
      <c r="I781" s="48"/>
      <c r="J781" s="48"/>
      <c r="K781" s="48"/>
      <c r="L781" s="56"/>
      <c r="M781" s="48"/>
      <c r="N781" s="48"/>
      <c r="O781" s="49"/>
      <c r="P781" s="48"/>
      <c r="Q781" s="48"/>
      <c r="R781" s="56"/>
      <c r="S781" s="52"/>
      <c r="T781" s="116"/>
      <c r="U781" s="116"/>
      <c r="V781" s="116"/>
      <c r="W781" s="116"/>
      <c r="X781" s="43"/>
      <c r="Y781" s="43"/>
      <c r="Z781" s="42"/>
      <c r="AA781" s="43"/>
      <c r="AB781" s="45"/>
      <c r="AC781" s="45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</row>
    <row r="782" spans="2:230" ht="12.75">
      <c r="B782" s="48"/>
      <c r="C782" s="48"/>
      <c r="D782" s="48"/>
      <c r="E782" s="55"/>
      <c r="F782" s="56"/>
      <c r="G782" s="56"/>
      <c r="H782" s="56"/>
      <c r="I782" s="48"/>
      <c r="J782" s="48"/>
      <c r="K782" s="48"/>
      <c r="L782" s="56"/>
      <c r="M782" s="48"/>
      <c r="N782" s="48"/>
      <c r="O782" s="49"/>
      <c r="P782" s="48"/>
      <c r="Q782" s="48"/>
      <c r="R782" s="56"/>
      <c r="S782" s="52"/>
      <c r="T782" s="116"/>
      <c r="U782" s="116"/>
      <c r="V782" s="116"/>
      <c r="W782" s="116"/>
      <c r="X782" s="43"/>
      <c r="Y782" s="43"/>
      <c r="Z782" s="42"/>
      <c r="AA782" s="43"/>
      <c r="AB782" s="45"/>
      <c r="AC782" s="45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</row>
    <row r="783" spans="2:230" ht="12.75">
      <c r="B783" s="48"/>
      <c r="C783" s="48"/>
      <c r="D783" s="48"/>
      <c r="E783" s="55"/>
      <c r="F783" s="56"/>
      <c r="G783" s="56"/>
      <c r="H783" s="56"/>
      <c r="I783" s="48"/>
      <c r="J783" s="48"/>
      <c r="K783" s="48"/>
      <c r="L783" s="56"/>
      <c r="M783" s="48"/>
      <c r="N783" s="48"/>
      <c r="O783" s="49"/>
      <c r="P783" s="48"/>
      <c r="Q783" s="48"/>
      <c r="R783" s="56"/>
      <c r="S783" s="52"/>
      <c r="T783" s="116"/>
      <c r="U783" s="116"/>
      <c r="V783" s="116"/>
      <c r="W783" s="116"/>
      <c r="X783" s="43"/>
      <c r="Y783" s="43"/>
      <c r="Z783" s="42"/>
      <c r="AA783" s="43"/>
      <c r="AB783" s="45"/>
      <c r="AC783" s="45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</row>
    <row r="784" spans="2:230" ht="12.75">
      <c r="B784" s="48"/>
      <c r="C784" s="48"/>
      <c r="D784" s="48"/>
      <c r="E784" s="55"/>
      <c r="F784" s="56"/>
      <c r="G784" s="56"/>
      <c r="H784" s="56"/>
      <c r="I784" s="48"/>
      <c r="J784" s="48"/>
      <c r="K784" s="48"/>
      <c r="L784" s="56"/>
      <c r="M784" s="48"/>
      <c r="N784" s="48"/>
      <c r="O784" s="49"/>
      <c r="P784" s="48"/>
      <c r="Q784" s="48"/>
      <c r="R784" s="56"/>
      <c r="S784" s="52"/>
      <c r="T784" s="116"/>
      <c r="U784" s="116"/>
      <c r="V784" s="116"/>
      <c r="W784" s="116"/>
      <c r="X784" s="43"/>
      <c r="Y784" s="43"/>
      <c r="Z784" s="42"/>
      <c r="AA784" s="43"/>
      <c r="AB784" s="45"/>
      <c r="AC784" s="45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</row>
    <row r="785" spans="2:230" ht="12.75">
      <c r="B785" s="48"/>
      <c r="C785" s="48"/>
      <c r="D785" s="48"/>
      <c r="E785" s="55"/>
      <c r="F785" s="56"/>
      <c r="G785" s="56"/>
      <c r="H785" s="56"/>
      <c r="I785" s="48"/>
      <c r="J785" s="48"/>
      <c r="K785" s="48"/>
      <c r="L785" s="56"/>
      <c r="M785" s="48"/>
      <c r="N785" s="48"/>
      <c r="O785" s="49"/>
      <c r="P785" s="48"/>
      <c r="Q785" s="48"/>
      <c r="R785" s="56"/>
      <c r="S785" s="52"/>
      <c r="T785" s="116"/>
      <c r="U785" s="116"/>
      <c r="V785" s="116"/>
      <c r="W785" s="116"/>
      <c r="X785" s="43"/>
      <c r="Y785" s="43"/>
      <c r="Z785" s="42"/>
      <c r="AA785" s="43"/>
      <c r="AB785" s="45"/>
      <c r="AC785" s="45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</row>
    <row r="786" spans="2:230" ht="12.75">
      <c r="B786" s="48"/>
      <c r="C786" s="48"/>
      <c r="D786" s="48"/>
      <c r="E786" s="55"/>
      <c r="F786" s="56"/>
      <c r="G786" s="56"/>
      <c r="H786" s="56"/>
      <c r="I786" s="48"/>
      <c r="J786" s="48"/>
      <c r="K786" s="48"/>
      <c r="L786" s="56"/>
      <c r="M786" s="48"/>
      <c r="N786" s="48"/>
      <c r="O786" s="49"/>
      <c r="P786" s="48"/>
      <c r="Q786" s="48"/>
      <c r="R786" s="56"/>
      <c r="S786" s="52"/>
      <c r="T786" s="116"/>
      <c r="U786" s="116"/>
      <c r="V786" s="116"/>
      <c r="W786" s="116"/>
      <c r="X786" s="43"/>
      <c r="Y786" s="43"/>
      <c r="Z786" s="42"/>
      <c r="AA786" s="43"/>
      <c r="AB786" s="45"/>
      <c r="AC786" s="45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</row>
    <row r="787" spans="2:230" ht="12.75">
      <c r="B787" s="48"/>
      <c r="C787" s="48"/>
      <c r="D787" s="48"/>
      <c r="E787" s="55"/>
      <c r="F787" s="56"/>
      <c r="G787" s="56"/>
      <c r="H787" s="56"/>
      <c r="I787" s="48"/>
      <c r="J787" s="48"/>
      <c r="K787" s="48"/>
      <c r="L787" s="56"/>
      <c r="M787" s="48"/>
      <c r="N787" s="48"/>
      <c r="O787" s="49"/>
      <c r="P787" s="48"/>
      <c r="Q787" s="48"/>
      <c r="R787" s="56"/>
      <c r="S787" s="52"/>
      <c r="T787" s="116"/>
      <c r="U787" s="116"/>
      <c r="V787" s="116"/>
      <c r="W787" s="116"/>
      <c r="X787" s="43"/>
      <c r="Y787" s="43"/>
      <c r="Z787" s="42"/>
      <c r="AA787" s="43"/>
      <c r="AB787" s="45"/>
      <c r="AC787" s="45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</row>
    <row r="788" spans="2:230" ht="12.75">
      <c r="B788" s="48"/>
      <c r="C788" s="48"/>
      <c r="D788" s="48"/>
      <c r="E788" s="55"/>
      <c r="F788" s="56"/>
      <c r="G788" s="56"/>
      <c r="H788" s="56"/>
      <c r="I788" s="48"/>
      <c r="J788" s="48"/>
      <c r="K788" s="48"/>
      <c r="L788" s="56"/>
      <c r="M788" s="48"/>
      <c r="N788" s="48"/>
      <c r="O788" s="49"/>
      <c r="P788" s="48"/>
      <c r="Q788" s="48"/>
      <c r="R788" s="56"/>
      <c r="S788" s="52"/>
      <c r="T788" s="116"/>
      <c r="U788" s="116"/>
      <c r="V788" s="116"/>
      <c r="W788" s="116"/>
      <c r="X788" s="43"/>
      <c r="Y788" s="43"/>
      <c r="Z788" s="42"/>
      <c r="AA788" s="43"/>
      <c r="AB788" s="45"/>
      <c r="AC788" s="45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</row>
    <row r="789" spans="2:230" ht="12.75">
      <c r="B789" s="48"/>
      <c r="C789" s="48"/>
      <c r="D789" s="48"/>
      <c r="E789" s="55"/>
      <c r="F789" s="56"/>
      <c r="G789" s="56"/>
      <c r="H789" s="56"/>
      <c r="I789" s="48"/>
      <c r="J789" s="48"/>
      <c r="K789" s="48"/>
      <c r="L789" s="56"/>
      <c r="M789" s="48"/>
      <c r="N789" s="48"/>
      <c r="O789" s="49"/>
      <c r="P789" s="48"/>
      <c r="Q789" s="48"/>
      <c r="R789" s="56"/>
      <c r="S789" s="52"/>
      <c r="T789" s="116"/>
      <c r="U789" s="116"/>
      <c r="V789" s="116"/>
      <c r="W789" s="116"/>
      <c r="X789" s="43"/>
      <c r="Y789" s="43"/>
      <c r="Z789" s="42"/>
      <c r="AA789" s="43"/>
      <c r="AB789" s="45"/>
      <c r="AC789" s="45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</row>
    <row r="790" spans="2:230" ht="12.75">
      <c r="B790" s="48"/>
      <c r="C790" s="48"/>
      <c r="D790" s="48"/>
      <c r="E790" s="55"/>
      <c r="F790" s="56"/>
      <c r="G790" s="56"/>
      <c r="H790" s="56"/>
      <c r="I790" s="48"/>
      <c r="J790" s="48"/>
      <c r="K790" s="48"/>
      <c r="L790" s="56"/>
      <c r="M790" s="48"/>
      <c r="N790" s="48"/>
      <c r="O790" s="49"/>
      <c r="P790" s="48"/>
      <c r="Q790" s="48"/>
      <c r="R790" s="56"/>
      <c r="S790" s="52"/>
      <c r="T790" s="116"/>
      <c r="U790" s="116"/>
      <c r="V790" s="116"/>
      <c r="W790" s="116"/>
      <c r="X790" s="43"/>
      <c r="Y790" s="43"/>
      <c r="Z790" s="42"/>
      <c r="AA790" s="43"/>
      <c r="AB790" s="45"/>
      <c r="AC790" s="45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</row>
    <row r="791" spans="2:230" ht="12.75">
      <c r="B791" s="48"/>
      <c r="C791" s="48"/>
      <c r="D791" s="48"/>
      <c r="E791" s="55"/>
      <c r="F791" s="56"/>
      <c r="G791" s="56"/>
      <c r="H791" s="56"/>
      <c r="I791" s="48"/>
      <c r="J791" s="48"/>
      <c r="K791" s="48"/>
      <c r="L791" s="56"/>
      <c r="M791" s="48"/>
      <c r="N791" s="48"/>
      <c r="O791" s="49"/>
      <c r="P791" s="48"/>
      <c r="Q791" s="48"/>
      <c r="R791" s="56"/>
      <c r="S791" s="52"/>
      <c r="T791" s="116"/>
      <c r="U791" s="116"/>
      <c r="V791" s="116"/>
      <c r="W791" s="116"/>
      <c r="X791" s="43"/>
      <c r="Y791" s="43"/>
      <c r="Z791" s="42"/>
      <c r="AA791" s="43"/>
      <c r="AB791" s="45"/>
      <c r="AC791" s="45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</row>
    <row r="792" spans="2:230" ht="12.75">
      <c r="B792" s="48"/>
      <c r="C792" s="48"/>
      <c r="D792" s="48"/>
      <c r="E792" s="55"/>
      <c r="F792" s="56"/>
      <c r="G792" s="56"/>
      <c r="H792" s="56"/>
      <c r="I792" s="48"/>
      <c r="J792" s="48"/>
      <c r="K792" s="48"/>
      <c r="L792" s="56"/>
      <c r="M792" s="48"/>
      <c r="N792" s="48"/>
      <c r="O792" s="49"/>
      <c r="P792" s="48"/>
      <c r="Q792" s="48"/>
      <c r="R792" s="56"/>
      <c r="S792" s="52"/>
      <c r="T792" s="116"/>
      <c r="U792" s="116"/>
      <c r="V792" s="116"/>
      <c r="W792" s="116"/>
      <c r="X792" s="43"/>
      <c r="Y792" s="43"/>
      <c r="Z792" s="42"/>
      <c r="AA792" s="43"/>
      <c r="AB792" s="45"/>
      <c r="AC792" s="45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</row>
    <row r="793" spans="2:230" ht="12.75">
      <c r="B793" s="48"/>
      <c r="C793" s="48"/>
      <c r="D793" s="48"/>
      <c r="E793" s="55"/>
      <c r="F793" s="56"/>
      <c r="G793" s="56"/>
      <c r="H793" s="56"/>
      <c r="I793" s="48"/>
      <c r="J793" s="48"/>
      <c r="K793" s="48"/>
      <c r="L793" s="56"/>
      <c r="M793" s="48"/>
      <c r="N793" s="48"/>
      <c r="O793" s="49"/>
      <c r="P793" s="48"/>
      <c r="Q793" s="48"/>
      <c r="R793" s="56"/>
      <c r="S793" s="52"/>
      <c r="T793" s="116"/>
      <c r="U793" s="116"/>
      <c r="V793" s="116"/>
      <c r="W793" s="116"/>
      <c r="X793" s="43"/>
      <c r="Y793" s="43"/>
      <c r="Z793" s="42"/>
      <c r="AA793" s="43"/>
      <c r="AB793" s="45"/>
      <c r="AC793" s="45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</row>
    <row r="794" spans="2:230" ht="12.75">
      <c r="B794" s="48"/>
      <c r="C794" s="48"/>
      <c r="D794" s="48"/>
      <c r="E794" s="55"/>
      <c r="F794" s="56"/>
      <c r="G794" s="56"/>
      <c r="H794" s="56"/>
      <c r="I794" s="48"/>
      <c r="J794" s="48"/>
      <c r="K794" s="48"/>
      <c r="L794" s="56"/>
      <c r="M794" s="48"/>
      <c r="N794" s="48"/>
      <c r="O794" s="49"/>
      <c r="P794" s="48"/>
      <c r="Q794" s="48"/>
      <c r="R794" s="56"/>
      <c r="S794" s="52"/>
      <c r="T794" s="116"/>
      <c r="U794" s="116"/>
      <c r="V794" s="116"/>
      <c r="W794" s="116"/>
      <c r="X794" s="43"/>
      <c r="Y794" s="43"/>
      <c r="Z794" s="42"/>
      <c r="AA794" s="43"/>
      <c r="AB794" s="45"/>
      <c r="AC794" s="45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</row>
    <row r="795" spans="2:230" ht="12.75">
      <c r="B795" s="48"/>
      <c r="C795" s="48"/>
      <c r="D795" s="48"/>
      <c r="E795" s="55"/>
      <c r="F795" s="56"/>
      <c r="G795" s="56"/>
      <c r="H795" s="56"/>
      <c r="I795" s="48"/>
      <c r="J795" s="48"/>
      <c r="K795" s="48"/>
      <c r="L795" s="56"/>
      <c r="M795" s="48"/>
      <c r="N795" s="48"/>
      <c r="O795" s="49"/>
      <c r="P795" s="48"/>
      <c r="Q795" s="48"/>
      <c r="R795" s="56"/>
      <c r="S795" s="52"/>
      <c r="T795" s="116"/>
      <c r="U795" s="116"/>
      <c r="V795" s="116"/>
      <c r="W795" s="116"/>
      <c r="X795" s="43"/>
      <c r="Y795" s="43"/>
      <c r="Z795" s="42"/>
      <c r="AA795" s="43"/>
      <c r="AB795" s="45"/>
      <c r="AC795" s="45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</row>
    <row r="796" spans="2:230" ht="12.75">
      <c r="B796" s="48"/>
      <c r="C796" s="48"/>
      <c r="D796" s="48"/>
      <c r="E796" s="55"/>
      <c r="F796" s="56"/>
      <c r="G796" s="56"/>
      <c r="H796" s="56"/>
      <c r="I796" s="48"/>
      <c r="J796" s="48"/>
      <c r="K796" s="48"/>
      <c r="L796" s="56"/>
      <c r="M796" s="48"/>
      <c r="N796" s="48"/>
      <c r="O796" s="49"/>
      <c r="P796" s="48"/>
      <c r="Q796" s="48"/>
      <c r="R796" s="56"/>
      <c r="S796" s="52"/>
      <c r="T796" s="116"/>
      <c r="U796" s="116"/>
      <c r="V796" s="116"/>
      <c r="W796" s="116"/>
      <c r="X796" s="43"/>
      <c r="Y796" s="43"/>
      <c r="Z796" s="42"/>
      <c r="AA796" s="43"/>
      <c r="AB796" s="45"/>
      <c r="AC796" s="45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</row>
    <row r="797" spans="2:230" ht="12.75">
      <c r="B797" s="48"/>
      <c r="C797" s="48"/>
      <c r="D797" s="48"/>
      <c r="E797" s="55"/>
      <c r="F797" s="56"/>
      <c r="G797" s="56"/>
      <c r="H797" s="56"/>
      <c r="I797" s="48"/>
      <c r="J797" s="48"/>
      <c r="K797" s="48"/>
      <c r="L797" s="56"/>
      <c r="M797" s="48"/>
      <c r="N797" s="48"/>
      <c r="O797" s="49"/>
      <c r="P797" s="48"/>
      <c r="Q797" s="48"/>
      <c r="R797" s="56"/>
      <c r="S797" s="52"/>
      <c r="T797" s="116"/>
      <c r="U797" s="116"/>
      <c r="V797" s="116"/>
      <c r="W797" s="116"/>
      <c r="X797" s="43"/>
      <c r="Y797" s="43"/>
      <c r="Z797" s="42"/>
      <c r="AA797" s="43"/>
      <c r="AB797" s="45"/>
      <c r="AC797" s="45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</row>
    <row r="798" spans="2:230" ht="12.75">
      <c r="B798" s="48"/>
      <c r="C798" s="48"/>
      <c r="D798" s="48"/>
      <c r="E798" s="55"/>
      <c r="F798" s="56"/>
      <c r="G798" s="56"/>
      <c r="H798" s="56"/>
      <c r="I798" s="48"/>
      <c r="J798" s="48"/>
      <c r="K798" s="48"/>
      <c r="L798" s="56"/>
      <c r="M798" s="48"/>
      <c r="N798" s="48"/>
      <c r="O798" s="49"/>
      <c r="P798" s="48"/>
      <c r="Q798" s="48"/>
      <c r="R798" s="56"/>
      <c r="S798" s="52"/>
      <c r="T798" s="116"/>
      <c r="U798" s="116"/>
      <c r="V798" s="116"/>
      <c r="W798" s="116"/>
      <c r="X798" s="43"/>
      <c r="Y798" s="43"/>
      <c r="Z798" s="42"/>
      <c r="AA798" s="43"/>
      <c r="AB798" s="45"/>
      <c r="AC798" s="45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</row>
    <row r="799" spans="2:230" ht="12.75">
      <c r="B799" s="48"/>
      <c r="C799" s="48"/>
      <c r="D799" s="48"/>
      <c r="E799" s="55"/>
      <c r="F799" s="56"/>
      <c r="G799" s="56"/>
      <c r="H799" s="56"/>
      <c r="I799" s="48"/>
      <c r="J799" s="48"/>
      <c r="K799" s="48"/>
      <c r="L799" s="56"/>
      <c r="M799" s="48"/>
      <c r="N799" s="48"/>
      <c r="O799" s="49"/>
      <c r="P799" s="48"/>
      <c r="Q799" s="48"/>
      <c r="R799" s="56"/>
      <c r="S799" s="52"/>
      <c r="T799" s="116"/>
      <c r="U799" s="116"/>
      <c r="V799" s="116"/>
      <c r="W799" s="116"/>
      <c r="X799" s="43"/>
      <c r="Y799" s="43"/>
      <c r="Z799" s="42"/>
      <c r="AA799" s="43"/>
      <c r="AB799" s="45"/>
      <c r="AC799" s="45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</row>
    <row r="800" spans="2:230" ht="12.75">
      <c r="B800" s="48"/>
      <c r="C800" s="48"/>
      <c r="D800" s="48"/>
      <c r="E800" s="55"/>
      <c r="F800" s="56"/>
      <c r="G800" s="56"/>
      <c r="H800" s="56"/>
      <c r="I800" s="48"/>
      <c r="J800" s="48"/>
      <c r="K800" s="48"/>
      <c r="L800" s="56"/>
      <c r="M800" s="48"/>
      <c r="N800" s="48"/>
      <c r="O800" s="49"/>
      <c r="P800" s="48"/>
      <c r="Q800" s="48"/>
      <c r="R800" s="56"/>
      <c r="S800" s="52"/>
      <c r="T800" s="116"/>
      <c r="U800" s="116"/>
      <c r="V800" s="116"/>
      <c r="W800" s="116"/>
      <c r="X800" s="43"/>
      <c r="Y800" s="43"/>
      <c r="Z800" s="42"/>
      <c r="AA800" s="43"/>
      <c r="AB800" s="45"/>
      <c r="AC800" s="45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</row>
    <row r="801" spans="2:230" ht="12.75">
      <c r="B801" s="48"/>
      <c r="C801" s="48"/>
      <c r="D801" s="48"/>
      <c r="E801" s="55"/>
      <c r="F801" s="56"/>
      <c r="G801" s="56"/>
      <c r="H801" s="56"/>
      <c r="I801" s="48"/>
      <c r="J801" s="48"/>
      <c r="K801" s="48"/>
      <c r="L801" s="56"/>
      <c r="M801" s="48"/>
      <c r="N801" s="48"/>
      <c r="O801" s="49"/>
      <c r="P801" s="48"/>
      <c r="Q801" s="48"/>
      <c r="R801" s="56"/>
      <c r="S801" s="52"/>
      <c r="T801" s="116"/>
      <c r="U801" s="116"/>
      <c r="V801" s="116"/>
      <c r="W801" s="116"/>
      <c r="X801" s="43"/>
      <c r="Y801" s="43"/>
      <c r="Z801" s="42"/>
      <c r="AA801" s="43"/>
      <c r="AB801" s="45"/>
      <c r="AC801" s="45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</row>
    <row r="802" spans="2:230" ht="12.75">
      <c r="B802" s="48"/>
      <c r="C802" s="48"/>
      <c r="D802" s="48"/>
      <c r="E802" s="55"/>
      <c r="F802" s="56"/>
      <c r="G802" s="56"/>
      <c r="H802" s="56"/>
      <c r="I802" s="48"/>
      <c r="J802" s="48"/>
      <c r="K802" s="48"/>
      <c r="L802" s="56"/>
      <c r="M802" s="48"/>
      <c r="N802" s="48"/>
      <c r="O802" s="49"/>
      <c r="P802" s="48"/>
      <c r="Q802" s="48"/>
      <c r="R802" s="56"/>
      <c r="S802" s="52"/>
      <c r="T802" s="116"/>
      <c r="U802" s="116"/>
      <c r="V802" s="116"/>
      <c r="W802" s="116"/>
      <c r="X802" s="43"/>
      <c r="Y802" s="43"/>
      <c r="Z802" s="42"/>
      <c r="AA802" s="43"/>
      <c r="AB802" s="45"/>
      <c r="AC802" s="45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</row>
    <row r="803" spans="2:230" ht="12.75">
      <c r="B803" s="48"/>
      <c r="C803" s="48"/>
      <c r="D803" s="48"/>
      <c r="E803" s="55"/>
      <c r="F803" s="56"/>
      <c r="G803" s="56"/>
      <c r="H803" s="56"/>
      <c r="I803" s="48"/>
      <c r="J803" s="48"/>
      <c r="K803" s="48"/>
      <c r="L803" s="56"/>
      <c r="M803" s="48"/>
      <c r="N803" s="48"/>
      <c r="O803" s="49"/>
      <c r="P803" s="48"/>
      <c r="Q803" s="48"/>
      <c r="R803" s="56"/>
      <c r="S803" s="52"/>
      <c r="T803" s="116"/>
      <c r="U803" s="116"/>
      <c r="V803" s="116"/>
      <c r="W803" s="116"/>
      <c r="X803" s="43"/>
      <c r="Y803" s="43"/>
      <c r="Z803" s="42"/>
      <c r="AA803" s="43"/>
      <c r="AB803" s="45"/>
      <c r="AC803" s="45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</row>
    <row r="804" spans="2:230" ht="12.75">
      <c r="B804" s="48"/>
      <c r="C804" s="48"/>
      <c r="D804" s="48"/>
      <c r="E804" s="55"/>
      <c r="F804" s="56"/>
      <c r="G804" s="56"/>
      <c r="H804" s="56"/>
      <c r="I804" s="48"/>
      <c r="J804" s="48"/>
      <c r="K804" s="48"/>
      <c r="L804" s="56"/>
      <c r="M804" s="48"/>
      <c r="N804" s="48"/>
      <c r="O804" s="49"/>
      <c r="P804" s="48"/>
      <c r="Q804" s="48"/>
      <c r="R804" s="56"/>
      <c r="S804" s="52"/>
      <c r="T804" s="116"/>
      <c r="U804" s="116"/>
      <c r="V804" s="116"/>
      <c r="W804" s="116"/>
      <c r="X804" s="43"/>
      <c r="Y804" s="43"/>
      <c r="Z804" s="42"/>
      <c r="AA804" s="43"/>
      <c r="AB804" s="45"/>
      <c r="AC804" s="45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</row>
    <row r="805" spans="2:230" ht="12.75">
      <c r="B805" s="48"/>
      <c r="C805" s="48"/>
      <c r="D805" s="48"/>
      <c r="E805" s="55"/>
      <c r="F805" s="56"/>
      <c r="G805" s="56"/>
      <c r="H805" s="56"/>
      <c r="I805" s="48"/>
      <c r="J805" s="48"/>
      <c r="K805" s="48"/>
      <c r="L805" s="56"/>
      <c r="M805" s="48"/>
      <c r="N805" s="48"/>
      <c r="O805" s="49"/>
      <c r="P805" s="48"/>
      <c r="Q805" s="48"/>
      <c r="R805" s="56"/>
      <c r="S805" s="52"/>
      <c r="T805" s="116"/>
      <c r="U805" s="116"/>
      <c r="V805" s="116"/>
      <c r="W805" s="116"/>
      <c r="X805" s="43"/>
      <c r="Y805" s="43"/>
      <c r="Z805" s="42"/>
      <c r="AA805" s="43"/>
      <c r="AB805" s="45"/>
      <c r="AC805" s="45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</row>
    <row r="806" spans="2:230" ht="12.75">
      <c r="B806" s="48"/>
      <c r="C806" s="48"/>
      <c r="D806" s="48"/>
      <c r="E806" s="55"/>
      <c r="F806" s="56"/>
      <c r="G806" s="56"/>
      <c r="H806" s="56"/>
      <c r="I806" s="48"/>
      <c r="J806" s="48"/>
      <c r="K806" s="48"/>
      <c r="L806" s="56"/>
      <c r="M806" s="48"/>
      <c r="N806" s="48"/>
      <c r="O806" s="49"/>
      <c r="P806" s="48"/>
      <c r="Q806" s="48"/>
      <c r="R806" s="56"/>
      <c r="S806" s="52"/>
      <c r="T806" s="116"/>
      <c r="U806" s="116"/>
      <c r="V806" s="116"/>
      <c r="W806" s="116"/>
      <c r="X806" s="43"/>
      <c r="Y806" s="43"/>
      <c r="Z806" s="42"/>
      <c r="AA806" s="43"/>
      <c r="AB806" s="45"/>
      <c r="AC806" s="45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</row>
    <row r="807" spans="2:230" ht="12.75">
      <c r="B807" s="48"/>
      <c r="C807" s="48"/>
      <c r="D807" s="48"/>
      <c r="E807" s="55"/>
      <c r="F807" s="56"/>
      <c r="G807" s="56"/>
      <c r="H807" s="56"/>
      <c r="I807" s="48"/>
      <c r="J807" s="48"/>
      <c r="K807" s="48"/>
      <c r="L807" s="56"/>
      <c r="M807" s="48"/>
      <c r="N807" s="48"/>
      <c r="O807" s="49"/>
      <c r="P807" s="48"/>
      <c r="Q807" s="48"/>
      <c r="R807" s="56"/>
      <c r="S807" s="52"/>
      <c r="T807" s="116"/>
      <c r="U807" s="116"/>
      <c r="V807" s="116"/>
      <c r="W807" s="116"/>
      <c r="X807" s="43"/>
      <c r="Y807" s="43"/>
      <c r="Z807" s="42"/>
      <c r="AA807" s="43"/>
      <c r="AB807" s="45"/>
      <c r="AC807" s="45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</row>
    <row r="808" spans="2:230" ht="12.75">
      <c r="B808" s="48"/>
      <c r="C808" s="48"/>
      <c r="D808" s="48"/>
      <c r="E808" s="55"/>
      <c r="F808" s="56"/>
      <c r="G808" s="56"/>
      <c r="H808" s="56"/>
      <c r="I808" s="48"/>
      <c r="J808" s="48"/>
      <c r="K808" s="48"/>
      <c r="L808" s="56"/>
      <c r="M808" s="48"/>
      <c r="N808" s="48"/>
      <c r="O808" s="49"/>
      <c r="P808" s="48"/>
      <c r="Q808" s="48"/>
      <c r="R808" s="56"/>
      <c r="S808" s="52"/>
      <c r="T808" s="116"/>
      <c r="U808" s="116"/>
      <c r="V808" s="116"/>
      <c r="W808" s="116"/>
      <c r="X808" s="43"/>
      <c r="Y808" s="43"/>
      <c r="Z808" s="42"/>
      <c r="AA808" s="43"/>
      <c r="AB808" s="45"/>
      <c r="AC808" s="45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</row>
    <row r="809" spans="2:230" ht="12.75">
      <c r="B809" s="48"/>
      <c r="C809" s="48"/>
      <c r="D809" s="48"/>
      <c r="E809" s="55"/>
      <c r="F809" s="56"/>
      <c r="G809" s="56"/>
      <c r="H809" s="56"/>
      <c r="I809" s="48"/>
      <c r="J809" s="48"/>
      <c r="K809" s="48"/>
      <c r="L809" s="56"/>
      <c r="M809" s="48"/>
      <c r="N809" s="48"/>
      <c r="O809" s="49"/>
      <c r="P809" s="48"/>
      <c r="Q809" s="48"/>
      <c r="R809" s="56"/>
      <c r="S809" s="52"/>
      <c r="T809" s="116"/>
      <c r="U809" s="116"/>
      <c r="V809" s="116"/>
      <c r="W809" s="116"/>
      <c r="X809" s="43"/>
      <c r="Y809" s="43"/>
      <c r="Z809" s="42"/>
      <c r="AA809" s="43"/>
      <c r="AB809" s="45"/>
      <c r="AC809" s="45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</row>
    <row r="810" spans="2:230" ht="12.75">
      <c r="B810" s="48"/>
      <c r="C810" s="48"/>
      <c r="D810" s="48"/>
      <c r="E810" s="55"/>
      <c r="F810" s="56"/>
      <c r="G810" s="56"/>
      <c r="H810" s="56"/>
      <c r="I810" s="48"/>
      <c r="J810" s="48"/>
      <c r="K810" s="48"/>
      <c r="L810" s="56"/>
      <c r="M810" s="48"/>
      <c r="N810" s="48"/>
      <c r="O810" s="49"/>
      <c r="P810" s="48"/>
      <c r="Q810" s="48"/>
      <c r="R810" s="56"/>
      <c r="S810" s="52"/>
      <c r="T810" s="116"/>
      <c r="U810" s="116"/>
      <c r="V810" s="116"/>
      <c r="W810" s="116"/>
      <c r="X810" s="43"/>
      <c r="Y810" s="43"/>
      <c r="Z810" s="42"/>
      <c r="AA810" s="43"/>
      <c r="AB810" s="45"/>
      <c r="AC810" s="45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</row>
    <row r="811" spans="2:230" ht="12.75">
      <c r="B811" s="48"/>
      <c r="C811" s="48"/>
      <c r="D811" s="48"/>
      <c r="E811" s="55"/>
      <c r="F811" s="56"/>
      <c r="G811" s="56"/>
      <c r="H811" s="56"/>
      <c r="I811" s="48"/>
      <c r="J811" s="48"/>
      <c r="K811" s="48"/>
      <c r="L811" s="56"/>
      <c r="M811" s="48"/>
      <c r="N811" s="48"/>
      <c r="O811" s="49"/>
      <c r="P811" s="48"/>
      <c r="Q811" s="48"/>
      <c r="R811" s="56"/>
      <c r="S811" s="52"/>
      <c r="T811" s="116"/>
      <c r="U811" s="116"/>
      <c r="V811" s="116"/>
      <c r="W811" s="116"/>
      <c r="X811" s="43"/>
      <c r="Y811" s="43"/>
      <c r="Z811" s="42"/>
      <c r="AA811" s="43"/>
      <c r="AB811" s="45"/>
      <c r="AC811" s="45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</row>
    <row r="812" spans="2:230" ht="12.75">
      <c r="B812" s="48"/>
      <c r="C812" s="48"/>
      <c r="D812" s="48"/>
      <c r="E812" s="55"/>
      <c r="F812" s="56"/>
      <c r="G812" s="56"/>
      <c r="H812" s="56"/>
      <c r="I812" s="48"/>
      <c r="J812" s="48"/>
      <c r="K812" s="48"/>
      <c r="L812" s="56"/>
      <c r="M812" s="48"/>
      <c r="N812" s="48"/>
      <c r="O812" s="49"/>
      <c r="P812" s="48"/>
      <c r="Q812" s="48"/>
      <c r="R812" s="56"/>
      <c r="S812" s="52"/>
      <c r="T812" s="116"/>
      <c r="U812" s="116"/>
      <c r="V812" s="116"/>
      <c r="W812" s="116"/>
      <c r="X812" s="43"/>
      <c r="Y812" s="43"/>
      <c r="Z812" s="42"/>
      <c r="AA812" s="43"/>
      <c r="AB812" s="45"/>
      <c r="AC812" s="45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</row>
    <row r="813" spans="2:230" ht="12.75">
      <c r="B813" s="48"/>
      <c r="C813" s="48"/>
      <c r="D813" s="48"/>
      <c r="E813" s="55"/>
      <c r="F813" s="56"/>
      <c r="G813" s="56"/>
      <c r="H813" s="56"/>
      <c r="I813" s="48"/>
      <c r="J813" s="48"/>
      <c r="K813" s="48"/>
      <c r="L813" s="56"/>
      <c r="M813" s="48"/>
      <c r="N813" s="48"/>
      <c r="O813" s="49"/>
      <c r="P813" s="48"/>
      <c r="Q813" s="48"/>
      <c r="R813" s="56"/>
      <c r="S813" s="52"/>
      <c r="T813" s="116"/>
      <c r="U813" s="116"/>
      <c r="V813" s="116"/>
      <c r="W813" s="116"/>
      <c r="X813" s="43"/>
      <c r="Y813" s="43"/>
      <c r="Z813" s="42"/>
      <c r="AA813" s="43"/>
      <c r="AB813" s="45"/>
      <c r="AC813" s="45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</row>
    <row r="814" spans="2:230" ht="12.75">
      <c r="B814" s="48"/>
      <c r="C814" s="48"/>
      <c r="D814" s="48"/>
      <c r="E814" s="55"/>
      <c r="F814" s="56"/>
      <c r="G814" s="56"/>
      <c r="H814" s="56"/>
      <c r="I814" s="48"/>
      <c r="J814" s="48"/>
      <c r="K814" s="48"/>
      <c r="L814" s="56"/>
      <c r="M814" s="48"/>
      <c r="N814" s="48"/>
      <c r="O814" s="49"/>
      <c r="P814" s="48"/>
      <c r="Q814" s="48"/>
      <c r="R814" s="56"/>
      <c r="S814" s="52"/>
      <c r="T814" s="116"/>
      <c r="U814" s="116"/>
      <c r="V814" s="116"/>
      <c r="W814" s="116"/>
      <c r="X814" s="43"/>
      <c r="Y814" s="43"/>
      <c r="Z814" s="42"/>
      <c r="AA814" s="43"/>
      <c r="AB814" s="45"/>
      <c r="AC814" s="45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</row>
    <row r="815" spans="2:230" ht="12.75">
      <c r="B815" s="48"/>
      <c r="C815" s="48"/>
      <c r="D815" s="48"/>
      <c r="E815" s="55"/>
      <c r="F815" s="56"/>
      <c r="G815" s="56"/>
      <c r="H815" s="56"/>
      <c r="I815" s="48"/>
      <c r="J815" s="48"/>
      <c r="K815" s="48"/>
      <c r="L815" s="56"/>
      <c r="M815" s="48"/>
      <c r="N815" s="48"/>
      <c r="O815" s="49"/>
      <c r="P815" s="48"/>
      <c r="Q815" s="48"/>
      <c r="R815" s="56"/>
      <c r="S815" s="52"/>
      <c r="T815" s="116"/>
      <c r="U815" s="116"/>
      <c r="V815" s="116"/>
      <c r="W815" s="116"/>
      <c r="X815" s="43"/>
      <c r="Y815" s="43"/>
      <c r="Z815" s="42"/>
      <c r="AA815" s="43"/>
      <c r="AB815" s="45"/>
      <c r="AC815" s="45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</row>
    <row r="816" spans="2:230" ht="12.75">
      <c r="B816" s="48"/>
      <c r="C816" s="48"/>
      <c r="D816" s="48"/>
      <c r="E816" s="55"/>
      <c r="F816" s="56"/>
      <c r="G816" s="56"/>
      <c r="H816" s="56"/>
      <c r="I816" s="48"/>
      <c r="J816" s="48"/>
      <c r="K816" s="48"/>
      <c r="L816" s="56"/>
      <c r="M816" s="48"/>
      <c r="N816" s="48"/>
      <c r="O816" s="49"/>
      <c r="P816" s="48"/>
      <c r="Q816" s="48"/>
      <c r="R816" s="56"/>
      <c r="S816" s="52"/>
      <c r="T816" s="116"/>
      <c r="U816" s="116"/>
      <c r="V816" s="116"/>
      <c r="W816" s="116"/>
      <c r="X816" s="43"/>
      <c r="Y816" s="43"/>
      <c r="Z816" s="42"/>
      <c r="AA816" s="43"/>
      <c r="AB816" s="45"/>
      <c r="AC816" s="45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</row>
    <row r="817" spans="2:230" ht="12.75">
      <c r="B817" s="48"/>
      <c r="C817" s="48"/>
      <c r="D817" s="48"/>
      <c r="E817" s="55"/>
      <c r="F817" s="56"/>
      <c r="G817" s="56"/>
      <c r="H817" s="56"/>
      <c r="I817" s="48"/>
      <c r="J817" s="48"/>
      <c r="K817" s="48"/>
      <c r="L817" s="56"/>
      <c r="M817" s="48"/>
      <c r="N817" s="48"/>
      <c r="O817" s="49"/>
      <c r="P817" s="48"/>
      <c r="Q817" s="48"/>
      <c r="R817" s="56"/>
      <c r="S817" s="52"/>
      <c r="T817" s="116"/>
      <c r="U817" s="116"/>
      <c r="V817" s="116"/>
      <c r="W817" s="116"/>
      <c r="X817" s="43"/>
      <c r="Y817" s="43"/>
      <c r="Z817" s="42"/>
      <c r="AA817" s="43"/>
      <c r="AB817" s="45"/>
      <c r="AC817" s="45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</row>
    <row r="818" spans="2:230" ht="12.75">
      <c r="B818" s="48"/>
      <c r="C818" s="48"/>
      <c r="D818" s="48"/>
      <c r="E818" s="55"/>
      <c r="F818" s="56"/>
      <c r="G818" s="56"/>
      <c r="H818" s="56"/>
      <c r="I818" s="48"/>
      <c r="J818" s="48"/>
      <c r="K818" s="48"/>
      <c r="L818" s="56"/>
      <c r="M818" s="48"/>
      <c r="N818" s="48"/>
      <c r="O818" s="49"/>
      <c r="P818" s="48"/>
      <c r="Q818" s="48"/>
      <c r="R818" s="56"/>
      <c r="S818" s="52"/>
      <c r="T818" s="116"/>
      <c r="U818" s="116"/>
      <c r="V818" s="116"/>
      <c r="W818" s="116"/>
      <c r="X818" s="43"/>
      <c r="Y818" s="43"/>
      <c r="Z818" s="42"/>
      <c r="AA818" s="43"/>
      <c r="AB818" s="45"/>
      <c r="AC818" s="45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</row>
    <row r="819" spans="2:230" ht="12.75">
      <c r="B819" s="48"/>
      <c r="C819" s="48"/>
      <c r="D819" s="48"/>
      <c r="E819" s="55"/>
      <c r="F819" s="56"/>
      <c r="G819" s="56"/>
      <c r="H819" s="56"/>
      <c r="I819" s="48"/>
      <c r="J819" s="48"/>
      <c r="K819" s="48"/>
      <c r="L819" s="56"/>
      <c r="M819" s="48"/>
      <c r="N819" s="48"/>
      <c r="O819" s="49"/>
      <c r="P819" s="48"/>
      <c r="Q819" s="48"/>
      <c r="R819" s="56"/>
      <c r="S819" s="52"/>
      <c r="T819" s="116"/>
      <c r="U819" s="116"/>
      <c r="V819" s="116"/>
      <c r="W819" s="116"/>
      <c r="X819" s="43"/>
      <c r="Y819" s="43"/>
      <c r="Z819" s="42"/>
      <c r="AA819" s="43"/>
      <c r="AB819" s="45"/>
      <c r="AC819" s="45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</row>
    <row r="820" spans="2:230" ht="12.75">
      <c r="B820" s="48"/>
      <c r="C820" s="48"/>
      <c r="D820" s="48"/>
      <c r="E820" s="55"/>
      <c r="F820" s="56"/>
      <c r="G820" s="56"/>
      <c r="H820" s="56"/>
      <c r="I820" s="48"/>
      <c r="J820" s="48"/>
      <c r="K820" s="48"/>
      <c r="L820" s="56"/>
      <c r="M820" s="48"/>
      <c r="N820" s="48"/>
      <c r="O820" s="49"/>
      <c r="P820" s="48"/>
      <c r="Q820" s="48"/>
      <c r="R820" s="56"/>
      <c r="S820" s="52"/>
      <c r="T820" s="116"/>
      <c r="U820" s="116"/>
      <c r="V820" s="116"/>
      <c r="W820" s="116"/>
      <c r="X820" s="43"/>
      <c r="Y820" s="43"/>
      <c r="Z820" s="42"/>
      <c r="AA820" s="43"/>
      <c r="AB820" s="45"/>
      <c r="AC820" s="45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</row>
    <row r="821" spans="2:230" ht="12.75">
      <c r="B821" s="48"/>
      <c r="C821" s="48"/>
      <c r="D821" s="48"/>
      <c r="E821" s="55"/>
      <c r="F821" s="56"/>
      <c r="G821" s="56"/>
      <c r="H821" s="56"/>
      <c r="I821" s="48"/>
      <c r="J821" s="48"/>
      <c r="K821" s="48"/>
      <c r="L821" s="56"/>
      <c r="M821" s="48"/>
      <c r="N821" s="48"/>
      <c r="O821" s="49"/>
      <c r="P821" s="48"/>
      <c r="Q821" s="48"/>
      <c r="R821" s="56"/>
      <c r="S821" s="52"/>
      <c r="T821" s="116"/>
      <c r="U821" s="116"/>
      <c r="V821" s="116"/>
      <c r="W821" s="116"/>
      <c r="X821" s="43"/>
      <c r="Y821" s="43"/>
      <c r="Z821" s="42"/>
      <c r="AA821" s="43"/>
      <c r="AB821" s="45"/>
      <c r="AC821" s="45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</row>
    <row r="822" spans="2:230" ht="12.75">
      <c r="B822" s="48"/>
      <c r="C822" s="48"/>
      <c r="D822" s="48"/>
      <c r="E822" s="55"/>
      <c r="F822" s="56"/>
      <c r="G822" s="56"/>
      <c r="H822" s="56"/>
      <c r="I822" s="48"/>
      <c r="J822" s="48"/>
      <c r="K822" s="48"/>
      <c r="L822" s="56"/>
      <c r="M822" s="48"/>
      <c r="N822" s="48"/>
      <c r="O822" s="49"/>
      <c r="P822" s="48"/>
      <c r="Q822" s="48"/>
      <c r="R822" s="56"/>
      <c r="S822" s="52"/>
      <c r="T822" s="116"/>
      <c r="U822" s="116"/>
      <c r="V822" s="116"/>
      <c r="W822" s="116"/>
      <c r="X822" s="43"/>
      <c r="Y822" s="43"/>
      <c r="Z822" s="42"/>
      <c r="AA822" s="43"/>
      <c r="AB822" s="45"/>
      <c r="AC822" s="45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</row>
    <row r="823" spans="2:230" ht="12.75">
      <c r="B823" s="48"/>
      <c r="C823" s="48"/>
      <c r="D823" s="48"/>
      <c r="E823" s="55"/>
      <c r="F823" s="56"/>
      <c r="G823" s="56"/>
      <c r="H823" s="56"/>
      <c r="I823" s="48"/>
      <c r="J823" s="48"/>
      <c r="K823" s="48"/>
      <c r="L823" s="56"/>
      <c r="M823" s="48"/>
      <c r="N823" s="48"/>
      <c r="O823" s="49"/>
      <c r="P823" s="48"/>
      <c r="Q823" s="48"/>
      <c r="R823" s="56"/>
      <c r="S823" s="52"/>
      <c r="T823" s="116"/>
      <c r="U823" s="116"/>
      <c r="V823" s="116"/>
      <c r="W823" s="116"/>
      <c r="X823" s="43"/>
      <c r="Y823" s="43"/>
      <c r="Z823" s="42"/>
      <c r="AA823" s="43"/>
      <c r="AB823" s="45"/>
      <c r="AC823" s="45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</row>
    <row r="824" spans="2:230" ht="12.75">
      <c r="B824" s="48"/>
      <c r="C824" s="48"/>
      <c r="D824" s="48"/>
      <c r="E824" s="55"/>
      <c r="F824" s="56"/>
      <c r="G824" s="56"/>
      <c r="H824" s="56"/>
      <c r="I824" s="48"/>
      <c r="J824" s="48"/>
      <c r="K824" s="48"/>
      <c r="L824" s="56"/>
      <c r="M824" s="48"/>
      <c r="N824" s="48"/>
      <c r="O824" s="49"/>
      <c r="P824" s="48"/>
      <c r="Q824" s="48"/>
      <c r="R824" s="56"/>
      <c r="S824" s="52"/>
      <c r="T824" s="116"/>
      <c r="U824" s="116"/>
      <c r="V824" s="116"/>
      <c r="W824" s="116"/>
      <c r="X824" s="43"/>
      <c r="Y824" s="43"/>
      <c r="Z824" s="42"/>
      <c r="AA824" s="43"/>
      <c r="AB824" s="45"/>
      <c r="AC824" s="45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</row>
    <row r="825" spans="2:230" ht="12.75">
      <c r="B825" s="48"/>
      <c r="C825" s="48"/>
      <c r="D825" s="48"/>
      <c r="E825" s="55"/>
      <c r="F825" s="56"/>
      <c r="G825" s="56"/>
      <c r="H825" s="56"/>
      <c r="I825" s="48"/>
      <c r="J825" s="48"/>
      <c r="K825" s="48"/>
      <c r="L825" s="56"/>
      <c r="M825" s="48"/>
      <c r="N825" s="48"/>
      <c r="O825" s="49"/>
      <c r="P825" s="48"/>
      <c r="Q825" s="48"/>
      <c r="R825" s="56"/>
      <c r="S825" s="52"/>
      <c r="T825" s="116"/>
      <c r="U825" s="116"/>
      <c r="V825" s="116"/>
      <c r="W825" s="116"/>
      <c r="X825" s="43"/>
      <c r="Y825" s="43"/>
      <c r="Z825" s="42"/>
      <c r="AA825" s="43"/>
      <c r="AB825" s="45"/>
      <c r="AC825" s="45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</row>
    <row r="826" spans="2:230" ht="12.75">
      <c r="B826" s="48"/>
      <c r="C826" s="48"/>
      <c r="D826" s="48"/>
      <c r="E826" s="55"/>
      <c r="F826" s="56"/>
      <c r="G826" s="56"/>
      <c r="H826" s="56"/>
      <c r="I826" s="48"/>
      <c r="J826" s="48"/>
      <c r="K826" s="48"/>
      <c r="L826" s="56"/>
      <c r="M826" s="48"/>
      <c r="N826" s="48"/>
      <c r="O826" s="49"/>
      <c r="P826" s="48"/>
      <c r="Q826" s="48"/>
      <c r="R826" s="56"/>
      <c r="S826" s="52"/>
      <c r="T826" s="116"/>
      <c r="U826" s="116"/>
      <c r="V826" s="116"/>
      <c r="W826" s="116"/>
      <c r="X826" s="43"/>
      <c r="Y826" s="43"/>
      <c r="Z826" s="42"/>
      <c r="AA826" s="43"/>
      <c r="AB826" s="45"/>
      <c r="AC826" s="45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</row>
    <row r="827" spans="2:230" ht="12.75">
      <c r="B827" s="48"/>
      <c r="C827" s="48"/>
      <c r="D827" s="48"/>
      <c r="E827" s="55"/>
      <c r="F827" s="56"/>
      <c r="G827" s="56"/>
      <c r="H827" s="56"/>
      <c r="I827" s="48"/>
      <c r="J827" s="48"/>
      <c r="K827" s="48"/>
      <c r="L827" s="56"/>
      <c r="M827" s="48"/>
      <c r="N827" s="48"/>
      <c r="O827" s="49"/>
      <c r="P827" s="48"/>
      <c r="Q827" s="48"/>
      <c r="R827" s="56"/>
      <c r="S827" s="52"/>
      <c r="T827" s="116"/>
      <c r="U827" s="116"/>
      <c r="V827" s="116"/>
      <c r="W827" s="116"/>
      <c r="X827" s="43"/>
      <c r="Y827" s="43"/>
      <c r="Z827" s="42"/>
      <c r="AA827" s="43"/>
      <c r="AB827" s="45"/>
      <c r="AC827" s="45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</row>
    <row r="828" spans="2:230" ht="12.75">
      <c r="B828" s="48"/>
      <c r="C828" s="48"/>
      <c r="D828" s="48"/>
      <c r="E828" s="55"/>
      <c r="F828" s="56"/>
      <c r="G828" s="56"/>
      <c r="H828" s="56"/>
      <c r="I828" s="48"/>
      <c r="J828" s="48"/>
      <c r="K828" s="48"/>
      <c r="L828" s="56"/>
      <c r="M828" s="48"/>
      <c r="N828" s="48"/>
      <c r="O828" s="49"/>
      <c r="P828" s="48"/>
      <c r="Q828" s="48"/>
      <c r="R828" s="56"/>
      <c r="S828" s="52"/>
      <c r="T828" s="116"/>
      <c r="U828" s="116"/>
      <c r="V828" s="116"/>
      <c r="W828" s="116"/>
      <c r="X828" s="43"/>
      <c r="Y828" s="43"/>
      <c r="Z828" s="42"/>
      <c r="AA828" s="43"/>
      <c r="AB828" s="45"/>
      <c r="AC828" s="45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</row>
    <row r="829" spans="2:230" ht="12.75">
      <c r="B829" s="48"/>
      <c r="C829" s="48"/>
      <c r="D829" s="48"/>
      <c r="E829" s="55"/>
      <c r="F829" s="56"/>
      <c r="G829" s="56"/>
      <c r="H829" s="56"/>
      <c r="I829" s="48"/>
      <c r="J829" s="48"/>
      <c r="K829" s="48"/>
      <c r="L829" s="56"/>
      <c r="M829" s="48"/>
      <c r="N829" s="48"/>
      <c r="O829" s="49"/>
      <c r="P829" s="48"/>
      <c r="Q829" s="48"/>
      <c r="R829" s="56"/>
      <c r="S829" s="52"/>
      <c r="T829" s="116"/>
      <c r="U829" s="116"/>
      <c r="V829" s="116"/>
      <c r="W829" s="116"/>
      <c r="X829" s="43"/>
      <c r="Y829" s="43"/>
      <c r="Z829" s="42"/>
      <c r="AA829" s="43"/>
      <c r="AB829" s="45"/>
      <c r="AC829" s="45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</row>
    <row r="830" spans="2:230" ht="12.75">
      <c r="B830" s="48"/>
      <c r="C830" s="48"/>
      <c r="D830" s="48"/>
      <c r="E830" s="55"/>
      <c r="F830" s="56"/>
      <c r="G830" s="56"/>
      <c r="H830" s="56"/>
      <c r="I830" s="48"/>
      <c r="J830" s="48"/>
      <c r="K830" s="48"/>
      <c r="L830" s="56"/>
      <c r="M830" s="48"/>
      <c r="N830" s="48"/>
      <c r="O830" s="49"/>
      <c r="P830" s="48"/>
      <c r="Q830" s="48"/>
      <c r="R830" s="56"/>
      <c r="S830" s="52"/>
      <c r="T830" s="116"/>
      <c r="U830" s="116"/>
      <c r="V830" s="116"/>
      <c r="W830" s="116"/>
      <c r="X830" s="43"/>
      <c r="Y830" s="43"/>
      <c r="Z830" s="42"/>
      <c r="AA830" s="43"/>
      <c r="AB830" s="45"/>
      <c r="AC830" s="45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</row>
    <row r="831" spans="2:230" ht="12.75">
      <c r="B831" s="48"/>
      <c r="C831" s="48"/>
      <c r="D831" s="48"/>
      <c r="E831" s="55"/>
      <c r="F831" s="56"/>
      <c r="G831" s="56"/>
      <c r="H831" s="56"/>
      <c r="I831" s="48"/>
      <c r="J831" s="48"/>
      <c r="K831" s="48"/>
      <c r="L831" s="56"/>
      <c r="M831" s="48"/>
      <c r="N831" s="48"/>
      <c r="O831" s="49"/>
      <c r="P831" s="48"/>
      <c r="Q831" s="48"/>
      <c r="R831" s="56"/>
      <c r="S831" s="52"/>
      <c r="T831" s="116"/>
      <c r="U831" s="116"/>
      <c r="V831" s="116"/>
      <c r="W831" s="116"/>
      <c r="X831" s="43"/>
      <c r="Y831" s="43"/>
      <c r="Z831" s="42"/>
      <c r="AA831" s="43"/>
      <c r="AB831" s="45"/>
      <c r="AC831" s="45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</row>
    <row r="832" spans="2:230" ht="12.75">
      <c r="B832" s="48"/>
      <c r="C832" s="48"/>
      <c r="D832" s="48"/>
      <c r="E832" s="55"/>
      <c r="F832" s="56"/>
      <c r="G832" s="56"/>
      <c r="H832" s="56"/>
      <c r="I832" s="48"/>
      <c r="J832" s="48"/>
      <c r="K832" s="48"/>
      <c r="L832" s="56"/>
      <c r="M832" s="48"/>
      <c r="N832" s="48"/>
      <c r="O832" s="49"/>
      <c r="P832" s="48"/>
      <c r="Q832" s="48"/>
      <c r="R832" s="56"/>
      <c r="S832" s="52"/>
      <c r="T832" s="116"/>
      <c r="U832" s="116"/>
      <c r="V832" s="116"/>
      <c r="W832" s="116"/>
      <c r="X832" s="43"/>
      <c r="Y832" s="43"/>
      <c r="Z832" s="42"/>
      <c r="AA832" s="43"/>
      <c r="AB832" s="45"/>
      <c r="AC832" s="45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</row>
    <row r="833" spans="2:230" ht="12.75">
      <c r="B833" s="48"/>
      <c r="C833" s="48"/>
      <c r="D833" s="48"/>
      <c r="E833" s="55"/>
      <c r="F833" s="56"/>
      <c r="G833" s="56"/>
      <c r="H833" s="56"/>
      <c r="I833" s="48"/>
      <c r="J833" s="48"/>
      <c r="K833" s="48"/>
      <c r="L833" s="56"/>
      <c r="M833" s="48"/>
      <c r="N833" s="48"/>
      <c r="O833" s="49"/>
      <c r="P833" s="48"/>
      <c r="Q833" s="48"/>
      <c r="R833" s="56"/>
      <c r="S833" s="52"/>
      <c r="T833" s="116"/>
      <c r="U833" s="116"/>
      <c r="V833" s="116"/>
      <c r="W833" s="116"/>
      <c r="X833" s="43"/>
      <c r="Y833" s="43"/>
      <c r="Z833" s="42"/>
      <c r="AA833" s="43"/>
      <c r="AB833" s="45"/>
      <c r="AC833" s="45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</row>
    <row r="834" spans="2:230" ht="12.75">
      <c r="B834" s="48"/>
      <c r="C834" s="48"/>
      <c r="D834" s="48"/>
      <c r="E834" s="55"/>
      <c r="F834" s="56"/>
      <c r="G834" s="56"/>
      <c r="H834" s="56"/>
      <c r="I834" s="48"/>
      <c r="J834" s="48"/>
      <c r="K834" s="48"/>
      <c r="L834" s="56"/>
      <c r="M834" s="48"/>
      <c r="N834" s="48"/>
      <c r="O834" s="49"/>
      <c r="P834" s="48"/>
      <c r="Q834" s="48"/>
      <c r="R834" s="56"/>
      <c r="S834" s="52"/>
      <c r="T834" s="116"/>
      <c r="U834" s="116"/>
      <c r="V834" s="116"/>
      <c r="W834" s="116"/>
      <c r="X834" s="43"/>
      <c r="Y834" s="43"/>
      <c r="Z834" s="42"/>
      <c r="AA834" s="43"/>
      <c r="AB834" s="45"/>
      <c r="AC834" s="45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</row>
    <row r="835" spans="2:230" ht="12.75">
      <c r="B835" s="48"/>
      <c r="C835" s="48"/>
      <c r="D835" s="48"/>
      <c r="E835" s="55"/>
      <c r="F835" s="56"/>
      <c r="G835" s="56"/>
      <c r="H835" s="56"/>
      <c r="I835" s="48"/>
      <c r="J835" s="48"/>
      <c r="K835" s="48"/>
      <c r="L835" s="56"/>
      <c r="M835" s="48"/>
      <c r="N835" s="48"/>
      <c r="O835" s="49"/>
      <c r="P835" s="48"/>
      <c r="Q835" s="48"/>
      <c r="R835" s="56"/>
      <c r="S835" s="52"/>
      <c r="T835" s="116"/>
      <c r="U835" s="116"/>
      <c r="V835" s="116"/>
      <c r="W835" s="116"/>
      <c r="X835" s="43"/>
      <c r="Y835" s="43"/>
      <c r="Z835" s="42"/>
      <c r="AA835" s="43"/>
      <c r="AB835" s="45"/>
      <c r="AC835" s="45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</row>
    <row r="836" spans="2:230" ht="12.75">
      <c r="B836" s="48"/>
      <c r="C836" s="48"/>
      <c r="D836" s="48"/>
      <c r="E836" s="55"/>
      <c r="F836" s="56"/>
      <c r="G836" s="56"/>
      <c r="H836" s="56"/>
      <c r="I836" s="48"/>
      <c r="J836" s="48"/>
      <c r="K836" s="48"/>
      <c r="L836" s="56"/>
      <c r="M836" s="48"/>
      <c r="N836" s="48"/>
      <c r="O836" s="49"/>
      <c r="P836" s="48"/>
      <c r="Q836" s="48"/>
      <c r="R836" s="56"/>
      <c r="S836" s="52"/>
      <c r="T836" s="116"/>
      <c r="U836" s="116"/>
      <c r="V836" s="116"/>
      <c r="W836" s="116"/>
      <c r="X836" s="43"/>
      <c r="Y836" s="43"/>
      <c r="Z836" s="42"/>
      <c r="AA836" s="43"/>
      <c r="AB836" s="45"/>
      <c r="AC836" s="45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</row>
    <row r="837" spans="2:230" ht="12.75">
      <c r="B837" s="48"/>
      <c r="C837" s="48"/>
      <c r="D837" s="48"/>
      <c r="E837" s="55"/>
      <c r="F837" s="56"/>
      <c r="G837" s="56"/>
      <c r="H837" s="56"/>
      <c r="I837" s="48"/>
      <c r="J837" s="48"/>
      <c r="K837" s="48"/>
      <c r="L837" s="56"/>
      <c r="M837" s="48"/>
      <c r="N837" s="48"/>
      <c r="O837" s="49"/>
      <c r="P837" s="48"/>
      <c r="Q837" s="48"/>
      <c r="R837" s="56"/>
      <c r="S837" s="52"/>
      <c r="T837" s="116"/>
      <c r="U837" s="116"/>
      <c r="V837" s="116"/>
      <c r="W837" s="116"/>
      <c r="X837" s="43"/>
      <c r="Y837" s="43"/>
      <c r="Z837" s="42"/>
      <c r="AA837" s="43"/>
      <c r="AB837" s="45"/>
      <c r="AC837" s="45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</row>
    <row r="838" spans="2:230" ht="12.75">
      <c r="B838" s="48"/>
      <c r="C838" s="48"/>
      <c r="D838" s="48"/>
      <c r="E838" s="55"/>
      <c r="F838" s="56"/>
      <c r="G838" s="56"/>
      <c r="H838" s="56"/>
      <c r="I838" s="48"/>
      <c r="J838" s="48"/>
      <c r="K838" s="48"/>
      <c r="L838" s="56"/>
      <c r="M838" s="48"/>
      <c r="N838" s="48"/>
      <c r="O838" s="49"/>
      <c r="P838" s="48"/>
      <c r="Q838" s="48"/>
      <c r="R838" s="56"/>
      <c r="S838" s="52"/>
      <c r="T838" s="116"/>
      <c r="U838" s="116"/>
      <c r="V838" s="116"/>
      <c r="W838" s="116"/>
      <c r="X838" s="43"/>
      <c r="Y838" s="43"/>
      <c r="Z838" s="42"/>
      <c r="AA838" s="43"/>
      <c r="AB838" s="45"/>
      <c r="AC838" s="45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</row>
    <row r="839" spans="2:230" ht="12.75">
      <c r="B839" s="48"/>
      <c r="C839" s="48"/>
      <c r="D839" s="48"/>
      <c r="E839" s="55"/>
      <c r="F839" s="56"/>
      <c r="G839" s="56"/>
      <c r="H839" s="56"/>
      <c r="I839" s="48"/>
      <c r="J839" s="48"/>
      <c r="K839" s="48"/>
      <c r="L839" s="56"/>
      <c r="M839" s="48"/>
      <c r="N839" s="48"/>
      <c r="O839" s="49"/>
      <c r="P839" s="48"/>
      <c r="Q839" s="48"/>
      <c r="R839" s="56"/>
      <c r="S839" s="52"/>
      <c r="T839" s="116"/>
      <c r="U839" s="116"/>
      <c r="V839" s="116"/>
      <c r="W839" s="116"/>
      <c r="X839" s="43"/>
      <c r="Y839" s="43"/>
      <c r="Z839" s="42"/>
      <c r="AA839" s="43"/>
      <c r="AB839" s="45"/>
      <c r="AC839" s="45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</row>
    <row r="840" spans="2:230" ht="12.75">
      <c r="B840" s="48"/>
      <c r="C840" s="48"/>
      <c r="D840" s="48"/>
      <c r="E840" s="55"/>
      <c r="F840" s="56"/>
      <c r="G840" s="56"/>
      <c r="H840" s="56"/>
      <c r="I840" s="48"/>
      <c r="J840" s="48"/>
      <c r="K840" s="48"/>
      <c r="L840" s="56"/>
      <c r="M840" s="48"/>
      <c r="N840" s="48"/>
      <c r="O840" s="49"/>
      <c r="P840" s="48"/>
      <c r="Q840" s="48"/>
      <c r="R840" s="56"/>
      <c r="S840" s="52"/>
      <c r="T840" s="116"/>
      <c r="U840" s="116"/>
      <c r="V840" s="116"/>
      <c r="W840" s="116"/>
      <c r="X840" s="43"/>
      <c r="Y840" s="43"/>
      <c r="Z840" s="42"/>
      <c r="AA840" s="43"/>
      <c r="AB840" s="45"/>
      <c r="AC840" s="45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</row>
    <row r="841" spans="2:230" ht="12.75">
      <c r="B841" s="48"/>
      <c r="C841" s="48"/>
      <c r="D841" s="48"/>
      <c r="E841" s="55"/>
      <c r="F841" s="56"/>
      <c r="G841" s="56"/>
      <c r="H841" s="56"/>
      <c r="I841" s="48"/>
      <c r="J841" s="48"/>
      <c r="K841" s="48"/>
      <c r="L841" s="56"/>
      <c r="M841" s="48"/>
      <c r="N841" s="48"/>
      <c r="O841" s="49"/>
      <c r="P841" s="48"/>
      <c r="Q841" s="48"/>
      <c r="R841" s="56"/>
      <c r="S841" s="52"/>
      <c r="T841" s="116"/>
      <c r="U841" s="116"/>
      <c r="V841" s="116"/>
      <c r="W841" s="116"/>
      <c r="X841" s="43"/>
      <c r="Y841" s="43"/>
      <c r="Z841" s="42"/>
      <c r="AA841" s="43"/>
      <c r="AB841" s="45"/>
      <c r="AC841" s="45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</row>
    <row r="842" spans="2:230" ht="12.75">
      <c r="B842" s="48"/>
      <c r="C842" s="48"/>
      <c r="D842" s="48"/>
      <c r="E842" s="55"/>
      <c r="F842" s="56"/>
      <c r="G842" s="56"/>
      <c r="H842" s="56"/>
      <c r="I842" s="48"/>
      <c r="J842" s="48"/>
      <c r="K842" s="48"/>
      <c r="L842" s="56"/>
      <c r="M842" s="48"/>
      <c r="N842" s="48"/>
      <c r="O842" s="49"/>
      <c r="P842" s="48"/>
      <c r="Q842" s="48"/>
      <c r="R842" s="56"/>
      <c r="S842" s="52"/>
      <c r="T842" s="116"/>
      <c r="U842" s="116"/>
      <c r="V842" s="116"/>
      <c r="W842" s="116"/>
      <c r="X842" s="43"/>
      <c r="Y842" s="43"/>
      <c r="Z842" s="42"/>
      <c r="AA842" s="43"/>
      <c r="AB842" s="45"/>
      <c r="AC842" s="45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</row>
    <row r="843" spans="2:230" ht="12.75">
      <c r="B843" s="48"/>
      <c r="C843" s="48"/>
      <c r="D843" s="48"/>
      <c r="E843" s="55"/>
      <c r="F843" s="56"/>
      <c r="G843" s="56"/>
      <c r="H843" s="56"/>
      <c r="I843" s="48"/>
      <c r="J843" s="48"/>
      <c r="K843" s="48"/>
      <c r="L843" s="56"/>
      <c r="M843" s="48"/>
      <c r="N843" s="48"/>
      <c r="O843" s="49"/>
      <c r="P843" s="48"/>
      <c r="Q843" s="48"/>
      <c r="R843" s="56"/>
      <c r="S843" s="52"/>
      <c r="T843" s="116"/>
      <c r="U843" s="116"/>
      <c r="V843" s="116"/>
      <c r="W843" s="116"/>
      <c r="X843" s="43"/>
      <c r="Y843" s="43"/>
      <c r="Z843" s="42"/>
      <c r="AA843" s="43"/>
      <c r="AB843" s="45"/>
      <c r="AC843" s="45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</row>
    <row r="844" spans="2:230" ht="12.75">
      <c r="B844" s="48"/>
      <c r="C844" s="48"/>
      <c r="D844" s="48"/>
      <c r="E844" s="55"/>
      <c r="F844" s="56"/>
      <c r="G844" s="56"/>
      <c r="H844" s="56"/>
      <c r="I844" s="48"/>
      <c r="J844" s="48"/>
      <c r="K844" s="48"/>
      <c r="L844" s="56"/>
      <c r="M844" s="48"/>
      <c r="N844" s="48"/>
      <c r="O844" s="49"/>
      <c r="P844" s="48"/>
      <c r="Q844" s="48"/>
      <c r="R844" s="56"/>
      <c r="S844" s="52"/>
      <c r="T844" s="116"/>
      <c r="U844" s="116"/>
      <c r="V844" s="116"/>
      <c r="W844" s="116"/>
      <c r="X844" s="43"/>
      <c r="Y844" s="43"/>
      <c r="Z844" s="42"/>
      <c r="AA844" s="43"/>
      <c r="AB844" s="45"/>
      <c r="AC844" s="45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</row>
    <row r="845" spans="2:230" ht="12.75">
      <c r="B845" s="48"/>
      <c r="C845" s="48"/>
      <c r="D845" s="48"/>
      <c r="E845" s="55"/>
      <c r="F845" s="56"/>
      <c r="G845" s="56"/>
      <c r="H845" s="56"/>
      <c r="I845" s="48"/>
      <c r="J845" s="48"/>
      <c r="K845" s="48"/>
      <c r="L845" s="56"/>
      <c r="M845" s="48"/>
      <c r="N845" s="48"/>
      <c r="O845" s="49"/>
      <c r="P845" s="48"/>
      <c r="Q845" s="48"/>
      <c r="R845" s="56"/>
      <c r="S845" s="52"/>
      <c r="T845" s="116"/>
      <c r="U845" s="116"/>
      <c r="V845" s="116"/>
      <c r="W845" s="116"/>
      <c r="X845" s="43"/>
      <c r="Y845" s="43"/>
      <c r="Z845" s="42"/>
      <c r="AA845" s="43"/>
      <c r="AB845" s="45"/>
      <c r="AC845" s="45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</row>
    <row r="846" spans="2:230" ht="12.75">
      <c r="B846" s="48"/>
      <c r="C846" s="48"/>
      <c r="D846" s="48"/>
      <c r="E846" s="55"/>
      <c r="F846" s="56"/>
      <c r="G846" s="56"/>
      <c r="H846" s="56"/>
      <c r="I846" s="48"/>
      <c r="J846" s="48"/>
      <c r="K846" s="48"/>
      <c r="L846" s="56"/>
      <c r="M846" s="48"/>
      <c r="N846" s="48"/>
      <c r="O846" s="49"/>
      <c r="P846" s="48"/>
      <c r="Q846" s="48"/>
      <c r="R846" s="56"/>
      <c r="S846" s="52"/>
      <c r="T846" s="116"/>
      <c r="U846" s="116"/>
      <c r="V846" s="116"/>
      <c r="W846" s="116"/>
      <c r="X846" s="43"/>
      <c r="Y846" s="43"/>
      <c r="Z846" s="42"/>
      <c r="AA846" s="43"/>
      <c r="AB846" s="45"/>
      <c r="AC846" s="45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</row>
    <row r="847" spans="2:230" ht="12.75">
      <c r="B847" s="48"/>
      <c r="C847" s="48"/>
      <c r="D847" s="48"/>
      <c r="E847" s="55"/>
      <c r="F847" s="56"/>
      <c r="G847" s="56"/>
      <c r="H847" s="56"/>
      <c r="I847" s="48"/>
      <c r="J847" s="48"/>
      <c r="K847" s="48"/>
      <c r="L847" s="56"/>
      <c r="M847" s="48"/>
      <c r="N847" s="48"/>
      <c r="O847" s="49"/>
      <c r="P847" s="48"/>
      <c r="Q847" s="48"/>
      <c r="R847" s="56"/>
      <c r="S847" s="52"/>
      <c r="T847" s="116"/>
      <c r="U847" s="116"/>
      <c r="V847" s="116"/>
      <c r="W847" s="116"/>
      <c r="X847" s="43"/>
      <c r="Y847" s="43"/>
      <c r="Z847" s="42"/>
      <c r="AA847" s="43"/>
      <c r="AB847" s="45"/>
      <c r="AC847" s="45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</row>
    <row r="848" spans="2:230" ht="12.75">
      <c r="B848" s="48"/>
      <c r="C848" s="48"/>
      <c r="D848" s="48"/>
      <c r="E848" s="55"/>
      <c r="F848" s="56"/>
      <c r="G848" s="56"/>
      <c r="H848" s="56"/>
      <c r="I848" s="48"/>
      <c r="J848" s="48"/>
      <c r="K848" s="48"/>
      <c r="L848" s="56"/>
      <c r="M848" s="48"/>
      <c r="N848" s="48"/>
      <c r="O848" s="49"/>
      <c r="P848" s="48"/>
      <c r="Q848" s="48"/>
      <c r="R848" s="56"/>
      <c r="S848" s="52"/>
      <c r="T848" s="116"/>
      <c r="U848" s="116"/>
      <c r="V848" s="116"/>
      <c r="W848" s="116"/>
      <c r="X848" s="43"/>
      <c r="Y848" s="43"/>
      <c r="Z848" s="42"/>
      <c r="AA848" s="43"/>
      <c r="AB848" s="45"/>
      <c r="AC848" s="45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</row>
    <row r="849" spans="2:230" ht="12.75">
      <c r="B849" s="48"/>
      <c r="C849" s="48"/>
      <c r="D849" s="48"/>
      <c r="E849" s="55"/>
      <c r="F849" s="56"/>
      <c r="G849" s="56"/>
      <c r="H849" s="56"/>
      <c r="I849" s="48"/>
      <c r="J849" s="48"/>
      <c r="K849" s="48"/>
      <c r="L849" s="56"/>
      <c r="M849" s="48"/>
      <c r="N849" s="48"/>
      <c r="O849" s="49"/>
      <c r="P849" s="48"/>
      <c r="Q849" s="48"/>
      <c r="R849" s="56"/>
      <c r="S849" s="52"/>
      <c r="T849" s="116"/>
      <c r="U849" s="116"/>
      <c r="V849" s="116"/>
      <c r="W849" s="116"/>
      <c r="X849" s="43"/>
      <c r="Y849" s="43"/>
      <c r="Z849" s="42"/>
      <c r="AA849" s="43"/>
      <c r="AB849" s="45"/>
      <c r="AC849" s="45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</row>
    <row r="850" spans="2:230" ht="12.75">
      <c r="B850" s="48"/>
      <c r="C850" s="48"/>
      <c r="D850" s="48"/>
      <c r="E850" s="55"/>
      <c r="F850" s="56"/>
      <c r="G850" s="56"/>
      <c r="H850" s="56"/>
      <c r="I850" s="48"/>
      <c r="J850" s="48"/>
      <c r="K850" s="48"/>
      <c r="L850" s="56"/>
      <c r="M850" s="48"/>
      <c r="N850" s="48"/>
      <c r="O850" s="49"/>
      <c r="P850" s="48"/>
      <c r="Q850" s="48"/>
      <c r="R850" s="56"/>
      <c r="S850" s="52"/>
      <c r="T850" s="116"/>
      <c r="U850" s="116"/>
      <c r="V850" s="116"/>
      <c r="W850" s="116"/>
      <c r="X850" s="43"/>
      <c r="Y850" s="43"/>
      <c r="Z850" s="42"/>
      <c r="AA850" s="43"/>
      <c r="AB850" s="45"/>
      <c r="AC850" s="45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</row>
    <row r="851" spans="2:230" ht="12.75">
      <c r="B851" s="48"/>
      <c r="C851" s="48"/>
      <c r="D851" s="48"/>
      <c r="E851" s="55"/>
      <c r="F851" s="56"/>
      <c r="G851" s="56"/>
      <c r="H851" s="56"/>
      <c r="I851" s="48"/>
      <c r="J851" s="48"/>
      <c r="K851" s="48"/>
      <c r="L851" s="56"/>
      <c r="M851" s="48"/>
      <c r="N851" s="48"/>
      <c r="O851" s="49"/>
      <c r="P851" s="48"/>
      <c r="Q851" s="48"/>
      <c r="R851" s="56"/>
      <c r="S851" s="52"/>
      <c r="T851" s="116"/>
      <c r="U851" s="116"/>
      <c r="V851" s="116"/>
      <c r="W851" s="116"/>
      <c r="X851" s="43"/>
      <c r="Y851" s="43"/>
      <c r="Z851" s="42"/>
      <c r="AA851" s="43"/>
      <c r="AB851" s="45"/>
      <c r="AC851" s="45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</row>
    <row r="852" spans="2:230" ht="12.75">
      <c r="B852" s="48"/>
      <c r="C852" s="48"/>
      <c r="D852" s="48"/>
      <c r="E852" s="55"/>
      <c r="F852" s="56"/>
      <c r="G852" s="56"/>
      <c r="H852" s="56"/>
      <c r="I852" s="48"/>
      <c r="J852" s="48"/>
      <c r="K852" s="48"/>
      <c r="L852" s="56"/>
      <c r="M852" s="48"/>
      <c r="N852" s="48"/>
      <c r="O852" s="49"/>
      <c r="P852" s="48"/>
      <c r="Q852" s="48"/>
      <c r="R852" s="56"/>
      <c r="S852" s="52"/>
      <c r="T852" s="116"/>
      <c r="U852" s="116"/>
      <c r="V852" s="116"/>
      <c r="W852" s="116"/>
      <c r="X852" s="43"/>
      <c r="Y852" s="43"/>
      <c r="Z852" s="42"/>
      <c r="AA852" s="43"/>
      <c r="AB852" s="45"/>
      <c r="AC852" s="45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</row>
    <row r="853" spans="2:230" ht="12.75">
      <c r="B853" s="48"/>
      <c r="C853" s="48"/>
      <c r="D853" s="48"/>
      <c r="E853" s="55"/>
      <c r="F853" s="56"/>
      <c r="G853" s="56"/>
      <c r="H853" s="56"/>
      <c r="I853" s="48"/>
      <c r="J853" s="48"/>
      <c r="K853" s="48"/>
      <c r="L853" s="56"/>
      <c r="M853" s="48"/>
      <c r="N853" s="48"/>
      <c r="O853" s="49"/>
      <c r="P853" s="48"/>
      <c r="Q853" s="48"/>
      <c r="R853" s="56"/>
      <c r="S853" s="52"/>
      <c r="T853" s="116"/>
      <c r="U853" s="116"/>
      <c r="V853" s="116"/>
      <c r="W853" s="116"/>
      <c r="X853" s="43"/>
      <c r="Y853" s="43"/>
      <c r="Z853" s="42"/>
      <c r="AA853" s="43"/>
      <c r="AB853" s="45"/>
      <c r="AC853" s="45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</row>
    <row r="854" spans="2:230" ht="12.75">
      <c r="B854" s="48"/>
      <c r="C854" s="48"/>
      <c r="D854" s="48"/>
      <c r="E854" s="55"/>
      <c r="F854" s="56"/>
      <c r="G854" s="56"/>
      <c r="H854" s="56"/>
      <c r="I854" s="48"/>
      <c r="J854" s="48"/>
      <c r="K854" s="48"/>
      <c r="L854" s="56"/>
      <c r="M854" s="48"/>
      <c r="N854" s="48"/>
      <c r="O854" s="49"/>
      <c r="P854" s="48"/>
      <c r="Q854" s="48"/>
      <c r="R854" s="56"/>
      <c r="S854" s="52"/>
      <c r="T854" s="116"/>
      <c r="U854" s="116"/>
      <c r="V854" s="116"/>
      <c r="W854" s="116"/>
      <c r="X854" s="43"/>
      <c r="Y854" s="43"/>
      <c r="Z854" s="42"/>
      <c r="AA854" s="43"/>
      <c r="AB854" s="45"/>
      <c r="AC854" s="45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</row>
    <row r="855" spans="2:230" ht="12.75">
      <c r="B855" s="48"/>
      <c r="C855" s="48"/>
      <c r="D855" s="48"/>
      <c r="E855" s="55"/>
      <c r="F855" s="56"/>
      <c r="G855" s="56"/>
      <c r="H855" s="56"/>
      <c r="I855" s="48"/>
      <c r="J855" s="48"/>
      <c r="K855" s="48"/>
      <c r="L855" s="56"/>
      <c r="M855" s="48"/>
      <c r="N855" s="48"/>
      <c r="O855" s="49"/>
      <c r="P855" s="48"/>
      <c r="Q855" s="48"/>
      <c r="R855" s="56"/>
      <c r="S855" s="52"/>
      <c r="T855" s="116"/>
      <c r="U855" s="116"/>
      <c r="V855" s="116"/>
      <c r="W855" s="116"/>
      <c r="X855" s="43"/>
      <c r="Y855" s="43"/>
      <c r="Z855" s="42"/>
      <c r="AA855" s="43"/>
      <c r="AB855" s="45"/>
      <c r="AC855" s="45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</row>
    <row r="856" spans="2:230" ht="12.75">
      <c r="B856" s="48"/>
      <c r="C856" s="48"/>
      <c r="D856" s="48"/>
      <c r="E856" s="55"/>
      <c r="F856" s="56"/>
      <c r="G856" s="56"/>
      <c r="H856" s="56"/>
      <c r="I856" s="48"/>
      <c r="J856" s="48"/>
      <c r="K856" s="48"/>
      <c r="L856" s="56"/>
      <c r="M856" s="48"/>
      <c r="N856" s="48"/>
      <c r="O856" s="49"/>
      <c r="P856" s="48"/>
      <c r="Q856" s="48"/>
      <c r="R856" s="56"/>
      <c r="S856" s="52"/>
      <c r="T856" s="116"/>
      <c r="U856" s="116"/>
      <c r="V856" s="116"/>
      <c r="W856" s="116"/>
      <c r="X856" s="43"/>
      <c r="Y856" s="43"/>
      <c r="Z856" s="42"/>
      <c r="AA856" s="43"/>
      <c r="AB856" s="45"/>
      <c r="AC856" s="45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</row>
    <row r="857" spans="2:230" ht="12.75">
      <c r="B857" s="48"/>
      <c r="C857" s="48"/>
      <c r="D857" s="48"/>
      <c r="E857" s="55"/>
      <c r="F857" s="56"/>
      <c r="G857" s="56"/>
      <c r="H857" s="56"/>
      <c r="I857" s="48"/>
      <c r="J857" s="48"/>
      <c r="K857" s="48"/>
      <c r="L857" s="56"/>
      <c r="M857" s="48"/>
      <c r="N857" s="48"/>
      <c r="O857" s="49"/>
      <c r="P857" s="48"/>
      <c r="Q857" s="48"/>
      <c r="R857" s="56"/>
      <c r="S857" s="52"/>
      <c r="T857" s="116"/>
      <c r="U857" s="116"/>
      <c r="V857" s="116"/>
      <c r="W857" s="116"/>
      <c r="X857" s="43"/>
      <c r="Y857" s="43"/>
      <c r="Z857" s="42"/>
      <c r="AA857" s="43"/>
      <c r="AB857" s="45"/>
      <c r="AC857" s="45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</row>
    <row r="858" spans="2:230" ht="12.75">
      <c r="B858" s="48"/>
      <c r="C858" s="48"/>
      <c r="D858" s="48"/>
      <c r="E858" s="55"/>
      <c r="F858" s="56"/>
      <c r="G858" s="56"/>
      <c r="H858" s="56"/>
      <c r="I858" s="48"/>
      <c r="J858" s="48"/>
      <c r="K858" s="48"/>
      <c r="L858" s="56"/>
      <c r="M858" s="48"/>
      <c r="N858" s="48"/>
      <c r="O858" s="49"/>
      <c r="P858" s="48"/>
      <c r="Q858" s="48"/>
      <c r="R858" s="56"/>
      <c r="S858" s="52"/>
      <c r="T858" s="116"/>
      <c r="U858" s="116"/>
      <c r="V858" s="116"/>
      <c r="W858" s="116"/>
      <c r="X858" s="43"/>
      <c r="Y858" s="43"/>
      <c r="Z858" s="42"/>
      <c r="AA858" s="43"/>
      <c r="AB858" s="45"/>
      <c r="AC858" s="45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</row>
    <row r="859" spans="2:230" ht="12.75">
      <c r="B859" s="48"/>
      <c r="C859" s="48"/>
      <c r="D859" s="48"/>
      <c r="E859" s="55"/>
      <c r="F859" s="56"/>
      <c r="G859" s="56"/>
      <c r="H859" s="56"/>
      <c r="I859" s="48"/>
      <c r="J859" s="48"/>
      <c r="K859" s="48"/>
      <c r="L859" s="56"/>
      <c r="M859" s="48"/>
      <c r="N859" s="48"/>
      <c r="O859" s="49"/>
      <c r="P859" s="48"/>
      <c r="Q859" s="48"/>
      <c r="R859" s="56"/>
      <c r="S859" s="52"/>
      <c r="T859" s="116"/>
      <c r="U859" s="116"/>
      <c r="V859" s="116"/>
      <c r="W859" s="116"/>
      <c r="X859" s="43"/>
      <c r="Y859" s="43"/>
      <c r="Z859" s="42"/>
      <c r="AA859" s="43"/>
      <c r="AB859" s="45"/>
      <c r="AC859" s="45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</row>
    <row r="860" spans="2:230" ht="12.75">
      <c r="B860" s="48"/>
      <c r="C860" s="48"/>
      <c r="D860" s="48"/>
      <c r="E860" s="55"/>
      <c r="F860" s="56"/>
      <c r="G860" s="56"/>
      <c r="H860" s="56"/>
      <c r="I860" s="48"/>
      <c r="J860" s="48"/>
      <c r="K860" s="48"/>
      <c r="L860" s="56"/>
      <c r="M860" s="48"/>
      <c r="N860" s="48"/>
      <c r="O860" s="49"/>
      <c r="P860" s="48"/>
      <c r="Q860" s="48"/>
      <c r="R860" s="56"/>
      <c r="S860" s="52"/>
      <c r="T860" s="116"/>
      <c r="U860" s="116"/>
      <c r="V860" s="116"/>
      <c r="W860" s="116"/>
      <c r="X860" s="43"/>
      <c r="Y860" s="43"/>
      <c r="Z860" s="42"/>
      <c r="AA860" s="43"/>
      <c r="AB860" s="45"/>
      <c r="AC860" s="45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</row>
    <row r="861" spans="2:230" ht="12.75">
      <c r="B861" s="48"/>
      <c r="C861" s="48"/>
      <c r="D861" s="48"/>
      <c r="E861" s="55"/>
      <c r="F861" s="56"/>
      <c r="G861" s="56"/>
      <c r="H861" s="56"/>
      <c r="I861" s="48"/>
      <c r="J861" s="48"/>
      <c r="K861" s="48"/>
      <c r="L861" s="56"/>
      <c r="M861" s="48"/>
      <c r="N861" s="48"/>
      <c r="O861" s="49"/>
      <c r="P861" s="48"/>
      <c r="Q861" s="48"/>
      <c r="R861" s="56"/>
      <c r="S861" s="52"/>
      <c r="T861" s="116"/>
      <c r="U861" s="116"/>
      <c r="V861" s="116"/>
      <c r="W861" s="116"/>
      <c r="X861" s="43"/>
      <c r="Y861" s="43"/>
      <c r="Z861" s="42"/>
      <c r="AA861" s="43"/>
      <c r="AB861" s="45"/>
      <c r="AC861" s="45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</row>
    <row r="862" spans="2:230" ht="12.75">
      <c r="B862" s="48"/>
      <c r="C862" s="48"/>
      <c r="D862" s="48"/>
      <c r="E862" s="55"/>
      <c r="F862" s="56"/>
      <c r="G862" s="56"/>
      <c r="H862" s="56"/>
      <c r="I862" s="48"/>
      <c r="J862" s="48"/>
      <c r="K862" s="48"/>
      <c r="L862" s="56"/>
      <c r="M862" s="48"/>
      <c r="N862" s="48"/>
      <c r="O862" s="49"/>
      <c r="P862" s="48"/>
      <c r="Q862" s="48"/>
      <c r="R862" s="56"/>
      <c r="S862" s="52"/>
      <c r="T862" s="116"/>
      <c r="U862" s="116"/>
      <c r="V862" s="116"/>
      <c r="W862" s="116"/>
      <c r="X862" s="43"/>
      <c r="Y862" s="43"/>
      <c r="Z862" s="42"/>
      <c r="AA862" s="43"/>
      <c r="AB862" s="45"/>
      <c r="AC862" s="45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</row>
    <row r="863" spans="2:230" ht="12.75">
      <c r="B863" s="48"/>
      <c r="C863" s="48"/>
      <c r="D863" s="48"/>
      <c r="E863" s="55"/>
      <c r="F863" s="56"/>
      <c r="G863" s="56"/>
      <c r="H863" s="56"/>
      <c r="I863" s="48"/>
      <c r="J863" s="48"/>
      <c r="K863" s="48"/>
      <c r="L863" s="56"/>
      <c r="M863" s="48"/>
      <c r="N863" s="48"/>
      <c r="O863" s="49"/>
      <c r="P863" s="48"/>
      <c r="Q863" s="48"/>
      <c r="R863" s="56"/>
      <c r="S863" s="52"/>
      <c r="T863" s="116"/>
      <c r="U863" s="116"/>
      <c r="V863" s="116"/>
      <c r="W863" s="116"/>
      <c r="X863" s="43"/>
      <c r="Y863" s="43"/>
      <c r="Z863" s="42"/>
      <c r="AA863" s="43"/>
      <c r="AB863" s="45"/>
      <c r="AC863" s="45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</row>
    <row r="864" spans="2:230" ht="12.75">
      <c r="B864" s="48"/>
      <c r="C864" s="48"/>
      <c r="D864" s="48"/>
      <c r="E864" s="55"/>
      <c r="F864" s="56"/>
      <c r="G864" s="56"/>
      <c r="H864" s="56"/>
      <c r="I864" s="48"/>
      <c r="J864" s="48"/>
      <c r="K864" s="48"/>
      <c r="L864" s="56"/>
      <c r="M864" s="48"/>
      <c r="N864" s="48"/>
      <c r="O864" s="49"/>
      <c r="P864" s="48"/>
      <c r="Q864" s="48"/>
      <c r="R864" s="56"/>
      <c r="S864" s="52"/>
      <c r="T864" s="116"/>
      <c r="U864" s="116"/>
      <c r="V864" s="116"/>
      <c r="W864" s="116"/>
      <c r="X864" s="43"/>
      <c r="Y864" s="43"/>
      <c r="Z864" s="42"/>
      <c r="AA864" s="43"/>
      <c r="AB864" s="45"/>
      <c r="AC864" s="45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</row>
    <row r="865" spans="2:230" ht="12.75">
      <c r="B865" s="48"/>
      <c r="C865" s="48"/>
      <c r="D865" s="48"/>
      <c r="E865" s="55"/>
      <c r="F865" s="56"/>
      <c r="G865" s="56"/>
      <c r="H865" s="56"/>
      <c r="I865" s="48"/>
      <c r="J865" s="48"/>
      <c r="K865" s="48"/>
      <c r="L865" s="56"/>
      <c r="M865" s="48"/>
      <c r="N865" s="48"/>
      <c r="O865" s="49"/>
      <c r="P865" s="48"/>
      <c r="Q865" s="48"/>
      <c r="R865" s="56"/>
      <c r="S865" s="52"/>
      <c r="T865" s="116"/>
      <c r="U865" s="116"/>
      <c r="V865" s="116"/>
      <c r="W865" s="116"/>
      <c r="X865" s="43"/>
      <c r="Y865" s="43"/>
      <c r="Z865" s="42"/>
      <c r="AA865" s="43"/>
      <c r="AB865" s="45"/>
      <c r="AC865" s="45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</row>
    <row r="866" spans="2:230" ht="12.75">
      <c r="B866" s="48"/>
      <c r="C866" s="48"/>
      <c r="D866" s="48"/>
      <c r="E866" s="55"/>
      <c r="F866" s="56"/>
      <c r="G866" s="56"/>
      <c r="H866" s="56"/>
      <c r="I866" s="48"/>
      <c r="J866" s="48"/>
      <c r="K866" s="48"/>
      <c r="L866" s="56"/>
      <c r="M866" s="48"/>
      <c r="N866" s="48"/>
      <c r="O866" s="49"/>
      <c r="P866" s="48"/>
      <c r="Q866" s="48"/>
      <c r="R866" s="56"/>
      <c r="S866" s="52"/>
      <c r="T866" s="116"/>
      <c r="U866" s="116"/>
      <c r="V866" s="116"/>
      <c r="W866" s="116"/>
      <c r="X866" s="43"/>
      <c r="Y866" s="43"/>
      <c r="Z866" s="42"/>
      <c r="AA866" s="43"/>
      <c r="AB866" s="45"/>
      <c r="AC866" s="45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</row>
    <row r="867" spans="2:230" ht="12.75">
      <c r="B867" s="48"/>
      <c r="C867" s="48"/>
      <c r="D867" s="48"/>
      <c r="E867" s="55"/>
      <c r="F867" s="56"/>
      <c r="G867" s="56"/>
      <c r="H867" s="56"/>
      <c r="I867" s="48"/>
      <c r="J867" s="48"/>
      <c r="K867" s="48"/>
      <c r="L867" s="56"/>
      <c r="M867" s="48"/>
      <c r="N867" s="48"/>
      <c r="O867" s="49"/>
      <c r="P867" s="48"/>
      <c r="Q867" s="48"/>
      <c r="R867" s="56"/>
      <c r="S867" s="52"/>
      <c r="T867" s="116"/>
      <c r="U867" s="116"/>
      <c r="V867" s="116"/>
      <c r="W867" s="116"/>
      <c r="X867" s="43"/>
      <c r="Y867" s="43"/>
      <c r="Z867" s="42"/>
      <c r="AA867" s="43"/>
      <c r="AB867" s="45"/>
      <c r="AC867" s="45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</row>
    <row r="868" spans="2:230" ht="12.75">
      <c r="B868" s="48"/>
      <c r="C868" s="48"/>
      <c r="D868" s="48"/>
      <c r="E868" s="55"/>
      <c r="F868" s="56"/>
      <c r="G868" s="56"/>
      <c r="H868" s="56"/>
      <c r="I868" s="48"/>
      <c r="J868" s="48"/>
      <c r="K868" s="48"/>
      <c r="L868" s="56"/>
      <c r="M868" s="48"/>
      <c r="N868" s="48"/>
      <c r="O868" s="49"/>
      <c r="P868" s="48"/>
      <c r="Q868" s="48"/>
      <c r="R868" s="56"/>
      <c r="S868" s="52"/>
      <c r="T868" s="116"/>
      <c r="U868" s="116"/>
      <c r="V868" s="116"/>
      <c r="W868" s="116"/>
      <c r="X868" s="43"/>
      <c r="Y868" s="43"/>
      <c r="Z868" s="42"/>
      <c r="AA868" s="43"/>
      <c r="AB868" s="45"/>
      <c r="AC868" s="45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</row>
    <row r="869" spans="2:230" ht="12.75">
      <c r="B869" s="48"/>
      <c r="C869" s="48"/>
      <c r="D869" s="48"/>
      <c r="E869" s="55"/>
      <c r="F869" s="56"/>
      <c r="G869" s="56"/>
      <c r="H869" s="56"/>
      <c r="I869" s="48"/>
      <c r="J869" s="48"/>
      <c r="K869" s="48"/>
      <c r="L869" s="56"/>
      <c r="M869" s="48"/>
      <c r="N869" s="48"/>
      <c r="O869" s="49"/>
      <c r="P869" s="48"/>
      <c r="Q869" s="48"/>
      <c r="R869" s="56"/>
      <c r="S869" s="52"/>
      <c r="T869" s="116"/>
      <c r="U869" s="116"/>
      <c r="V869" s="116"/>
      <c r="W869" s="116"/>
      <c r="X869" s="43"/>
      <c r="Y869" s="43"/>
      <c r="Z869" s="42"/>
      <c r="AA869" s="43"/>
      <c r="AB869" s="45"/>
      <c r="AC869" s="45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</row>
    <row r="870" spans="2:230" ht="12.75">
      <c r="B870" s="48"/>
      <c r="C870" s="48"/>
      <c r="D870" s="48"/>
      <c r="E870" s="55"/>
      <c r="F870" s="56"/>
      <c r="G870" s="56"/>
      <c r="H870" s="56"/>
      <c r="I870" s="48"/>
      <c r="J870" s="48"/>
      <c r="K870" s="48"/>
      <c r="L870" s="56"/>
      <c r="M870" s="48"/>
      <c r="N870" s="48"/>
      <c r="O870" s="49"/>
      <c r="P870" s="48"/>
      <c r="Q870" s="48"/>
      <c r="R870" s="56"/>
      <c r="S870" s="52"/>
      <c r="T870" s="116"/>
      <c r="U870" s="116"/>
      <c r="V870" s="116"/>
      <c r="W870" s="116"/>
      <c r="X870" s="43"/>
      <c r="Y870" s="43"/>
      <c r="Z870" s="42"/>
      <c r="AA870" s="43"/>
      <c r="AB870" s="45"/>
      <c r="AC870" s="45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</row>
    <row r="871" spans="2:230" ht="12.75">
      <c r="B871" s="48"/>
      <c r="C871" s="48"/>
      <c r="D871" s="48"/>
      <c r="E871" s="55"/>
      <c r="F871" s="56"/>
      <c r="G871" s="56"/>
      <c r="H871" s="56"/>
      <c r="I871" s="48"/>
      <c r="J871" s="48"/>
      <c r="K871" s="48"/>
      <c r="L871" s="56"/>
      <c r="M871" s="48"/>
      <c r="N871" s="48"/>
      <c r="O871" s="49"/>
      <c r="P871" s="48"/>
      <c r="Q871" s="48"/>
      <c r="R871" s="56"/>
      <c r="S871" s="52"/>
      <c r="T871" s="116"/>
      <c r="U871" s="116"/>
      <c r="V871" s="116"/>
      <c r="W871" s="116"/>
      <c r="X871" s="43"/>
      <c r="Y871" s="43"/>
      <c r="Z871" s="42"/>
      <c r="AA871" s="43"/>
      <c r="AB871" s="45"/>
      <c r="AC871" s="45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</row>
    <row r="872" spans="2:230" ht="12.75">
      <c r="B872" s="48"/>
      <c r="C872" s="48"/>
      <c r="D872" s="48"/>
      <c r="E872" s="55"/>
      <c r="F872" s="56"/>
      <c r="G872" s="56"/>
      <c r="H872" s="56"/>
      <c r="I872" s="48"/>
      <c r="J872" s="48"/>
      <c r="K872" s="48"/>
      <c r="L872" s="56"/>
      <c r="M872" s="48"/>
      <c r="N872" s="48"/>
      <c r="O872" s="49"/>
      <c r="P872" s="48"/>
      <c r="Q872" s="48"/>
      <c r="R872" s="56"/>
      <c r="S872" s="52"/>
      <c r="T872" s="116"/>
      <c r="U872" s="116"/>
      <c r="V872" s="116"/>
      <c r="W872" s="116"/>
      <c r="X872" s="43"/>
      <c r="Y872" s="43"/>
      <c r="Z872" s="42"/>
      <c r="AA872" s="43"/>
      <c r="AB872" s="45"/>
      <c r="AC872" s="45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</row>
    <row r="873" spans="2:230" ht="12.75">
      <c r="B873" s="48"/>
      <c r="C873" s="48"/>
      <c r="D873" s="48"/>
      <c r="E873" s="55"/>
      <c r="F873" s="56"/>
      <c r="G873" s="56"/>
      <c r="H873" s="56"/>
      <c r="I873" s="48"/>
      <c r="J873" s="48"/>
      <c r="K873" s="48"/>
      <c r="L873" s="56"/>
      <c r="M873" s="48"/>
      <c r="N873" s="48"/>
      <c r="O873" s="49"/>
      <c r="P873" s="48"/>
      <c r="Q873" s="48"/>
      <c r="R873" s="56"/>
      <c r="S873" s="52"/>
      <c r="T873" s="116"/>
      <c r="U873" s="116"/>
      <c r="V873" s="116"/>
      <c r="W873" s="116"/>
      <c r="X873" s="43"/>
      <c r="Y873" s="43"/>
      <c r="Z873" s="42"/>
      <c r="AA873" s="43"/>
      <c r="AB873" s="45"/>
      <c r="AC873" s="45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</row>
    <row r="874" spans="2:230" ht="12.75">
      <c r="B874" s="48"/>
      <c r="C874" s="48"/>
      <c r="D874" s="48"/>
      <c r="E874" s="55"/>
      <c r="F874" s="56"/>
      <c r="G874" s="56"/>
      <c r="H874" s="56"/>
      <c r="I874" s="48"/>
      <c r="J874" s="48"/>
      <c r="K874" s="48"/>
      <c r="L874" s="56"/>
      <c r="M874" s="48"/>
      <c r="N874" s="48"/>
      <c r="O874" s="49"/>
      <c r="P874" s="48"/>
      <c r="Q874" s="48"/>
      <c r="R874" s="56"/>
      <c r="S874" s="52"/>
      <c r="T874" s="116"/>
      <c r="U874" s="116"/>
      <c r="V874" s="116"/>
      <c r="W874" s="116"/>
      <c r="X874" s="43"/>
      <c r="Y874" s="43"/>
      <c r="Z874" s="42"/>
      <c r="AA874" s="43"/>
      <c r="AB874" s="45"/>
      <c r="AC874" s="45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</row>
    <row r="875" spans="2:230" ht="12.75">
      <c r="B875" s="48"/>
      <c r="C875" s="48"/>
      <c r="D875" s="48"/>
      <c r="E875" s="55"/>
      <c r="F875" s="56"/>
      <c r="G875" s="56"/>
      <c r="H875" s="56"/>
      <c r="I875" s="48"/>
      <c r="J875" s="48"/>
      <c r="K875" s="48"/>
      <c r="L875" s="56"/>
      <c r="M875" s="48"/>
      <c r="N875" s="48"/>
      <c r="O875" s="49"/>
      <c r="P875" s="48"/>
      <c r="Q875" s="48"/>
      <c r="R875" s="56"/>
      <c r="S875" s="52"/>
      <c r="T875" s="116"/>
      <c r="U875" s="116"/>
      <c r="V875" s="116"/>
      <c r="W875" s="116"/>
      <c r="X875" s="43"/>
      <c r="Y875" s="43"/>
      <c r="Z875" s="42"/>
      <c r="AA875" s="43"/>
      <c r="AB875" s="45"/>
      <c r="AC875" s="45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</row>
    <row r="876" spans="2:230" ht="12.75">
      <c r="B876" s="48"/>
      <c r="C876" s="48"/>
      <c r="D876" s="48"/>
      <c r="E876" s="55"/>
      <c r="F876" s="56"/>
      <c r="G876" s="56"/>
      <c r="H876" s="56"/>
      <c r="I876" s="48"/>
      <c r="J876" s="48"/>
      <c r="K876" s="48"/>
      <c r="L876" s="56"/>
      <c r="M876" s="48"/>
      <c r="N876" s="48"/>
      <c r="O876" s="49"/>
      <c r="P876" s="48"/>
      <c r="Q876" s="48"/>
      <c r="R876" s="56"/>
      <c r="S876" s="52"/>
      <c r="T876" s="116"/>
      <c r="U876" s="116"/>
      <c r="V876" s="116"/>
      <c r="W876" s="116"/>
      <c r="X876" s="43"/>
      <c r="Y876" s="43"/>
      <c r="Z876" s="42"/>
      <c r="AA876" s="43"/>
      <c r="AB876" s="45"/>
      <c r="AC876" s="45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</row>
    <row r="877" spans="2:230" ht="12.75">
      <c r="B877" s="48"/>
      <c r="C877" s="48"/>
      <c r="D877" s="48"/>
      <c r="E877" s="55"/>
      <c r="F877" s="56"/>
      <c r="G877" s="56"/>
      <c r="H877" s="56"/>
      <c r="I877" s="48"/>
      <c r="J877" s="48"/>
      <c r="K877" s="48"/>
      <c r="L877" s="56"/>
      <c r="M877" s="48"/>
      <c r="N877" s="48"/>
      <c r="O877" s="49"/>
      <c r="P877" s="48"/>
      <c r="Q877" s="48"/>
      <c r="R877" s="56"/>
      <c r="S877" s="52"/>
      <c r="T877" s="116"/>
      <c r="U877" s="116"/>
      <c r="V877" s="116"/>
      <c r="W877" s="116"/>
      <c r="X877" s="43"/>
      <c r="Y877" s="43"/>
      <c r="Z877" s="42"/>
      <c r="AA877" s="43"/>
      <c r="AB877" s="45"/>
      <c r="AC877" s="45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</row>
    <row r="878" spans="2:230" ht="12.75">
      <c r="B878" s="48"/>
      <c r="C878" s="48"/>
      <c r="D878" s="48"/>
      <c r="E878" s="55"/>
      <c r="F878" s="56"/>
      <c r="G878" s="56"/>
      <c r="H878" s="56"/>
      <c r="I878" s="48"/>
      <c r="J878" s="48"/>
      <c r="K878" s="48"/>
      <c r="L878" s="56"/>
      <c r="M878" s="48"/>
      <c r="N878" s="48"/>
      <c r="O878" s="49"/>
      <c r="P878" s="48"/>
      <c r="Q878" s="48"/>
      <c r="R878" s="56"/>
      <c r="S878" s="52"/>
      <c r="T878" s="116"/>
      <c r="U878" s="116"/>
      <c r="V878" s="116"/>
      <c r="W878" s="116"/>
      <c r="X878" s="43"/>
      <c r="Y878" s="43"/>
      <c r="Z878" s="42"/>
      <c r="AA878" s="43"/>
      <c r="AB878" s="45"/>
      <c r="AC878" s="45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</row>
    <row r="879" spans="2:230" ht="12.75">
      <c r="B879" s="48"/>
      <c r="C879" s="48"/>
      <c r="D879" s="48"/>
      <c r="E879" s="55"/>
      <c r="F879" s="56"/>
      <c r="G879" s="56"/>
      <c r="H879" s="56"/>
      <c r="I879" s="48"/>
      <c r="J879" s="48"/>
      <c r="K879" s="48"/>
      <c r="L879" s="56"/>
      <c r="M879" s="48"/>
      <c r="N879" s="48"/>
      <c r="O879" s="49"/>
      <c r="P879" s="48"/>
      <c r="Q879" s="48"/>
      <c r="R879" s="56"/>
      <c r="S879" s="52"/>
      <c r="T879" s="116"/>
      <c r="U879" s="116"/>
      <c r="V879" s="116"/>
      <c r="W879" s="116"/>
      <c r="X879" s="43"/>
      <c r="Y879" s="43"/>
      <c r="Z879" s="42"/>
      <c r="AA879" s="43"/>
      <c r="AB879" s="45"/>
      <c r="AC879" s="45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</row>
    <row r="880" spans="2:230" ht="12.75">
      <c r="B880" s="48"/>
      <c r="C880" s="48"/>
      <c r="D880" s="48"/>
      <c r="E880" s="55"/>
      <c r="F880" s="56"/>
      <c r="G880" s="56"/>
      <c r="H880" s="56"/>
      <c r="I880" s="48"/>
      <c r="J880" s="48"/>
      <c r="K880" s="48"/>
      <c r="L880" s="56"/>
      <c r="M880" s="48"/>
      <c r="N880" s="48"/>
      <c r="O880" s="49"/>
      <c r="P880" s="48"/>
      <c r="Q880" s="48"/>
      <c r="R880" s="56"/>
      <c r="S880" s="52"/>
      <c r="T880" s="116"/>
      <c r="U880" s="116"/>
      <c r="V880" s="116"/>
      <c r="W880" s="116"/>
      <c r="X880" s="43"/>
      <c r="Y880" s="43"/>
      <c r="Z880" s="42"/>
      <c r="AA880" s="43"/>
      <c r="AB880" s="45"/>
      <c r="AC880" s="45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</row>
    <row r="881" spans="2:230" ht="12.75">
      <c r="B881" s="48"/>
      <c r="C881" s="48"/>
      <c r="D881" s="48"/>
      <c r="E881" s="55"/>
      <c r="F881" s="56"/>
      <c r="G881" s="56"/>
      <c r="H881" s="56"/>
      <c r="I881" s="48"/>
      <c r="J881" s="48"/>
      <c r="K881" s="48"/>
      <c r="L881" s="56"/>
      <c r="M881" s="48"/>
      <c r="N881" s="48"/>
      <c r="O881" s="49"/>
      <c r="P881" s="48"/>
      <c r="Q881" s="48"/>
      <c r="R881" s="56"/>
      <c r="S881" s="52"/>
      <c r="T881" s="116"/>
      <c r="U881" s="116"/>
      <c r="V881" s="116"/>
      <c r="W881" s="116"/>
      <c r="X881" s="43"/>
      <c r="Y881" s="43"/>
      <c r="Z881" s="42"/>
      <c r="AA881" s="43"/>
      <c r="AB881" s="45"/>
      <c r="AC881" s="45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</row>
    <row r="882" spans="2:230" ht="12.75">
      <c r="B882" s="48"/>
      <c r="C882" s="48"/>
      <c r="D882" s="48"/>
      <c r="E882" s="55"/>
      <c r="F882" s="56"/>
      <c r="G882" s="56"/>
      <c r="H882" s="56"/>
      <c r="I882" s="48"/>
      <c r="J882" s="48"/>
      <c r="K882" s="48"/>
      <c r="L882" s="56"/>
      <c r="M882" s="48"/>
      <c r="N882" s="48"/>
      <c r="O882" s="49"/>
      <c r="P882" s="48"/>
      <c r="Q882" s="48"/>
      <c r="R882" s="56"/>
      <c r="S882" s="52"/>
      <c r="T882" s="116"/>
      <c r="U882" s="116"/>
      <c r="V882" s="116"/>
      <c r="W882" s="116"/>
      <c r="X882" s="43"/>
      <c r="Y882" s="43"/>
      <c r="Z882" s="42"/>
      <c r="AA882" s="43"/>
      <c r="AB882" s="45"/>
      <c r="AC882" s="45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</row>
    <row r="883" spans="2:230" ht="12.75">
      <c r="B883" s="48"/>
      <c r="C883" s="48"/>
      <c r="D883" s="48"/>
      <c r="E883" s="55"/>
      <c r="F883" s="56"/>
      <c r="G883" s="56"/>
      <c r="H883" s="56"/>
      <c r="I883" s="48"/>
      <c r="J883" s="48"/>
      <c r="K883" s="48"/>
      <c r="L883" s="56"/>
      <c r="M883" s="48"/>
      <c r="N883" s="48"/>
      <c r="O883" s="49"/>
      <c r="P883" s="48"/>
      <c r="Q883" s="48"/>
      <c r="R883" s="56"/>
      <c r="S883" s="52"/>
      <c r="T883" s="116"/>
      <c r="U883" s="116"/>
      <c r="V883" s="116"/>
      <c r="W883" s="116"/>
      <c r="X883" s="43"/>
      <c r="Y883" s="43"/>
      <c r="Z883" s="42"/>
      <c r="AA883" s="43"/>
      <c r="AB883" s="45"/>
      <c r="AC883" s="45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</row>
    <row r="884" spans="2:230" ht="12.75">
      <c r="B884" s="48"/>
      <c r="C884" s="48"/>
      <c r="D884" s="48"/>
      <c r="E884" s="55"/>
      <c r="F884" s="56"/>
      <c r="G884" s="56"/>
      <c r="H884" s="56"/>
      <c r="I884" s="48"/>
      <c r="J884" s="48"/>
      <c r="K884" s="48"/>
      <c r="L884" s="56"/>
      <c r="M884" s="48"/>
      <c r="N884" s="48"/>
      <c r="O884" s="49"/>
      <c r="P884" s="48"/>
      <c r="Q884" s="48"/>
      <c r="R884" s="56"/>
      <c r="S884" s="52"/>
      <c r="T884" s="116"/>
      <c r="U884" s="116"/>
      <c r="V884" s="116"/>
      <c r="W884" s="116"/>
      <c r="X884" s="43"/>
      <c r="Y884" s="43"/>
      <c r="Z884" s="42"/>
      <c r="AA884" s="43"/>
      <c r="AB884" s="45"/>
      <c r="AC884" s="45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</row>
    <row r="885" spans="2:230" ht="12.75">
      <c r="B885" s="48"/>
      <c r="C885" s="48"/>
      <c r="D885" s="48"/>
      <c r="E885" s="55"/>
      <c r="F885" s="56"/>
      <c r="G885" s="56"/>
      <c r="H885" s="56"/>
      <c r="I885" s="48"/>
      <c r="J885" s="48"/>
      <c r="K885" s="48"/>
      <c r="L885" s="56"/>
      <c r="M885" s="48"/>
      <c r="N885" s="48"/>
      <c r="O885" s="49"/>
      <c r="P885" s="48"/>
      <c r="Q885" s="48"/>
      <c r="R885" s="56"/>
      <c r="S885" s="52"/>
      <c r="T885" s="116"/>
      <c r="U885" s="116"/>
      <c r="V885" s="116"/>
      <c r="W885" s="116"/>
      <c r="X885" s="43"/>
      <c r="Y885" s="43"/>
      <c r="Z885" s="42"/>
      <c r="AA885" s="43"/>
      <c r="AB885" s="45"/>
      <c r="AC885" s="45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</row>
    <row r="886" spans="2:230" ht="12.75">
      <c r="B886" s="48"/>
      <c r="C886" s="48"/>
      <c r="D886" s="48"/>
      <c r="E886" s="55"/>
      <c r="F886" s="56"/>
      <c r="G886" s="56"/>
      <c r="H886" s="56"/>
      <c r="I886" s="48"/>
      <c r="J886" s="48"/>
      <c r="K886" s="48"/>
      <c r="L886" s="56"/>
      <c r="M886" s="48"/>
      <c r="N886" s="48"/>
      <c r="O886" s="49"/>
      <c r="P886" s="48"/>
      <c r="Q886" s="48"/>
      <c r="R886" s="56"/>
      <c r="S886" s="52"/>
      <c r="T886" s="116"/>
      <c r="U886" s="116"/>
      <c r="V886" s="116"/>
      <c r="W886" s="116"/>
      <c r="X886" s="43"/>
      <c r="Y886" s="43"/>
      <c r="Z886" s="42"/>
      <c r="AA886" s="43"/>
      <c r="AB886" s="45"/>
      <c r="AC886" s="45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</row>
    <row r="887" spans="2:230" ht="12.75">
      <c r="B887" s="48"/>
      <c r="C887" s="48"/>
      <c r="D887" s="48"/>
      <c r="E887" s="55"/>
      <c r="F887" s="56"/>
      <c r="G887" s="56"/>
      <c r="H887" s="56"/>
      <c r="I887" s="48"/>
      <c r="J887" s="48"/>
      <c r="K887" s="48"/>
      <c r="L887" s="56"/>
      <c r="M887" s="48"/>
      <c r="N887" s="48"/>
      <c r="O887" s="49"/>
      <c r="P887" s="48"/>
      <c r="Q887" s="48"/>
      <c r="R887" s="56"/>
      <c r="S887" s="52"/>
      <c r="T887" s="116"/>
      <c r="U887" s="116"/>
      <c r="V887" s="116"/>
      <c r="W887" s="116"/>
      <c r="X887" s="43"/>
      <c r="Y887" s="43"/>
      <c r="Z887" s="42"/>
      <c r="AA887" s="43"/>
      <c r="AB887" s="45"/>
      <c r="AC887" s="45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</row>
    <row r="888" spans="2:230" ht="12.75">
      <c r="B888" s="48"/>
      <c r="C888" s="48"/>
      <c r="D888" s="48"/>
      <c r="E888" s="55"/>
      <c r="F888" s="56"/>
      <c r="G888" s="56"/>
      <c r="H888" s="56"/>
      <c r="I888" s="48"/>
      <c r="J888" s="48"/>
      <c r="K888" s="48"/>
      <c r="L888" s="56"/>
      <c r="M888" s="48"/>
      <c r="N888" s="48"/>
      <c r="O888" s="49"/>
      <c r="P888" s="48"/>
      <c r="Q888" s="48"/>
      <c r="R888" s="56"/>
      <c r="S888" s="52"/>
      <c r="T888" s="116"/>
      <c r="U888" s="116"/>
      <c r="V888" s="116"/>
      <c r="W888" s="116"/>
      <c r="X888" s="43"/>
      <c r="Y888" s="43"/>
      <c r="Z888" s="42"/>
      <c r="AA888" s="43"/>
      <c r="AB888" s="45"/>
      <c r="AC888" s="45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</row>
    <row r="889" spans="2:230" ht="12.75">
      <c r="B889" s="48"/>
      <c r="C889" s="48"/>
      <c r="D889" s="48"/>
      <c r="E889" s="55"/>
      <c r="F889" s="56"/>
      <c r="G889" s="56"/>
      <c r="H889" s="56"/>
      <c r="I889" s="48"/>
      <c r="J889" s="48"/>
      <c r="K889" s="48"/>
      <c r="L889" s="56"/>
      <c r="M889" s="48"/>
      <c r="N889" s="48"/>
      <c r="O889" s="49"/>
      <c r="P889" s="48"/>
      <c r="Q889" s="48"/>
      <c r="R889" s="56"/>
      <c r="S889" s="52"/>
      <c r="T889" s="116"/>
      <c r="U889" s="116"/>
      <c r="V889" s="116"/>
      <c r="W889" s="116"/>
      <c r="X889" s="43"/>
      <c r="Y889" s="43"/>
      <c r="Z889" s="42"/>
      <c r="AA889" s="43"/>
      <c r="AB889" s="45"/>
      <c r="AC889" s="45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</row>
    <row r="890" spans="2:230" ht="12.75">
      <c r="B890" s="48"/>
      <c r="C890" s="48"/>
      <c r="D890" s="48"/>
      <c r="E890" s="55"/>
      <c r="F890" s="56"/>
      <c r="G890" s="56"/>
      <c r="H890" s="56"/>
      <c r="I890" s="48"/>
      <c r="J890" s="48"/>
      <c r="K890" s="48"/>
      <c r="L890" s="56"/>
      <c r="M890" s="48"/>
      <c r="N890" s="48"/>
      <c r="O890" s="49"/>
      <c r="P890" s="48"/>
      <c r="Q890" s="48"/>
      <c r="R890" s="56"/>
      <c r="S890" s="52"/>
      <c r="T890" s="116"/>
      <c r="U890" s="116"/>
      <c r="V890" s="116"/>
      <c r="W890" s="116"/>
      <c r="X890" s="43"/>
      <c r="Y890" s="43"/>
      <c r="Z890" s="42"/>
      <c r="AA890" s="43"/>
      <c r="AB890" s="45"/>
      <c r="AC890" s="45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</row>
    <row r="891" spans="2:230" ht="12.75">
      <c r="B891" s="48"/>
      <c r="C891" s="48"/>
      <c r="D891" s="48"/>
      <c r="E891" s="55"/>
      <c r="F891" s="56"/>
      <c r="G891" s="56"/>
      <c r="H891" s="56"/>
      <c r="I891" s="48"/>
      <c r="J891" s="48"/>
      <c r="K891" s="48"/>
      <c r="L891" s="56"/>
      <c r="M891" s="48"/>
      <c r="N891" s="48"/>
      <c r="O891" s="49"/>
      <c r="P891" s="48"/>
      <c r="Q891" s="48"/>
      <c r="R891" s="56"/>
      <c r="S891" s="52"/>
      <c r="T891" s="116"/>
      <c r="U891" s="116"/>
      <c r="V891" s="116"/>
      <c r="W891" s="116"/>
      <c r="X891" s="43"/>
      <c r="Y891" s="43"/>
      <c r="Z891" s="42"/>
      <c r="AA891" s="43"/>
      <c r="AB891" s="45"/>
      <c r="AC891" s="45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</row>
    <row r="892" spans="2:230" ht="12.75">
      <c r="B892" s="48"/>
      <c r="C892" s="48"/>
      <c r="D892" s="48"/>
      <c r="E892" s="55"/>
      <c r="F892" s="56"/>
      <c r="G892" s="56"/>
      <c r="H892" s="56"/>
      <c r="I892" s="48"/>
      <c r="J892" s="48"/>
      <c r="K892" s="48"/>
      <c r="L892" s="56"/>
      <c r="M892" s="48"/>
      <c r="N892" s="48"/>
      <c r="O892" s="49"/>
      <c r="P892" s="48"/>
      <c r="Q892" s="48"/>
      <c r="R892" s="56"/>
      <c r="S892" s="52"/>
      <c r="T892" s="116"/>
      <c r="U892" s="116"/>
      <c r="V892" s="116"/>
      <c r="W892" s="116"/>
      <c r="X892" s="43"/>
      <c r="Y892" s="43"/>
      <c r="Z892" s="42"/>
      <c r="AA892" s="43"/>
      <c r="AB892" s="45"/>
      <c r="AC892" s="45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</row>
    <row r="893" spans="2:230" ht="12.75">
      <c r="B893" s="48"/>
      <c r="C893" s="48"/>
      <c r="D893" s="48"/>
      <c r="E893" s="55"/>
      <c r="F893" s="56"/>
      <c r="G893" s="56"/>
      <c r="H893" s="56"/>
      <c r="I893" s="48"/>
      <c r="J893" s="48"/>
      <c r="K893" s="48"/>
      <c r="L893" s="56"/>
      <c r="M893" s="48"/>
      <c r="N893" s="48"/>
      <c r="O893" s="49"/>
      <c r="P893" s="48"/>
      <c r="Q893" s="48"/>
      <c r="R893" s="56"/>
      <c r="S893" s="52"/>
      <c r="T893" s="116"/>
      <c r="U893" s="116"/>
      <c r="V893" s="116"/>
      <c r="W893" s="116"/>
      <c r="X893" s="43"/>
      <c r="Y893" s="43"/>
      <c r="Z893" s="42"/>
      <c r="AA893" s="43"/>
      <c r="AB893" s="45"/>
      <c r="AC893" s="45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</row>
    <row r="894" spans="2:230" ht="12.75">
      <c r="B894" s="48"/>
      <c r="C894" s="48"/>
      <c r="D894" s="48"/>
      <c r="E894" s="55"/>
      <c r="F894" s="56"/>
      <c r="G894" s="56"/>
      <c r="H894" s="56"/>
      <c r="I894" s="48"/>
      <c r="J894" s="48"/>
      <c r="K894" s="48"/>
      <c r="L894" s="56"/>
      <c r="M894" s="48"/>
      <c r="N894" s="48"/>
      <c r="O894" s="49"/>
      <c r="P894" s="48"/>
      <c r="Q894" s="48"/>
      <c r="R894" s="56"/>
      <c r="S894" s="52"/>
      <c r="T894" s="116"/>
      <c r="U894" s="116"/>
      <c r="V894" s="116"/>
      <c r="W894" s="116"/>
      <c r="X894" s="43"/>
      <c r="Y894" s="43"/>
      <c r="Z894" s="42"/>
      <c r="AA894" s="43"/>
      <c r="AB894" s="45"/>
      <c r="AC894" s="45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</row>
    <row r="895" spans="2:230" ht="12.75">
      <c r="B895" s="48"/>
      <c r="C895" s="48"/>
      <c r="D895" s="48"/>
      <c r="E895" s="55"/>
      <c r="F895" s="56"/>
      <c r="G895" s="56"/>
      <c r="H895" s="56"/>
      <c r="I895" s="48"/>
      <c r="J895" s="48"/>
      <c r="K895" s="48"/>
      <c r="L895" s="56"/>
      <c r="M895" s="48"/>
      <c r="N895" s="48"/>
      <c r="O895" s="49"/>
      <c r="P895" s="48"/>
      <c r="Q895" s="48"/>
      <c r="R895" s="56"/>
      <c r="S895" s="52"/>
      <c r="T895" s="116"/>
      <c r="U895" s="116"/>
      <c r="V895" s="116"/>
      <c r="W895" s="116"/>
      <c r="X895" s="43"/>
      <c r="Y895" s="43"/>
      <c r="Z895" s="42"/>
      <c r="AA895" s="43"/>
      <c r="AB895" s="45"/>
      <c r="AC895" s="45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</row>
    <row r="896" spans="2:230" ht="12.75">
      <c r="B896" s="48"/>
      <c r="C896" s="48"/>
      <c r="D896" s="48"/>
      <c r="E896" s="55"/>
      <c r="F896" s="56"/>
      <c r="G896" s="56"/>
      <c r="H896" s="56"/>
      <c r="I896" s="48"/>
      <c r="J896" s="48"/>
      <c r="K896" s="48"/>
      <c r="L896" s="56"/>
      <c r="M896" s="48"/>
      <c r="N896" s="48"/>
      <c r="O896" s="49"/>
      <c r="P896" s="48"/>
      <c r="Q896" s="48"/>
      <c r="R896" s="56"/>
      <c r="S896" s="52"/>
      <c r="T896" s="116"/>
      <c r="U896" s="116"/>
      <c r="V896" s="116"/>
      <c r="W896" s="116"/>
      <c r="X896" s="43"/>
      <c r="Y896" s="43"/>
      <c r="Z896" s="42"/>
      <c r="AA896" s="43"/>
      <c r="AB896" s="45"/>
      <c r="AC896" s="45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</row>
    <row r="897" spans="2:230" ht="12.75">
      <c r="B897" s="48"/>
      <c r="C897" s="48"/>
      <c r="D897" s="48"/>
      <c r="E897" s="55"/>
      <c r="F897" s="56"/>
      <c r="G897" s="56"/>
      <c r="H897" s="56"/>
      <c r="I897" s="48"/>
      <c r="J897" s="48"/>
      <c r="K897" s="48"/>
      <c r="L897" s="56"/>
      <c r="M897" s="48"/>
      <c r="N897" s="48"/>
      <c r="O897" s="49"/>
      <c r="P897" s="48"/>
      <c r="Q897" s="48"/>
      <c r="R897" s="56"/>
      <c r="S897" s="52"/>
      <c r="T897" s="116"/>
      <c r="U897" s="116"/>
      <c r="V897" s="116"/>
      <c r="W897" s="116"/>
      <c r="X897" s="43"/>
      <c r="Y897" s="43"/>
      <c r="Z897" s="42"/>
      <c r="AA897" s="43"/>
      <c r="AB897" s="45"/>
      <c r="AC897" s="45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</row>
    <row r="898" spans="2:230" ht="12.75">
      <c r="B898" s="48"/>
      <c r="C898" s="48"/>
      <c r="D898" s="48"/>
      <c r="E898" s="55"/>
      <c r="F898" s="56"/>
      <c r="G898" s="56"/>
      <c r="H898" s="56"/>
      <c r="I898" s="48"/>
      <c r="J898" s="48"/>
      <c r="K898" s="48"/>
      <c r="L898" s="56"/>
      <c r="M898" s="48"/>
      <c r="N898" s="48"/>
      <c r="O898" s="49"/>
      <c r="P898" s="48"/>
      <c r="Q898" s="48"/>
      <c r="R898" s="56"/>
      <c r="S898" s="52"/>
      <c r="T898" s="116"/>
      <c r="U898" s="116"/>
      <c r="V898" s="116"/>
      <c r="W898" s="116"/>
      <c r="X898" s="43"/>
      <c r="Y898" s="43"/>
      <c r="Z898" s="42"/>
      <c r="AA898" s="43"/>
      <c r="AB898" s="45"/>
      <c r="AC898" s="45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</row>
    <row r="899" spans="2:230" ht="12.75">
      <c r="B899" s="48"/>
      <c r="C899" s="48"/>
      <c r="D899" s="48"/>
      <c r="E899" s="55"/>
      <c r="F899" s="56"/>
      <c r="G899" s="56"/>
      <c r="H899" s="56"/>
      <c r="I899" s="48"/>
      <c r="J899" s="48"/>
      <c r="K899" s="48"/>
      <c r="L899" s="56"/>
      <c r="M899" s="48"/>
      <c r="N899" s="48"/>
      <c r="O899" s="49"/>
      <c r="P899" s="48"/>
      <c r="Q899" s="48"/>
      <c r="R899" s="56"/>
      <c r="S899" s="52"/>
      <c r="T899" s="116"/>
      <c r="U899" s="116"/>
      <c r="V899" s="116"/>
      <c r="W899" s="116"/>
      <c r="X899" s="43"/>
      <c r="Y899" s="43"/>
      <c r="Z899" s="42"/>
      <c r="AA899" s="43"/>
      <c r="AB899" s="45"/>
      <c r="AC899" s="45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</row>
    <row r="900" spans="2:230" ht="12.75">
      <c r="B900" s="48"/>
      <c r="C900" s="48"/>
      <c r="D900" s="48"/>
      <c r="E900" s="55"/>
      <c r="F900" s="56"/>
      <c r="G900" s="56"/>
      <c r="H900" s="56"/>
      <c r="I900" s="48"/>
      <c r="J900" s="48"/>
      <c r="K900" s="48"/>
      <c r="L900" s="56"/>
      <c r="M900" s="48"/>
      <c r="N900" s="48"/>
      <c r="O900" s="49"/>
      <c r="P900" s="48"/>
      <c r="Q900" s="48"/>
      <c r="R900" s="56"/>
      <c r="S900" s="52"/>
      <c r="T900" s="116"/>
      <c r="U900" s="116"/>
      <c r="V900" s="116"/>
      <c r="W900" s="116"/>
      <c r="X900" s="43"/>
      <c r="Y900" s="43"/>
      <c r="Z900" s="42"/>
      <c r="AA900" s="43"/>
      <c r="AB900" s="45"/>
      <c r="AC900" s="45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</row>
    <row r="901" spans="2:230" ht="12.75">
      <c r="B901" s="48"/>
      <c r="C901" s="48"/>
      <c r="D901" s="48"/>
      <c r="E901" s="55"/>
      <c r="F901" s="56"/>
      <c r="G901" s="56"/>
      <c r="H901" s="56"/>
      <c r="I901" s="48"/>
      <c r="J901" s="48"/>
      <c r="K901" s="48"/>
      <c r="L901" s="56"/>
      <c r="M901" s="48"/>
      <c r="N901" s="48"/>
      <c r="O901" s="49"/>
      <c r="P901" s="48"/>
      <c r="Q901" s="48"/>
      <c r="R901" s="56"/>
      <c r="S901" s="52"/>
      <c r="T901" s="116"/>
      <c r="U901" s="116"/>
      <c r="V901" s="116"/>
      <c r="W901" s="116"/>
      <c r="X901" s="43"/>
      <c r="Y901" s="43"/>
      <c r="Z901" s="42"/>
      <c r="AA901" s="43"/>
      <c r="AB901" s="45"/>
      <c r="AC901" s="45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</row>
    <row r="902" spans="2:230" ht="12.75">
      <c r="B902" s="48"/>
      <c r="C902" s="48"/>
      <c r="D902" s="48"/>
      <c r="E902" s="55"/>
      <c r="F902" s="56"/>
      <c r="G902" s="56"/>
      <c r="H902" s="56"/>
      <c r="I902" s="48"/>
      <c r="J902" s="48"/>
      <c r="K902" s="48"/>
      <c r="L902" s="56"/>
      <c r="M902" s="48"/>
      <c r="N902" s="48"/>
      <c r="O902" s="49"/>
      <c r="P902" s="48"/>
      <c r="Q902" s="48"/>
      <c r="R902" s="56"/>
      <c r="S902" s="52"/>
      <c r="T902" s="116"/>
      <c r="U902" s="116"/>
      <c r="V902" s="116"/>
      <c r="W902" s="116"/>
      <c r="X902" s="43"/>
      <c r="Y902" s="43"/>
      <c r="Z902" s="42"/>
      <c r="AA902" s="43"/>
      <c r="AB902" s="45"/>
      <c r="AC902" s="45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</row>
    <row r="903" spans="2:230" ht="12.75">
      <c r="B903" s="48"/>
      <c r="C903" s="48"/>
      <c r="D903" s="48"/>
      <c r="E903" s="55"/>
      <c r="F903" s="56"/>
      <c r="G903" s="56"/>
      <c r="H903" s="56"/>
      <c r="I903" s="48"/>
      <c r="J903" s="48"/>
      <c r="K903" s="48"/>
      <c r="L903" s="56"/>
      <c r="M903" s="48"/>
      <c r="N903" s="48"/>
      <c r="O903" s="49"/>
      <c r="P903" s="48"/>
      <c r="Q903" s="48"/>
      <c r="R903" s="56"/>
      <c r="S903" s="52"/>
      <c r="T903" s="116"/>
      <c r="U903" s="116"/>
      <c r="V903" s="116"/>
      <c r="W903" s="116"/>
      <c r="X903" s="43"/>
      <c r="Y903" s="43"/>
      <c r="Z903" s="42"/>
      <c r="AA903" s="43"/>
      <c r="AB903" s="45"/>
      <c r="AC903" s="45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</row>
    <row r="904" spans="2:230" ht="12.75">
      <c r="B904" s="48"/>
      <c r="C904" s="48"/>
      <c r="D904" s="48"/>
      <c r="E904" s="55"/>
      <c r="F904" s="56"/>
      <c r="G904" s="56"/>
      <c r="H904" s="56"/>
      <c r="I904" s="48"/>
      <c r="J904" s="48"/>
      <c r="K904" s="48"/>
      <c r="L904" s="56"/>
      <c r="M904" s="48"/>
      <c r="N904" s="48"/>
      <c r="O904" s="49"/>
      <c r="P904" s="48"/>
      <c r="Q904" s="48"/>
      <c r="R904" s="56"/>
      <c r="S904" s="52"/>
      <c r="T904" s="116"/>
      <c r="U904" s="116"/>
      <c r="V904" s="116"/>
      <c r="W904" s="116"/>
      <c r="X904" s="43"/>
      <c r="Y904" s="43"/>
      <c r="Z904" s="42"/>
      <c r="AA904" s="43"/>
      <c r="AB904" s="45"/>
      <c r="AC904" s="45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</row>
    <row r="905" spans="2:230" ht="12.75">
      <c r="B905" s="48"/>
      <c r="C905" s="48"/>
      <c r="D905" s="48"/>
      <c r="E905" s="55"/>
      <c r="F905" s="56"/>
      <c r="G905" s="56"/>
      <c r="H905" s="56"/>
      <c r="I905" s="48"/>
      <c r="J905" s="48"/>
      <c r="K905" s="48"/>
      <c r="L905" s="56"/>
      <c r="M905" s="48"/>
      <c r="N905" s="48"/>
      <c r="O905" s="49"/>
      <c r="P905" s="48"/>
      <c r="Q905" s="48"/>
      <c r="R905" s="56"/>
      <c r="S905" s="52"/>
      <c r="T905" s="116"/>
      <c r="U905" s="116"/>
      <c r="V905" s="116"/>
      <c r="W905" s="116"/>
      <c r="X905" s="43"/>
      <c r="Y905" s="43"/>
      <c r="Z905" s="42"/>
      <c r="AA905" s="43"/>
      <c r="AB905" s="45"/>
      <c r="AC905" s="45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</row>
    <row r="906" spans="2:230" ht="12.75">
      <c r="B906" s="48"/>
      <c r="C906" s="48"/>
      <c r="D906" s="48"/>
      <c r="E906" s="55"/>
      <c r="F906" s="56"/>
      <c r="G906" s="56"/>
      <c r="H906" s="56"/>
      <c r="I906" s="48"/>
      <c r="J906" s="48"/>
      <c r="K906" s="48"/>
      <c r="L906" s="56"/>
      <c r="M906" s="48"/>
      <c r="N906" s="48"/>
      <c r="O906" s="49"/>
      <c r="P906" s="48"/>
      <c r="Q906" s="48"/>
      <c r="R906" s="56"/>
      <c r="S906" s="52"/>
      <c r="T906" s="116"/>
      <c r="U906" s="116"/>
      <c r="V906" s="116"/>
      <c r="W906" s="116"/>
      <c r="X906" s="43"/>
      <c r="Y906" s="43"/>
      <c r="Z906" s="42"/>
      <c r="AA906" s="43"/>
      <c r="AB906" s="45"/>
      <c r="AC906" s="45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</row>
    <row r="907" spans="2:230" ht="12.75">
      <c r="B907" s="48"/>
      <c r="C907" s="48"/>
      <c r="D907" s="48"/>
      <c r="E907" s="55"/>
      <c r="F907" s="56"/>
      <c r="G907" s="56"/>
      <c r="H907" s="56"/>
      <c r="I907" s="48"/>
      <c r="J907" s="48"/>
      <c r="K907" s="48"/>
      <c r="L907" s="56"/>
      <c r="M907" s="48"/>
      <c r="N907" s="48"/>
      <c r="O907" s="49"/>
      <c r="P907" s="48"/>
      <c r="Q907" s="48"/>
      <c r="R907" s="56"/>
      <c r="S907" s="52"/>
      <c r="T907" s="116"/>
      <c r="U907" s="116"/>
      <c r="V907" s="116"/>
      <c r="W907" s="116"/>
      <c r="X907" s="43"/>
      <c r="Y907" s="43"/>
      <c r="Z907" s="42"/>
      <c r="AA907" s="43"/>
      <c r="AB907" s="45"/>
      <c r="AC907" s="45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</row>
    <row r="908" spans="2:230" ht="12.75">
      <c r="B908" s="48"/>
      <c r="C908" s="48"/>
      <c r="D908" s="48"/>
      <c r="E908" s="55"/>
      <c r="F908" s="56"/>
      <c r="G908" s="56"/>
      <c r="H908" s="56"/>
      <c r="I908" s="48"/>
      <c r="J908" s="48"/>
      <c r="K908" s="48"/>
      <c r="L908" s="56"/>
      <c r="M908" s="48"/>
      <c r="N908" s="48"/>
      <c r="O908" s="49"/>
      <c r="P908" s="48"/>
      <c r="Q908" s="48"/>
      <c r="R908" s="56"/>
      <c r="S908" s="52"/>
      <c r="T908" s="116"/>
      <c r="U908" s="116"/>
      <c r="V908" s="116"/>
      <c r="W908" s="116"/>
      <c r="X908" s="43"/>
      <c r="Y908" s="43"/>
      <c r="Z908" s="42"/>
      <c r="AA908" s="43"/>
      <c r="AB908" s="45"/>
      <c r="AC908" s="45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</row>
    <row r="909" spans="2:230" ht="12.75">
      <c r="B909" s="48"/>
      <c r="C909" s="48"/>
      <c r="D909" s="48"/>
      <c r="E909" s="55"/>
      <c r="F909" s="56"/>
      <c r="G909" s="56"/>
      <c r="H909" s="56"/>
      <c r="I909" s="48"/>
      <c r="J909" s="48"/>
      <c r="K909" s="48"/>
      <c r="L909" s="56"/>
      <c r="M909" s="48"/>
      <c r="N909" s="48"/>
      <c r="O909" s="49"/>
      <c r="P909" s="48"/>
      <c r="Q909" s="48"/>
      <c r="R909" s="56"/>
      <c r="S909" s="52"/>
      <c r="T909" s="116"/>
      <c r="U909" s="116"/>
      <c r="V909" s="116"/>
      <c r="W909" s="116"/>
      <c r="X909" s="43"/>
      <c r="Y909" s="43"/>
      <c r="Z909" s="42"/>
      <c r="AA909" s="43"/>
      <c r="AB909" s="45"/>
      <c r="AC909" s="45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</row>
    <row r="910" spans="2:230" ht="12.75">
      <c r="B910" s="48"/>
      <c r="C910" s="48"/>
      <c r="D910" s="48"/>
      <c r="E910" s="55"/>
      <c r="F910" s="56"/>
      <c r="G910" s="56"/>
      <c r="H910" s="56"/>
      <c r="I910" s="48"/>
      <c r="J910" s="48"/>
      <c r="K910" s="48"/>
      <c r="L910" s="56"/>
      <c r="M910" s="48"/>
      <c r="N910" s="48"/>
      <c r="O910" s="49"/>
      <c r="P910" s="48"/>
      <c r="Q910" s="48"/>
      <c r="R910" s="56"/>
      <c r="S910" s="52"/>
      <c r="T910" s="116"/>
      <c r="U910" s="116"/>
      <c r="V910" s="116"/>
      <c r="W910" s="116"/>
      <c r="X910" s="43"/>
      <c r="Y910" s="43"/>
      <c r="Z910" s="42"/>
      <c r="AA910" s="43"/>
      <c r="AB910" s="45"/>
      <c r="AC910" s="45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</row>
    <row r="911" spans="2:230" ht="12.75">
      <c r="B911" s="48"/>
      <c r="C911" s="48"/>
      <c r="D911" s="48"/>
      <c r="E911" s="55"/>
      <c r="F911" s="56"/>
      <c r="G911" s="56"/>
      <c r="H911" s="56"/>
      <c r="I911" s="48"/>
      <c r="J911" s="48"/>
      <c r="K911" s="48"/>
      <c r="L911" s="56"/>
      <c r="M911" s="48"/>
      <c r="N911" s="48"/>
      <c r="O911" s="49"/>
      <c r="P911" s="48"/>
      <c r="Q911" s="48"/>
      <c r="R911" s="56"/>
      <c r="S911" s="52"/>
      <c r="T911" s="116"/>
      <c r="U911" s="116"/>
      <c r="V911" s="116"/>
      <c r="W911" s="116"/>
      <c r="X911" s="43"/>
      <c r="Y911" s="43"/>
      <c r="Z911" s="42"/>
      <c r="AA911" s="43"/>
      <c r="AB911" s="45"/>
      <c r="AC911" s="45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</row>
    <row r="912" spans="2:230" ht="12.75">
      <c r="B912" s="48"/>
      <c r="C912" s="48"/>
      <c r="D912" s="48"/>
      <c r="E912" s="55"/>
      <c r="F912" s="56"/>
      <c r="G912" s="56"/>
      <c r="H912" s="56"/>
      <c r="I912" s="48"/>
      <c r="J912" s="48"/>
      <c r="K912" s="48"/>
      <c r="L912" s="56"/>
      <c r="M912" s="48"/>
      <c r="N912" s="48"/>
      <c r="O912" s="49"/>
      <c r="P912" s="48"/>
      <c r="Q912" s="48"/>
      <c r="R912" s="56"/>
      <c r="S912" s="52"/>
      <c r="T912" s="116"/>
      <c r="U912" s="116"/>
      <c r="V912" s="116"/>
      <c r="W912" s="116"/>
      <c r="X912" s="43"/>
      <c r="Y912" s="43"/>
      <c r="Z912" s="42"/>
      <c r="AA912" s="43"/>
      <c r="AB912" s="45"/>
      <c r="AC912" s="45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</row>
    <row r="913" spans="2:230" ht="12.75">
      <c r="B913" s="48"/>
      <c r="C913" s="48"/>
      <c r="D913" s="48"/>
      <c r="E913" s="55"/>
      <c r="F913" s="56"/>
      <c r="G913" s="56"/>
      <c r="H913" s="56"/>
      <c r="I913" s="48"/>
      <c r="J913" s="48"/>
      <c r="K913" s="48"/>
      <c r="L913" s="56"/>
      <c r="M913" s="48"/>
      <c r="N913" s="48"/>
      <c r="O913" s="49"/>
      <c r="P913" s="48"/>
      <c r="Q913" s="48"/>
      <c r="R913" s="56"/>
      <c r="S913" s="52"/>
      <c r="T913" s="116"/>
      <c r="U913" s="116"/>
      <c r="V913" s="116"/>
      <c r="W913" s="116"/>
      <c r="X913" s="43"/>
      <c r="Y913" s="43"/>
      <c r="Z913" s="42"/>
      <c r="AA913" s="43"/>
      <c r="AB913" s="45"/>
      <c r="AC913" s="45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</row>
    <row r="914" spans="2:230" ht="12.75">
      <c r="B914" s="48"/>
      <c r="C914" s="48"/>
      <c r="D914" s="48"/>
      <c r="E914" s="55"/>
      <c r="F914" s="56"/>
      <c r="G914" s="56"/>
      <c r="H914" s="56"/>
      <c r="I914" s="48"/>
      <c r="J914" s="48"/>
      <c r="K914" s="48"/>
      <c r="L914" s="56"/>
      <c r="M914" s="48"/>
      <c r="N914" s="48"/>
      <c r="O914" s="49"/>
      <c r="P914" s="48"/>
      <c r="Q914" s="48"/>
      <c r="R914" s="56"/>
      <c r="S914" s="52"/>
      <c r="T914" s="116"/>
      <c r="U914" s="116"/>
      <c r="V914" s="116"/>
      <c r="W914" s="116"/>
      <c r="X914" s="43"/>
      <c r="Y914" s="43"/>
      <c r="Z914" s="42"/>
      <c r="AA914" s="43"/>
      <c r="AB914" s="45"/>
      <c r="AC914" s="45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</row>
    <row r="915" spans="2:230" ht="12.75">
      <c r="B915" s="48"/>
      <c r="C915" s="48"/>
      <c r="D915" s="48"/>
      <c r="E915" s="55"/>
      <c r="F915" s="56"/>
      <c r="G915" s="56"/>
      <c r="H915" s="56"/>
      <c r="I915" s="48"/>
      <c r="J915" s="48"/>
      <c r="K915" s="48"/>
      <c r="L915" s="56"/>
      <c r="M915" s="48"/>
      <c r="N915" s="48"/>
      <c r="O915" s="49"/>
      <c r="P915" s="48"/>
      <c r="Q915" s="48"/>
      <c r="R915" s="56"/>
      <c r="S915" s="52"/>
      <c r="T915" s="116"/>
      <c r="U915" s="116"/>
      <c r="V915" s="116"/>
      <c r="W915" s="116"/>
      <c r="X915" s="43"/>
      <c r="Y915" s="43"/>
      <c r="Z915" s="42"/>
      <c r="AA915" s="43"/>
      <c r="AB915" s="45"/>
      <c r="AC915" s="45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</row>
    <row r="916" spans="2:230" ht="12.75">
      <c r="B916" s="48"/>
      <c r="C916" s="48"/>
      <c r="D916" s="48"/>
      <c r="E916" s="55"/>
      <c r="F916" s="56"/>
      <c r="G916" s="56"/>
      <c r="H916" s="56"/>
      <c r="I916" s="48"/>
      <c r="J916" s="48"/>
      <c r="K916" s="48"/>
      <c r="L916" s="56"/>
      <c r="M916" s="48"/>
      <c r="N916" s="48"/>
      <c r="O916" s="49"/>
      <c r="P916" s="48"/>
      <c r="Q916" s="48"/>
      <c r="R916" s="56"/>
      <c r="S916" s="52"/>
      <c r="T916" s="116"/>
      <c r="U916" s="116"/>
      <c r="V916" s="116"/>
      <c r="W916" s="116"/>
      <c r="X916" s="43"/>
      <c r="Y916" s="43"/>
      <c r="Z916" s="42"/>
      <c r="AA916" s="43"/>
      <c r="AB916" s="45"/>
      <c r="AC916" s="45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</row>
    <row r="917" spans="2:230" ht="12.75">
      <c r="B917" s="48"/>
      <c r="C917" s="48"/>
      <c r="D917" s="48"/>
      <c r="E917" s="55"/>
      <c r="F917" s="56"/>
      <c r="G917" s="56"/>
      <c r="H917" s="56"/>
      <c r="I917" s="48"/>
      <c r="J917" s="48"/>
      <c r="K917" s="48"/>
      <c r="L917" s="56"/>
      <c r="M917" s="48"/>
      <c r="N917" s="48"/>
      <c r="O917" s="49"/>
      <c r="P917" s="48"/>
      <c r="Q917" s="48"/>
      <c r="R917" s="56"/>
      <c r="S917" s="52"/>
      <c r="T917" s="116"/>
      <c r="U917" s="116"/>
      <c r="V917" s="116"/>
      <c r="W917" s="116"/>
      <c r="X917" s="43"/>
      <c r="Y917" s="43"/>
      <c r="Z917" s="42"/>
      <c r="AA917" s="43"/>
      <c r="AB917" s="45"/>
      <c r="AC917" s="45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</row>
    <row r="918" spans="2:230" ht="12.75">
      <c r="B918" s="48"/>
      <c r="C918" s="48"/>
      <c r="D918" s="48"/>
      <c r="E918" s="55"/>
      <c r="F918" s="56"/>
      <c r="G918" s="56"/>
      <c r="H918" s="56"/>
      <c r="I918" s="48"/>
      <c r="J918" s="48"/>
      <c r="K918" s="48"/>
      <c r="L918" s="56"/>
      <c r="M918" s="48"/>
      <c r="N918" s="48"/>
      <c r="O918" s="49"/>
      <c r="P918" s="48"/>
      <c r="Q918" s="48"/>
      <c r="R918" s="56"/>
      <c r="S918" s="52"/>
      <c r="T918" s="116"/>
      <c r="U918" s="116"/>
      <c r="V918" s="116"/>
      <c r="W918" s="116"/>
      <c r="X918" s="43"/>
      <c r="Y918" s="43"/>
      <c r="Z918" s="42"/>
      <c r="AA918" s="43"/>
      <c r="AB918" s="45"/>
      <c r="AC918" s="45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</row>
    <row r="919" spans="2:230" ht="12.75">
      <c r="B919" s="48"/>
      <c r="C919" s="48"/>
      <c r="D919" s="48"/>
      <c r="E919" s="55"/>
      <c r="F919" s="56"/>
      <c r="G919" s="56"/>
      <c r="H919" s="56"/>
      <c r="I919" s="48"/>
      <c r="J919" s="48"/>
      <c r="K919" s="48"/>
      <c r="L919" s="56"/>
      <c r="M919" s="48"/>
      <c r="N919" s="48"/>
      <c r="O919" s="49"/>
      <c r="P919" s="48"/>
      <c r="Q919" s="48"/>
      <c r="R919" s="56"/>
      <c r="S919" s="52"/>
      <c r="T919" s="116"/>
      <c r="U919" s="116"/>
      <c r="V919" s="116"/>
      <c r="W919" s="116"/>
      <c r="X919" s="43"/>
      <c r="Y919" s="43"/>
      <c r="Z919" s="42"/>
      <c r="AA919" s="43"/>
      <c r="AB919" s="45"/>
      <c r="AC919" s="45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</row>
    <row r="920" spans="2:230" ht="12.75">
      <c r="B920" s="48"/>
      <c r="C920" s="48"/>
      <c r="D920" s="48"/>
      <c r="E920" s="55"/>
      <c r="F920" s="56"/>
      <c r="G920" s="56"/>
      <c r="H920" s="56"/>
      <c r="I920" s="48"/>
      <c r="J920" s="48"/>
      <c r="K920" s="48"/>
      <c r="L920" s="56"/>
      <c r="M920" s="48"/>
      <c r="N920" s="48"/>
      <c r="O920" s="49"/>
      <c r="P920" s="48"/>
      <c r="Q920" s="48"/>
      <c r="R920" s="56"/>
      <c r="S920" s="52"/>
      <c r="T920" s="116"/>
      <c r="U920" s="116"/>
      <c r="V920" s="116"/>
      <c r="W920" s="116"/>
      <c r="X920" s="43"/>
      <c r="Y920" s="43"/>
      <c r="Z920" s="42"/>
      <c r="AA920" s="43"/>
      <c r="AB920" s="45"/>
      <c r="AC920" s="45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</row>
    <row r="921" spans="2:230" ht="12.75">
      <c r="B921" s="48"/>
      <c r="C921" s="48"/>
      <c r="D921" s="48"/>
      <c r="E921" s="55"/>
      <c r="F921" s="56"/>
      <c r="G921" s="56"/>
      <c r="H921" s="56"/>
      <c r="I921" s="48"/>
      <c r="J921" s="48"/>
      <c r="K921" s="48"/>
      <c r="L921" s="56"/>
      <c r="M921" s="48"/>
      <c r="N921" s="48"/>
      <c r="O921" s="49"/>
      <c r="P921" s="48"/>
      <c r="Q921" s="48"/>
      <c r="R921" s="56"/>
      <c r="S921" s="52"/>
      <c r="T921" s="116"/>
      <c r="U921" s="116"/>
      <c r="V921" s="116"/>
      <c r="W921" s="116"/>
      <c r="X921" s="43"/>
      <c r="Y921" s="43"/>
      <c r="Z921" s="42"/>
      <c r="AA921" s="43"/>
      <c r="AB921" s="45"/>
      <c r="AC921" s="45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</row>
    <row r="922" spans="2:230" ht="12.75">
      <c r="B922" s="48"/>
      <c r="C922" s="48"/>
      <c r="D922" s="48"/>
      <c r="E922" s="55"/>
      <c r="F922" s="56"/>
      <c r="G922" s="56"/>
      <c r="H922" s="56"/>
      <c r="I922" s="48"/>
      <c r="J922" s="48"/>
      <c r="K922" s="48"/>
      <c r="L922" s="56"/>
      <c r="M922" s="48"/>
      <c r="N922" s="48"/>
      <c r="O922" s="49"/>
      <c r="P922" s="48"/>
      <c r="Q922" s="48"/>
      <c r="R922" s="56"/>
      <c r="S922" s="52"/>
      <c r="T922" s="116"/>
      <c r="U922" s="116"/>
      <c r="V922" s="116"/>
      <c r="W922" s="116"/>
      <c r="X922" s="43"/>
      <c r="Y922" s="43"/>
      <c r="Z922" s="42"/>
      <c r="AA922" s="43"/>
      <c r="AB922" s="45"/>
      <c r="AC922" s="45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</row>
    <row r="923" spans="2:230" ht="12.75">
      <c r="B923" s="48"/>
      <c r="C923" s="48"/>
      <c r="D923" s="48"/>
      <c r="E923" s="55"/>
      <c r="F923" s="56"/>
      <c r="G923" s="56"/>
      <c r="H923" s="56"/>
      <c r="I923" s="48"/>
      <c r="J923" s="48"/>
      <c r="K923" s="48"/>
      <c r="L923" s="56"/>
      <c r="M923" s="48"/>
      <c r="N923" s="48"/>
      <c r="O923" s="49"/>
      <c r="P923" s="48"/>
      <c r="Q923" s="48"/>
      <c r="R923" s="56"/>
      <c r="S923" s="52"/>
      <c r="T923" s="116"/>
      <c r="U923" s="116"/>
      <c r="V923" s="116"/>
      <c r="W923" s="116"/>
      <c r="X923" s="43"/>
      <c r="Y923" s="43"/>
      <c r="Z923" s="42"/>
      <c r="AA923" s="43"/>
      <c r="AB923" s="45"/>
      <c r="AC923" s="45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</row>
    <row r="924" spans="2:230" ht="12.75">
      <c r="B924" s="48"/>
      <c r="C924" s="48"/>
      <c r="D924" s="48"/>
      <c r="E924" s="55"/>
      <c r="F924" s="56"/>
      <c r="G924" s="56"/>
      <c r="H924" s="56"/>
      <c r="I924" s="48"/>
      <c r="J924" s="48"/>
      <c r="K924" s="48"/>
      <c r="L924" s="56"/>
      <c r="M924" s="48"/>
      <c r="N924" s="48"/>
      <c r="O924" s="49"/>
      <c r="P924" s="48"/>
      <c r="Q924" s="48"/>
      <c r="R924" s="56"/>
      <c r="S924" s="52"/>
      <c r="T924" s="116"/>
      <c r="U924" s="116"/>
      <c r="V924" s="116"/>
      <c r="W924" s="116"/>
      <c r="X924" s="43"/>
      <c r="Y924" s="43"/>
      <c r="Z924" s="42"/>
      <c r="AA924" s="43"/>
      <c r="AB924" s="45"/>
      <c r="AC924" s="45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</row>
    <row r="925" spans="2:230" ht="12.75">
      <c r="B925" s="48"/>
      <c r="C925" s="48"/>
      <c r="D925" s="48"/>
      <c r="E925" s="55"/>
      <c r="F925" s="56"/>
      <c r="G925" s="56"/>
      <c r="H925" s="56"/>
      <c r="I925" s="48"/>
      <c r="J925" s="48"/>
      <c r="K925" s="48"/>
      <c r="L925" s="56"/>
      <c r="M925" s="48"/>
      <c r="N925" s="48"/>
      <c r="O925" s="49"/>
      <c r="P925" s="48"/>
      <c r="Q925" s="48"/>
      <c r="R925" s="56"/>
      <c r="S925" s="52"/>
      <c r="T925" s="116"/>
      <c r="U925" s="116"/>
      <c r="V925" s="116"/>
      <c r="W925" s="116"/>
      <c r="X925" s="43"/>
      <c r="Y925" s="43"/>
      <c r="Z925" s="42"/>
      <c r="AA925" s="43"/>
      <c r="AB925" s="45"/>
      <c r="AC925" s="45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</row>
    <row r="926" spans="2:230" ht="12.75">
      <c r="B926" s="48"/>
      <c r="C926" s="48"/>
      <c r="D926" s="48"/>
      <c r="E926" s="55"/>
      <c r="F926" s="56"/>
      <c r="G926" s="56"/>
      <c r="H926" s="56"/>
      <c r="I926" s="48"/>
      <c r="J926" s="48"/>
      <c r="K926" s="48"/>
      <c r="L926" s="56"/>
      <c r="M926" s="48"/>
      <c r="N926" s="48"/>
      <c r="O926" s="49"/>
      <c r="P926" s="48"/>
      <c r="Q926" s="48"/>
      <c r="R926" s="56"/>
      <c r="S926" s="52"/>
      <c r="T926" s="116"/>
      <c r="U926" s="116"/>
      <c r="V926" s="116"/>
      <c r="W926" s="116"/>
      <c r="X926" s="43"/>
      <c r="Y926" s="43"/>
      <c r="Z926" s="42"/>
      <c r="AA926" s="43"/>
      <c r="AB926" s="45"/>
      <c r="AC926" s="45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</row>
    <row r="927" spans="2:230" ht="12.75">
      <c r="B927" s="48"/>
      <c r="C927" s="48"/>
      <c r="D927" s="48"/>
      <c r="E927" s="55"/>
      <c r="F927" s="56"/>
      <c r="G927" s="56"/>
      <c r="H927" s="56"/>
      <c r="I927" s="48"/>
      <c r="J927" s="48"/>
      <c r="K927" s="48"/>
      <c r="L927" s="56"/>
      <c r="M927" s="48"/>
      <c r="N927" s="48"/>
      <c r="O927" s="49"/>
      <c r="P927" s="48"/>
      <c r="Q927" s="48"/>
      <c r="R927" s="56"/>
      <c r="S927" s="52"/>
      <c r="T927" s="116"/>
      <c r="U927" s="116"/>
      <c r="V927" s="116"/>
      <c r="W927" s="116"/>
      <c r="X927" s="43"/>
      <c r="Y927" s="43"/>
      <c r="Z927" s="42"/>
      <c r="AA927" s="43"/>
      <c r="AB927" s="45"/>
      <c r="AC927" s="45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</row>
    <row r="928" spans="2:230" ht="12.75">
      <c r="B928" s="48"/>
      <c r="C928" s="48"/>
      <c r="D928" s="48"/>
      <c r="E928" s="55"/>
      <c r="F928" s="56"/>
      <c r="G928" s="56"/>
      <c r="H928" s="56"/>
      <c r="I928" s="48"/>
      <c r="J928" s="48"/>
      <c r="K928" s="48"/>
      <c r="L928" s="56"/>
      <c r="M928" s="48"/>
      <c r="N928" s="48"/>
      <c r="O928" s="49"/>
      <c r="P928" s="48"/>
      <c r="Q928" s="48"/>
      <c r="R928" s="56"/>
      <c r="S928" s="52"/>
      <c r="T928" s="116"/>
      <c r="U928" s="116"/>
      <c r="V928" s="116"/>
      <c r="W928" s="116"/>
      <c r="X928" s="43"/>
      <c r="Y928" s="43"/>
      <c r="Z928" s="42"/>
      <c r="AA928" s="43"/>
      <c r="AB928" s="45"/>
      <c r="AC928" s="45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</row>
    <row r="929" spans="2:230" ht="12.75">
      <c r="B929" s="48"/>
      <c r="C929" s="48"/>
      <c r="D929" s="48"/>
      <c r="E929" s="55"/>
      <c r="F929" s="56"/>
      <c r="G929" s="56"/>
      <c r="H929" s="56"/>
      <c r="I929" s="48"/>
      <c r="J929" s="48"/>
      <c r="K929" s="48"/>
      <c r="L929" s="56"/>
      <c r="M929" s="48"/>
      <c r="N929" s="48"/>
      <c r="O929" s="49"/>
      <c r="P929" s="48"/>
      <c r="Q929" s="48"/>
      <c r="R929" s="56"/>
      <c r="S929" s="52"/>
      <c r="T929" s="116"/>
      <c r="U929" s="116"/>
      <c r="V929" s="116"/>
      <c r="W929" s="116"/>
      <c r="X929" s="43"/>
      <c r="Y929" s="43"/>
      <c r="Z929" s="42"/>
      <c r="AA929" s="43"/>
      <c r="AB929" s="45"/>
      <c r="AC929" s="45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</row>
    <row r="930" spans="2:230" ht="12.75">
      <c r="B930" s="48"/>
      <c r="C930" s="48"/>
      <c r="D930" s="48"/>
      <c r="E930" s="55"/>
      <c r="F930" s="56"/>
      <c r="G930" s="56"/>
      <c r="H930" s="56"/>
      <c r="I930" s="48"/>
      <c r="J930" s="48"/>
      <c r="K930" s="48"/>
      <c r="L930" s="56"/>
      <c r="M930" s="48"/>
      <c r="N930" s="48"/>
      <c r="O930" s="49"/>
      <c r="P930" s="48"/>
      <c r="Q930" s="48"/>
      <c r="R930" s="56"/>
      <c r="S930" s="52"/>
      <c r="T930" s="116"/>
      <c r="U930" s="116"/>
      <c r="V930" s="116"/>
      <c r="W930" s="116"/>
      <c r="X930" s="43"/>
      <c r="Y930" s="43"/>
      <c r="Z930" s="42"/>
      <c r="AA930" s="43"/>
      <c r="AB930" s="45"/>
      <c r="AC930" s="45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</row>
    <row r="931" spans="2:230" ht="12.75">
      <c r="B931" s="48"/>
      <c r="C931" s="48"/>
      <c r="D931" s="48"/>
      <c r="E931" s="55"/>
      <c r="F931" s="56"/>
      <c r="G931" s="56"/>
      <c r="H931" s="56"/>
      <c r="I931" s="48"/>
      <c r="J931" s="48"/>
      <c r="K931" s="48"/>
      <c r="L931" s="56"/>
      <c r="M931" s="48"/>
      <c r="N931" s="48"/>
      <c r="O931" s="49"/>
      <c r="P931" s="48"/>
      <c r="Q931" s="48"/>
      <c r="R931" s="56"/>
      <c r="S931" s="52"/>
      <c r="T931" s="116"/>
      <c r="U931" s="116"/>
      <c r="V931" s="116"/>
      <c r="W931" s="116"/>
      <c r="X931" s="43"/>
      <c r="Y931" s="43"/>
      <c r="Z931" s="42"/>
      <c r="AA931" s="43"/>
      <c r="AB931" s="45"/>
      <c r="AC931" s="45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</row>
    <row r="932" spans="2:230" ht="12.75">
      <c r="B932" s="48"/>
      <c r="C932" s="48"/>
      <c r="D932" s="48"/>
      <c r="E932" s="55"/>
      <c r="F932" s="56"/>
      <c r="G932" s="56"/>
      <c r="H932" s="56"/>
      <c r="I932" s="48"/>
      <c r="J932" s="48"/>
      <c r="K932" s="48"/>
      <c r="L932" s="56"/>
      <c r="M932" s="48"/>
      <c r="N932" s="48"/>
      <c r="O932" s="49"/>
      <c r="P932" s="48"/>
      <c r="Q932" s="48"/>
      <c r="R932" s="56"/>
      <c r="S932" s="52"/>
      <c r="T932" s="116"/>
      <c r="U932" s="116"/>
      <c r="V932" s="116"/>
      <c r="W932" s="116"/>
      <c r="X932" s="43"/>
      <c r="Y932" s="43"/>
      <c r="Z932" s="42"/>
      <c r="AA932" s="43"/>
      <c r="AB932" s="45"/>
      <c r="AC932" s="45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</row>
    <row r="933" spans="2:230" ht="12.75">
      <c r="B933" s="48"/>
      <c r="C933" s="48"/>
      <c r="D933" s="48"/>
      <c r="E933" s="55"/>
      <c r="F933" s="56"/>
      <c r="G933" s="56"/>
      <c r="H933" s="56"/>
      <c r="I933" s="48"/>
      <c r="J933" s="48"/>
      <c r="K933" s="48"/>
      <c r="L933" s="56"/>
      <c r="M933" s="48"/>
      <c r="N933" s="48"/>
      <c r="O933" s="49"/>
      <c r="P933" s="48"/>
      <c r="Q933" s="48"/>
      <c r="R933" s="56"/>
      <c r="S933" s="52"/>
      <c r="T933" s="116"/>
      <c r="U933" s="116"/>
      <c r="V933" s="116"/>
      <c r="W933" s="116"/>
      <c r="X933" s="43"/>
      <c r="Y933" s="43"/>
      <c r="Z933" s="42"/>
      <c r="AA933" s="43"/>
      <c r="AB933" s="45"/>
      <c r="AC933" s="45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</row>
    <row r="934" spans="2:230" ht="12.75">
      <c r="B934" s="48"/>
      <c r="C934" s="48"/>
      <c r="D934" s="48"/>
      <c r="E934" s="55"/>
      <c r="F934" s="56"/>
      <c r="G934" s="56"/>
      <c r="H934" s="56"/>
      <c r="I934" s="48"/>
      <c r="J934" s="48"/>
      <c r="K934" s="48"/>
      <c r="L934" s="56"/>
      <c r="M934" s="48"/>
      <c r="N934" s="48"/>
      <c r="O934" s="49"/>
      <c r="P934" s="48"/>
      <c r="Q934" s="48"/>
      <c r="R934" s="56"/>
      <c r="S934" s="52"/>
      <c r="T934" s="116"/>
      <c r="U934" s="116"/>
      <c r="V934" s="116"/>
      <c r="W934" s="116"/>
      <c r="X934" s="43"/>
      <c r="Y934" s="43"/>
      <c r="Z934" s="42"/>
      <c r="AA934" s="43"/>
      <c r="AB934" s="45"/>
      <c r="AC934" s="45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</row>
    <row r="935" spans="2:230" ht="12.75">
      <c r="B935" s="48"/>
      <c r="C935" s="48"/>
      <c r="D935" s="48"/>
      <c r="E935" s="55"/>
      <c r="F935" s="56"/>
      <c r="G935" s="56"/>
      <c r="H935" s="56"/>
      <c r="I935" s="48"/>
      <c r="J935" s="48"/>
      <c r="K935" s="48"/>
      <c r="L935" s="56"/>
      <c r="M935" s="48"/>
      <c r="N935" s="48"/>
      <c r="O935" s="49"/>
      <c r="P935" s="48"/>
      <c r="Q935" s="48"/>
      <c r="R935" s="56"/>
      <c r="S935" s="52"/>
      <c r="T935" s="116"/>
      <c r="U935" s="116"/>
      <c r="V935" s="116"/>
      <c r="W935" s="116"/>
      <c r="X935" s="43"/>
      <c r="Y935" s="43"/>
      <c r="Z935" s="42"/>
      <c r="AA935" s="43"/>
      <c r="AB935" s="45"/>
      <c r="AC935" s="45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</row>
    <row r="936" spans="2:230" ht="12.75">
      <c r="B936" s="48"/>
      <c r="C936" s="48"/>
      <c r="D936" s="48"/>
      <c r="E936" s="55"/>
      <c r="F936" s="56"/>
      <c r="G936" s="56"/>
      <c r="H936" s="56"/>
      <c r="I936" s="48"/>
      <c r="J936" s="48"/>
      <c r="K936" s="48"/>
      <c r="L936" s="56"/>
      <c r="M936" s="48"/>
      <c r="N936" s="48"/>
      <c r="O936" s="49"/>
      <c r="P936" s="48"/>
      <c r="Q936" s="48"/>
      <c r="R936" s="56"/>
      <c r="S936" s="52"/>
      <c r="T936" s="116"/>
      <c r="U936" s="116"/>
      <c r="V936" s="116"/>
      <c r="W936" s="116"/>
      <c r="X936" s="43"/>
      <c r="Y936" s="43"/>
      <c r="Z936" s="42"/>
      <c r="AA936" s="43"/>
      <c r="AB936" s="45"/>
      <c r="AC936" s="45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</row>
    <row r="937" spans="2:230" ht="12.75">
      <c r="B937" s="48"/>
      <c r="C937" s="48"/>
      <c r="D937" s="48"/>
      <c r="E937" s="55"/>
      <c r="F937" s="56"/>
      <c r="G937" s="56"/>
      <c r="H937" s="56"/>
      <c r="I937" s="48"/>
      <c r="J937" s="48"/>
      <c r="K937" s="48"/>
      <c r="L937" s="56"/>
      <c r="M937" s="48"/>
      <c r="N937" s="48"/>
      <c r="O937" s="49"/>
      <c r="P937" s="48"/>
      <c r="Q937" s="48"/>
      <c r="R937" s="56"/>
      <c r="S937" s="52"/>
      <c r="T937" s="116"/>
      <c r="U937" s="116"/>
      <c r="V937" s="116"/>
      <c r="W937" s="116"/>
      <c r="X937" s="43"/>
      <c r="Y937" s="43"/>
      <c r="Z937" s="42"/>
      <c r="AA937" s="43"/>
      <c r="AB937" s="45"/>
      <c r="AC937" s="45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</row>
    <row r="938" spans="2:230" ht="12.75">
      <c r="B938" s="48"/>
      <c r="C938" s="48"/>
      <c r="D938" s="48"/>
      <c r="E938" s="55"/>
      <c r="F938" s="56"/>
      <c r="G938" s="56"/>
      <c r="H938" s="56"/>
      <c r="I938" s="48"/>
      <c r="J938" s="48"/>
      <c r="K938" s="48"/>
      <c r="L938" s="56"/>
      <c r="M938" s="48"/>
      <c r="N938" s="48"/>
      <c r="O938" s="49"/>
      <c r="P938" s="48"/>
      <c r="Q938" s="48"/>
      <c r="R938" s="56"/>
      <c r="S938" s="52"/>
      <c r="T938" s="116"/>
      <c r="U938" s="116"/>
      <c r="V938" s="116"/>
      <c r="W938" s="116"/>
      <c r="X938" s="43"/>
      <c r="Y938" s="43"/>
      <c r="Z938" s="42"/>
      <c r="AA938" s="43"/>
      <c r="AB938" s="45"/>
      <c r="AC938" s="45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</row>
    <row r="939" spans="2:230" ht="12.75">
      <c r="B939" s="48"/>
      <c r="C939" s="48"/>
      <c r="D939" s="48"/>
      <c r="E939" s="55"/>
      <c r="F939" s="56"/>
      <c r="G939" s="56"/>
      <c r="H939" s="56"/>
      <c r="I939" s="48"/>
      <c r="J939" s="48"/>
      <c r="K939" s="48"/>
      <c r="L939" s="56"/>
      <c r="M939" s="48"/>
      <c r="N939" s="48"/>
      <c r="O939" s="49"/>
      <c r="P939" s="48"/>
      <c r="Q939" s="48"/>
      <c r="R939" s="56"/>
      <c r="S939" s="52"/>
      <c r="T939" s="116"/>
      <c r="U939" s="116"/>
      <c r="V939" s="116"/>
      <c r="W939" s="116"/>
      <c r="X939" s="43"/>
      <c r="Y939" s="43"/>
      <c r="Z939" s="42"/>
      <c r="AA939" s="43"/>
      <c r="AB939" s="45"/>
      <c r="AC939" s="45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</row>
    <row r="940" spans="2:230" ht="12.75">
      <c r="B940" s="48"/>
      <c r="C940" s="48"/>
      <c r="D940" s="48"/>
      <c r="E940" s="55"/>
      <c r="F940" s="56"/>
      <c r="G940" s="56"/>
      <c r="H940" s="56"/>
      <c r="I940" s="48"/>
      <c r="J940" s="48"/>
      <c r="K940" s="48"/>
      <c r="L940" s="56"/>
      <c r="M940" s="48"/>
      <c r="N940" s="48"/>
      <c r="O940" s="49"/>
      <c r="P940" s="48"/>
      <c r="Q940" s="48"/>
      <c r="R940" s="56"/>
      <c r="S940" s="52"/>
      <c r="T940" s="116"/>
      <c r="U940" s="116"/>
      <c r="V940" s="116"/>
      <c r="W940" s="116"/>
      <c r="X940" s="43"/>
      <c r="Y940" s="43"/>
      <c r="Z940" s="42"/>
      <c r="AA940" s="43"/>
      <c r="AB940" s="45"/>
      <c r="AC940" s="45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</row>
    <row r="941" spans="2:230" ht="12.75">
      <c r="B941" s="48"/>
      <c r="C941" s="48"/>
      <c r="D941" s="48"/>
      <c r="E941" s="55"/>
      <c r="F941" s="56"/>
      <c r="G941" s="56"/>
      <c r="H941" s="56"/>
      <c r="I941" s="48"/>
      <c r="J941" s="48"/>
      <c r="K941" s="48"/>
      <c r="L941" s="56"/>
      <c r="M941" s="48"/>
      <c r="N941" s="48"/>
      <c r="O941" s="49"/>
      <c r="P941" s="48"/>
      <c r="Q941" s="48"/>
      <c r="R941" s="56"/>
      <c r="S941" s="52"/>
      <c r="T941" s="116"/>
      <c r="U941" s="116"/>
      <c r="V941" s="116"/>
      <c r="W941" s="116"/>
      <c r="X941" s="43"/>
      <c r="Y941" s="43"/>
      <c r="Z941" s="42"/>
      <c r="AA941" s="43"/>
      <c r="AB941" s="45"/>
      <c r="AC941" s="45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</row>
    <row r="942" spans="2:230" ht="12.75">
      <c r="B942" s="48"/>
      <c r="C942" s="48"/>
      <c r="D942" s="48"/>
      <c r="E942" s="55"/>
      <c r="F942" s="56"/>
      <c r="G942" s="56"/>
      <c r="H942" s="56"/>
      <c r="I942" s="48"/>
      <c r="J942" s="48"/>
      <c r="K942" s="48"/>
      <c r="L942" s="56"/>
      <c r="M942" s="48"/>
      <c r="N942" s="48"/>
      <c r="O942" s="49"/>
      <c r="P942" s="48"/>
      <c r="Q942" s="48"/>
      <c r="R942" s="56"/>
      <c r="S942" s="52"/>
      <c r="T942" s="116"/>
      <c r="U942" s="116"/>
      <c r="V942" s="116"/>
      <c r="W942" s="116"/>
      <c r="X942" s="43"/>
      <c r="Y942" s="43"/>
      <c r="Z942" s="42"/>
      <c r="AA942" s="43"/>
      <c r="AB942" s="45"/>
      <c r="AC942" s="45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</row>
    <row r="943" spans="2:230" ht="12.75">
      <c r="B943" s="48"/>
      <c r="C943" s="48"/>
      <c r="D943" s="48"/>
      <c r="E943" s="55"/>
      <c r="F943" s="56"/>
      <c r="G943" s="56"/>
      <c r="H943" s="56"/>
      <c r="I943" s="48"/>
      <c r="J943" s="48"/>
      <c r="K943" s="48"/>
      <c r="L943" s="56"/>
      <c r="M943" s="48"/>
      <c r="N943" s="48"/>
      <c r="O943" s="49"/>
      <c r="P943" s="48"/>
      <c r="Q943" s="48"/>
      <c r="R943" s="56"/>
      <c r="S943" s="52"/>
      <c r="T943" s="116"/>
      <c r="U943" s="116"/>
      <c r="V943" s="116"/>
      <c r="W943" s="116"/>
      <c r="X943" s="43"/>
      <c r="Y943" s="43"/>
      <c r="Z943" s="42"/>
      <c r="AA943" s="43"/>
      <c r="AB943" s="45"/>
      <c r="AC943" s="45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</row>
    <row r="944" spans="2:230" ht="12.75">
      <c r="B944" s="48"/>
      <c r="C944" s="48"/>
      <c r="D944" s="48"/>
      <c r="E944" s="55"/>
      <c r="F944" s="56"/>
      <c r="G944" s="56"/>
      <c r="H944" s="56"/>
      <c r="I944" s="48"/>
      <c r="J944" s="48"/>
      <c r="K944" s="48"/>
      <c r="L944" s="56"/>
      <c r="M944" s="48"/>
      <c r="N944" s="48"/>
      <c r="O944" s="49"/>
      <c r="P944" s="48"/>
      <c r="Q944" s="48"/>
      <c r="R944" s="56"/>
      <c r="S944" s="52"/>
      <c r="T944" s="116"/>
      <c r="U944" s="116"/>
      <c r="V944" s="116"/>
      <c r="W944" s="116"/>
      <c r="X944" s="43"/>
      <c r="Y944" s="43"/>
      <c r="Z944" s="42"/>
      <c r="AA944" s="43"/>
      <c r="AB944" s="45"/>
      <c r="AC944" s="45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</row>
    <row r="945" spans="2:230" ht="12.75">
      <c r="B945" s="48"/>
      <c r="C945" s="48"/>
      <c r="D945" s="48"/>
      <c r="E945" s="55"/>
      <c r="F945" s="56"/>
      <c r="G945" s="56"/>
      <c r="H945" s="56"/>
      <c r="I945" s="48"/>
      <c r="J945" s="48"/>
      <c r="K945" s="48"/>
      <c r="L945" s="56"/>
      <c r="M945" s="48"/>
      <c r="N945" s="48"/>
      <c r="O945" s="49"/>
      <c r="P945" s="48"/>
      <c r="Q945" s="48"/>
      <c r="R945" s="56"/>
      <c r="S945" s="52"/>
      <c r="T945" s="116"/>
      <c r="U945" s="116"/>
      <c r="V945" s="116"/>
      <c r="W945" s="116"/>
      <c r="X945" s="43"/>
      <c r="Y945" s="43"/>
      <c r="Z945" s="42"/>
      <c r="AA945" s="43"/>
      <c r="AB945" s="45"/>
      <c r="AC945" s="45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</row>
    <row r="946" spans="2:230" ht="12.75">
      <c r="B946" s="48"/>
      <c r="C946" s="48"/>
      <c r="D946" s="48"/>
      <c r="E946" s="55"/>
      <c r="F946" s="56"/>
      <c r="G946" s="56"/>
      <c r="H946" s="56"/>
      <c r="I946" s="48"/>
      <c r="J946" s="48"/>
      <c r="K946" s="48"/>
      <c r="L946" s="56"/>
      <c r="M946" s="48"/>
      <c r="N946" s="48"/>
      <c r="O946" s="49"/>
      <c r="P946" s="48"/>
      <c r="Q946" s="48"/>
      <c r="R946" s="56"/>
      <c r="S946" s="52"/>
      <c r="T946" s="116"/>
      <c r="U946" s="116"/>
      <c r="V946" s="116"/>
      <c r="W946" s="116"/>
      <c r="X946" s="43"/>
      <c r="Y946" s="43"/>
      <c r="Z946" s="42"/>
      <c r="AA946" s="43"/>
      <c r="AB946" s="45"/>
      <c r="AC946" s="45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</row>
    <row r="947" spans="2:230" ht="12.75">
      <c r="B947" s="48"/>
      <c r="C947" s="48"/>
      <c r="D947" s="48"/>
      <c r="E947" s="55"/>
      <c r="F947" s="56"/>
      <c r="G947" s="56"/>
      <c r="H947" s="56"/>
      <c r="I947" s="48"/>
      <c r="J947" s="48"/>
      <c r="K947" s="48"/>
      <c r="L947" s="56"/>
      <c r="M947" s="48"/>
      <c r="N947" s="48"/>
      <c r="O947" s="49"/>
      <c r="P947" s="48"/>
      <c r="Q947" s="48"/>
      <c r="R947" s="56"/>
      <c r="S947" s="52"/>
      <c r="T947" s="116"/>
      <c r="U947" s="116"/>
      <c r="V947" s="116"/>
      <c r="W947" s="116"/>
      <c r="X947" s="43"/>
      <c r="Y947" s="43"/>
      <c r="Z947" s="42"/>
      <c r="AA947" s="43"/>
      <c r="AB947" s="45"/>
      <c r="AC947" s="45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</row>
    <row r="948" spans="2:230" ht="12.75">
      <c r="B948" s="48"/>
      <c r="C948" s="48"/>
      <c r="D948" s="48"/>
      <c r="E948" s="55"/>
      <c r="F948" s="56"/>
      <c r="G948" s="56"/>
      <c r="H948" s="56"/>
      <c r="I948" s="48"/>
      <c r="J948" s="48"/>
      <c r="K948" s="48"/>
      <c r="L948" s="56"/>
      <c r="M948" s="48"/>
      <c r="N948" s="48"/>
      <c r="O948" s="49"/>
      <c r="P948" s="48"/>
      <c r="Q948" s="48"/>
      <c r="R948" s="56"/>
      <c r="S948" s="52"/>
      <c r="T948" s="116"/>
      <c r="U948" s="116"/>
      <c r="V948" s="116"/>
      <c r="W948" s="116"/>
      <c r="X948" s="43"/>
      <c r="Y948" s="43"/>
      <c r="Z948" s="42"/>
      <c r="AA948" s="43"/>
      <c r="AB948" s="45"/>
      <c r="AC948" s="45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</row>
    <row r="949" spans="2:230" ht="12.75">
      <c r="B949" s="48"/>
      <c r="C949" s="48"/>
      <c r="D949" s="48"/>
      <c r="E949" s="55"/>
      <c r="F949" s="56"/>
      <c r="G949" s="56"/>
      <c r="H949" s="56"/>
      <c r="I949" s="48"/>
      <c r="J949" s="48"/>
      <c r="K949" s="48"/>
      <c r="L949" s="56"/>
      <c r="M949" s="48"/>
      <c r="N949" s="48"/>
      <c r="O949" s="49"/>
      <c r="P949" s="48"/>
      <c r="Q949" s="48"/>
      <c r="R949" s="56"/>
      <c r="S949" s="52"/>
      <c r="T949" s="116"/>
      <c r="U949" s="116"/>
      <c r="V949" s="116"/>
      <c r="W949" s="116"/>
      <c r="X949" s="43"/>
      <c r="Y949" s="43"/>
      <c r="Z949" s="42"/>
      <c r="AA949" s="43"/>
      <c r="AB949" s="45"/>
      <c r="AC949" s="45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</row>
    <row r="950" spans="2:230" ht="12.75">
      <c r="B950" s="48"/>
      <c r="C950" s="48"/>
      <c r="D950" s="48"/>
      <c r="E950" s="55"/>
      <c r="F950" s="56"/>
      <c r="G950" s="56"/>
      <c r="H950" s="56"/>
      <c r="I950" s="48"/>
      <c r="J950" s="48"/>
      <c r="K950" s="48"/>
      <c r="L950" s="56"/>
      <c r="M950" s="48"/>
      <c r="N950" s="48"/>
      <c r="O950" s="49"/>
      <c r="P950" s="48"/>
      <c r="Q950" s="48"/>
      <c r="R950" s="56"/>
      <c r="S950" s="52"/>
      <c r="T950" s="116"/>
      <c r="U950" s="116"/>
      <c r="V950" s="116"/>
      <c r="W950" s="116"/>
      <c r="X950" s="43"/>
      <c r="Y950" s="43"/>
      <c r="Z950" s="42"/>
      <c r="AA950" s="43"/>
      <c r="AB950" s="45"/>
      <c r="AC950" s="45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</row>
    <row r="951" spans="2:230" ht="12.75">
      <c r="B951" s="48"/>
      <c r="C951" s="48"/>
      <c r="D951" s="48"/>
      <c r="E951" s="55"/>
      <c r="F951" s="56"/>
      <c r="G951" s="56"/>
      <c r="H951" s="56"/>
      <c r="I951" s="48"/>
      <c r="J951" s="48"/>
      <c r="K951" s="48"/>
      <c r="L951" s="56"/>
      <c r="M951" s="48"/>
      <c r="N951" s="48"/>
      <c r="O951" s="49"/>
      <c r="P951" s="48"/>
      <c r="Q951" s="48"/>
      <c r="R951" s="56"/>
      <c r="S951" s="52"/>
      <c r="T951" s="116"/>
      <c r="U951" s="116"/>
      <c r="V951" s="116"/>
      <c r="W951" s="116"/>
      <c r="X951" s="43"/>
      <c r="Y951" s="43"/>
      <c r="Z951" s="42"/>
      <c r="AA951" s="43"/>
      <c r="AB951" s="45"/>
      <c r="AC951" s="45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</row>
    <row r="952" spans="2:230" ht="12.75">
      <c r="B952" s="48"/>
      <c r="C952" s="48"/>
      <c r="D952" s="48"/>
      <c r="E952" s="55"/>
      <c r="F952" s="56"/>
      <c r="G952" s="56"/>
      <c r="H952" s="56"/>
      <c r="I952" s="48"/>
      <c r="J952" s="48"/>
      <c r="K952" s="48"/>
      <c r="L952" s="56"/>
      <c r="M952" s="48"/>
      <c r="N952" s="48"/>
      <c r="O952" s="49"/>
      <c r="P952" s="48"/>
      <c r="Q952" s="48"/>
      <c r="R952" s="56"/>
      <c r="S952" s="52"/>
      <c r="T952" s="116"/>
      <c r="U952" s="116"/>
      <c r="V952" s="116"/>
      <c r="W952" s="116"/>
      <c r="X952" s="43"/>
      <c r="Y952" s="43"/>
      <c r="Z952" s="42"/>
      <c r="AA952" s="43"/>
      <c r="AB952" s="45"/>
      <c r="AC952" s="45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</row>
    <row r="953" spans="2:230" ht="12.75">
      <c r="B953" s="48"/>
      <c r="C953" s="48"/>
      <c r="D953" s="48"/>
      <c r="E953" s="55"/>
      <c r="F953" s="56"/>
      <c r="G953" s="56"/>
      <c r="H953" s="56"/>
      <c r="I953" s="48"/>
      <c r="J953" s="48"/>
      <c r="K953" s="48"/>
      <c r="L953" s="56"/>
      <c r="M953" s="48"/>
      <c r="N953" s="48"/>
      <c r="O953" s="49"/>
      <c r="P953" s="48"/>
      <c r="Q953" s="48"/>
      <c r="R953" s="56"/>
      <c r="S953" s="52"/>
      <c r="T953" s="116"/>
      <c r="U953" s="116"/>
      <c r="V953" s="116"/>
      <c r="W953" s="116"/>
      <c r="X953" s="43"/>
      <c r="Y953" s="43"/>
      <c r="Z953" s="42"/>
      <c r="AA953" s="43"/>
      <c r="AB953" s="45"/>
      <c r="AC953" s="45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</row>
    <row r="954" spans="2:230" ht="12.75">
      <c r="B954" s="48"/>
      <c r="C954" s="48"/>
      <c r="D954" s="48"/>
      <c r="E954" s="55"/>
      <c r="F954" s="56"/>
      <c r="G954" s="56"/>
      <c r="H954" s="56"/>
      <c r="I954" s="48"/>
      <c r="J954" s="48"/>
      <c r="K954" s="48"/>
      <c r="L954" s="56"/>
      <c r="M954" s="48"/>
      <c r="N954" s="48"/>
      <c r="O954" s="49"/>
      <c r="P954" s="48"/>
      <c r="Q954" s="48"/>
      <c r="R954" s="56"/>
      <c r="S954" s="52"/>
      <c r="T954" s="116"/>
      <c r="U954" s="116"/>
      <c r="V954" s="116"/>
      <c r="W954" s="116"/>
      <c r="X954" s="43"/>
      <c r="Y954" s="43"/>
      <c r="Z954" s="42"/>
      <c r="AA954" s="43"/>
      <c r="AB954" s="45"/>
      <c r="AC954" s="45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</row>
    <row r="955" spans="2:230" ht="12.75">
      <c r="B955" s="48"/>
      <c r="C955" s="48"/>
      <c r="D955" s="48"/>
      <c r="E955" s="55"/>
      <c r="F955" s="56"/>
      <c r="G955" s="56"/>
      <c r="H955" s="56"/>
      <c r="I955" s="48"/>
      <c r="J955" s="48"/>
      <c r="K955" s="48"/>
      <c r="L955" s="56"/>
      <c r="M955" s="48"/>
      <c r="N955" s="48"/>
      <c r="O955" s="49"/>
      <c r="P955" s="48"/>
      <c r="Q955" s="48"/>
      <c r="R955" s="56"/>
      <c r="S955" s="52"/>
      <c r="T955" s="116"/>
      <c r="U955" s="116"/>
      <c r="V955" s="116"/>
      <c r="W955" s="116"/>
      <c r="X955" s="43"/>
      <c r="Y955" s="43"/>
      <c r="Z955" s="42"/>
      <c r="AA955" s="43"/>
      <c r="AB955" s="45"/>
      <c r="AC955" s="45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</row>
    <row r="956" spans="2:230" ht="12.75">
      <c r="B956" s="48"/>
      <c r="C956" s="48"/>
      <c r="D956" s="48"/>
      <c r="E956" s="55"/>
      <c r="F956" s="56"/>
      <c r="G956" s="56"/>
      <c r="H956" s="56"/>
      <c r="I956" s="48"/>
      <c r="J956" s="48"/>
      <c r="K956" s="48"/>
      <c r="L956" s="56"/>
      <c r="M956" s="48"/>
      <c r="N956" s="48"/>
      <c r="O956" s="49"/>
      <c r="P956" s="48"/>
      <c r="Q956" s="48"/>
      <c r="R956" s="56"/>
      <c r="S956" s="52"/>
      <c r="T956" s="116"/>
      <c r="U956" s="116"/>
      <c r="V956" s="116"/>
      <c r="W956" s="116"/>
      <c r="X956" s="43"/>
      <c r="Y956" s="43"/>
      <c r="Z956" s="42"/>
      <c r="AA956" s="43"/>
      <c r="AB956" s="45"/>
      <c r="AC956" s="45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</row>
    <row r="957" spans="2:230" ht="12.75">
      <c r="B957" s="48"/>
      <c r="C957" s="48"/>
      <c r="D957" s="48"/>
      <c r="E957" s="55"/>
      <c r="F957" s="56"/>
      <c r="G957" s="56"/>
      <c r="H957" s="56"/>
      <c r="I957" s="48"/>
      <c r="J957" s="48"/>
      <c r="K957" s="48"/>
      <c r="L957" s="56"/>
      <c r="M957" s="48"/>
      <c r="N957" s="48"/>
      <c r="O957" s="49"/>
      <c r="P957" s="48"/>
      <c r="Q957" s="48"/>
      <c r="R957" s="56"/>
      <c r="S957" s="52"/>
      <c r="T957" s="116"/>
      <c r="U957" s="116"/>
      <c r="V957" s="116"/>
      <c r="W957" s="116"/>
      <c r="X957" s="43"/>
      <c r="Y957" s="43"/>
      <c r="Z957" s="42"/>
      <c r="AA957" s="43"/>
      <c r="AB957" s="45"/>
      <c r="AC957" s="45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</row>
    <row r="958" spans="2:230" ht="12.75">
      <c r="B958" s="48"/>
      <c r="C958" s="48"/>
      <c r="D958" s="48"/>
      <c r="E958" s="55"/>
      <c r="F958" s="56"/>
      <c r="G958" s="56"/>
      <c r="H958" s="56"/>
      <c r="I958" s="48"/>
      <c r="J958" s="48"/>
      <c r="K958" s="48"/>
      <c r="L958" s="56"/>
      <c r="M958" s="48"/>
      <c r="N958" s="48"/>
      <c r="O958" s="49"/>
      <c r="P958" s="48"/>
      <c r="Q958" s="48"/>
      <c r="R958" s="56"/>
      <c r="S958" s="52"/>
      <c r="T958" s="116"/>
      <c r="U958" s="116"/>
      <c r="V958" s="116"/>
      <c r="W958" s="116"/>
      <c r="X958" s="43"/>
      <c r="Y958" s="43"/>
      <c r="Z958" s="42"/>
      <c r="AA958" s="43"/>
      <c r="AB958" s="45"/>
      <c r="AC958" s="45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</row>
    <row r="959" spans="2:230" ht="12.75">
      <c r="B959" s="48"/>
      <c r="C959" s="48"/>
      <c r="D959" s="48"/>
      <c r="E959" s="55"/>
      <c r="F959" s="56"/>
      <c r="G959" s="56"/>
      <c r="H959" s="56"/>
      <c r="I959" s="48"/>
      <c r="J959" s="48"/>
      <c r="K959" s="48"/>
      <c r="L959" s="56"/>
      <c r="M959" s="48"/>
      <c r="N959" s="48"/>
      <c r="O959" s="49"/>
      <c r="P959" s="48"/>
      <c r="Q959" s="48"/>
      <c r="R959" s="56"/>
      <c r="S959" s="52"/>
      <c r="T959" s="116"/>
      <c r="U959" s="116"/>
      <c r="V959" s="116"/>
      <c r="W959" s="116"/>
      <c r="X959" s="43"/>
      <c r="Y959" s="43"/>
      <c r="Z959" s="42"/>
      <c r="AA959" s="43"/>
      <c r="AB959" s="45"/>
      <c r="AC959" s="45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</row>
    <row r="960" spans="2:230" ht="12.75">
      <c r="B960" s="48"/>
      <c r="C960" s="48"/>
      <c r="D960" s="48"/>
      <c r="E960" s="55"/>
      <c r="F960" s="56"/>
      <c r="G960" s="56"/>
      <c r="H960" s="56"/>
      <c r="I960" s="48"/>
      <c r="J960" s="48"/>
      <c r="K960" s="48"/>
      <c r="L960" s="56"/>
      <c r="M960" s="48"/>
      <c r="N960" s="48"/>
      <c r="O960" s="49"/>
      <c r="P960" s="48"/>
      <c r="Q960" s="48"/>
      <c r="R960" s="56"/>
      <c r="S960" s="52"/>
      <c r="T960" s="116"/>
      <c r="U960" s="116"/>
      <c r="V960" s="116"/>
      <c r="W960" s="116"/>
      <c r="X960" s="43"/>
      <c r="Y960" s="43"/>
      <c r="Z960" s="42"/>
      <c r="AA960" s="43"/>
      <c r="AB960" s="45"/>
      <c r="AC960" s="45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</row>
    <row r="961" spans="2:230" ht="12.75">
      <c r="B961" s="48"/>
      <c r="C961" s="48"/>
      <c r="D961" s="48"/>
      <c r="E961" s="55"/>
      <c r="F961" s="56"/>
      <c r="G961" s="56"/>
      <c r="H961" s="56"/>
      <c r="I961" s="48"/>
      <c r="J961" s="48"/>
      <c r="K961" s="48"/>
      <c r="L961" s="56"/>
      <c r="M961" s="48"/>
      <c r="N961" s="48"/>
      <c r="O961" s="49"/>
      <c r="P961" s="48"/>
      <c r="Q961" s="48"/>
      <c r="R961" s="56"/>
      <c r="S961" s="52"/>
      <c r="T961" s="116"/>
      <c r="U961" s="116"/>
      <c r="V961" s="116"/>
      <c r="W961" s="116"/>
      <c r="X961" s="43"/>
      <c r="Y961" s="43"/>
      <c r="Z961" s="42"/>
      <c r="AA961" s="43"/>
      <c r="AB961" s="45"/>
      <c r="AC961" s="45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</row>
    <row r="962" spans="2:230" ht="12.75">
      <c r="B962" s="48"/>
      <c r="C962" s="48"/>
      <c r="D962" s="48"/>
      <c r="E962" s="55"/>
      <c r="F962" s="56"/>
      <c r="G962" s="56"/>
      <c r="H962" s="56"/>
      <c r="I962" s="48"/>
      <c r="J962" s="48"/>
      <c r="K962" s="48"/>
      <c r="L962" s="56"/>
      <c r="M962" s="48"/>
      <c r="N962" s="48"/>
      <c r="O962" s="49"/>
      <c r="P962" s="48"/>
      <c r="Q962" s="48"/>
      <c r="R962" s="56"/>
      <c r="S962" s="52"/>
      <c r="T962" s="116"/>
      <c r="U962" s="116"/>
      <c r="V962" s="116"/>
      <c r="W962" s="116"/>
      <c r="X962" s="43"/>
      <c r="Y962" s="43"/>
      <c r="Z962" s="42"/>
      <c r="AA962" s="43"/>
      <c r="AB962" s="45"/>
      <c r="AC962" s="45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</row>
    <row r="963" spans="2:230" ht="12.75">
      <c r="B963" s="48"/>
      <c r="C963" s="48"/>
      <c r="D963" s="48"/>
      <c r="E963" s="55"/>
      <c r="F963" s="56"/>
      <c r="G963" s="56"/>
      <c r="H963" s="56"/>
      <c r="I963" s="48"/>
      <c r="J963" s="48"/>
      <c r="K963" s="48"/>
      <c r="L963" s="56"/>
      <c r="M963" s="48"/>
      <c r="N963" s="48"/>
      <c r="O963" s="49"/>
      <c r="P963" s="48"/>
      <c r="Q963" s="48"/>
      <c r="R963" s="56"/>
      <c r="S963" s="52"/>
      <c r="T963" s="116"/>
      <c r="U963" s="116"/>
      <c r="V963" s="116"/>
      <c r="W963" s="116"/>
      <c r="X963" s="43"/>
      <c r="Y963" s="43"/>
      <c r="Z963" s="42"/>
      <c r="AA963" s="43"/>
      <c r="AB963" s="45"/>
      <c r="AC963" s="45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</row>
    <row r="964" spans="2:230" ht="12.75">
      <c r="B964" s="48"/>
      <c r="C964" s="48"/>
      <c r="D964" s="48"/>
      <c r="E964" s="55"/>
      <c r="F964" s="56"/>
      <c r="G964" s="56"/>
      <c r="H964" s="56"/>
      <c r="I964" s="48"/>
      <c r="J964" s="48"/>
      <c r="K964" s="48"/>
      <c r="L964" s="56"/>
      <c r="M964" s="48"/>
      <c r="N964" s="48"/>
      <c r="O964" s="49"/>
      <c r="P964" s="48"/>
      <c r="Q964" s="48"/>
      <c r="R964" s="56"/>
      <c r="S964" s="52"/>
      <c r="T964" s="116"/>
      <c r="U964" s="116"/>
      <c r="V964" s="116"/>
      <c r="W964" s="116"/>
      <c r="X964" s="43"/>
      <c r="Y964" s="43"/>
      <c r="Z964" s="42"/>
      <c r="AA964" s="43"/>
      <c r="AB964" s="45"/>
      <c r="AC964" s="45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</row>
    <row r="965" spans="2:230" ht="12.75">
      <c r="B965" s="48"/>
      <c r="C965" s="48"/>
      <c r="D965" s="48"/>
      <c r="E965" s="55"/>
      <c r="F965" s="56"/>
      <c r="G965" s="56"/>
      <c r="H965" s="56"/>
      <c r="I965" s="48"/>
      <c r="J965" s="48"/>
      <c r="K965" s="48"/>
      <c r="L965" s="56"/>
      <c r="M965" s="48"/>
      <c r="N965" s="48"/>
      <c r="O965" s="49"/>
      <c r="P965" s="48"/>
      <c r="Q965" s="48"/>
      <c r="R965" s="56"/>
      <c r="S965" s="52"/>
      <c r="T965" s="116"/>
      <c r="U965" s="116"/>
      <c r="V965" s="116"/>
      <c r="W965" s="116"/>
      <c r="X965" s="43"/>
      <c r="Y965" s="43"/>
      <c r="Z965" s="42"/>
      <c r="AA965" s="43"/>
      <c r="AB965" s="45"/>
      <c r="AC965" s="45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</row>
    <row r="966" spans="2:230" ht="12.75">
      <c r="B966" s="48"/>
      <c r="C966" s="48"/>
      <c r="D966" s="48"/>
      <c r="E966" s="55"/>
      <c r="F966" s="56"/>
      <c r="G966" s="56"/>
      <c r="H966" s="56"/>
      <c r="I966" s="48"/>
      <c r="J966" s="48"/>
      <c r="K966" s="48"/>
      <c r="L966" s="56"/>
      <c r="M966" s="48"/>
      <c r="N966" s="48"/>
      <c r="O966" s="49"/>
      <c r="P966" s="48"/>
      <c r="Q966" s="48"/>
      <c r="R966" s="56"/>
      <c r="S966" s="52"/>
      <c r="T966" s="116"/>
      <c r="U966" s="116"/>
      <c r="V966" s="116"/>
      <c r="W966" s="116"/>
      <c r="X966" s="43"/>
      <c r="Y966" s="43"/>
      <c r="Z966" s="42"/>
      <c r="AA966" s="43"/>
      <c r="AB966" s="45"/>
      <c r="AC966" s="45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</row>
    <row r="967" spans="2:230" ht="12.75">
      <c r="B967" s="48"/>
      <c r="C967" s="48"/>
      <c r="D967" s="48"/>
      <c r="E967" s="55"/>
      <c r="F967" s="56"/>
      <c r="G967" s="56"/>
      <c r="H967" s="56"/>
      <c r="I967" s="48"/>
      <c r="J967" s="48"/>
      <c r="K967" s="48"/>
      <c r="L967" s="56"/>
      <c r="M967" s="48"/>
      <c r="N967" s="48"/>
      <c r="O967" s="49"/>
      <c r="P967" s="48"/>
      <c r="Q967" s="48"/>
      <c r="R967" s="56"/>
      <c r="S967" s="52"/>
      <c r="T967" s="116"/>
      <c r="U967" s="116"/>
      <c r="V967" s="116"/>
      <c r="W967" s="116"/>
      <c r="X967" s="43"/>
      <c r="Y967" s="43"/>
      <c r="Z967" s="42"/>
      <c r="AA967" s="43"/>
      <c r="AB967" s="45"/>
      <c r="AC967" s="45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</row>
    <row r="968" spans="2:230" ht="12.75">
      <c r="B968" s="48"/>
      <c r="C968" s="48"/>
      <c r="D968" s="48"/>
      <c r="E968" s="55"/>
      <c r="F968" s="56"/>
      <c r="G968" s="56"/>
      <c r="H968" s="56"/>
      <c r="I968" s="48"/>
      <c r="J968" s="48"/>
      <c r="K968" s="48"/>
      <c r="L968" s="56"/>
      <c r="M968" s="48"/>
      <c r="N968" s="48"/>
      <c r="O968" s="49"/>
      <c r="P968" s="48"/>
      <c r="Q968" s="48"/>
      <c r="R968" s="56"/>
      <c r="S968" s="52"/>
      <c r="T968" s="116"/>
      <c r="U968" s="116"/>
      <c r="V968" s="116"/>
      <c r="W968" s="116"/>
      <c r="X968" s="43"/>
      <c r="Y968" s="43"/>
      <c r="Z968" s="42"/>
      <c r="AA968" s="43"/>
      <c r="AB968" s="45"/>
      <c r="AC968" s="45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</row>
    <row r="969" spans="2:230" ht="12.75">
      <c r="B969" s="48"/>
      <c r="C969" s="48"/>
      <c r="D969" s="48"/>
      <c r="E969" s="55"/>
      <c r="F969" s="56"/>
      <c r="G969" s="56"/>
      <c r="H969" s="56"/>
      <c r="I969" s="48"/>
      <c r="J969" s="48"/>
      <c r="K969" s="48"/>
      <c r="L969" s="56"/>
      <c r="M969" s="48"/>
      <c r="N969" s="48"/>
      <c r="O969" s="49"/>
      <c r="P969" s="48"/>
      <c r="Q969" s="48"/>
      <c r="R969" s="56"/>
      <c r="S969" s="52"/>
      <c r="T969" s="116"/>
      <c r="U969" s="116"/>
      <c r="V969" s="116"/>
      <c r="W969" s="116"/>
      <c r="X969" s="43"/>
      <c r="Y969" s="43"/>
      <c r="Z969" s="42"/>
      <c r="AA969" s="43"/>
      <c r="AB969" s="45"/>
      <c r="AC969" s="45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</row>
    <row r="970" spans="2:230" ht="12.75">
      <c r="B970" s="48"/>
      <c r="C970" s="48"/>
      <c r="D970" s="48"/>
      <c r="E970" s="55"/>
      <c r="F970" s="56"/>
      <c r="G970" s="56"/>
      <c r="H970" s="56"/>
      <c r="I970" s="48"/>
      <c r="J970" s="48"/>
      <c r="K970" s="48"/>
      <c r="L970" s="56"/>
      <c r="M970" s="48"/>
      <c r="N970" s="48"/>
      <c r="O970" s="49"/>
      <c r="P970" s="48"/>
      <c r="Q970" s="48"/>
      <c r="R970" s="56"/>
      <c r="S970" s="52"/>
      <c r="T970" s="116"/>
      <c r="U970" s="116"/>
      <c r="V970" s="116"/>
      <c r="W970" s="116"/>
      <c r="X970" s="43"/>
      <c r="Y970" s="43"/>
      <c r="Z970" s="42"/>
      <c r="AA970" s="43"/>
      <c r="AB970" s="45"/>
      <c r="AC970" s="45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  <c r="BM970" s="29"/>
      <c r="BN970" s="29"/>
      <c r="BO970" s="29"/>
      <c r="BP970" s="29"/>
      <c r="BQ970" s="29"/>
      <c r="BR970" s="29"/>
      <c r="BS970" s="29"/>
      <c r="BT970" s="29"/>
      <c r="BU970" s="29"/>
      <c r="BV970" s="29"/>
      <c r="BW970" s="29"/>
      <c r="BX970" s="29"/>
      <c r="BY970" s="29"/>
      <c r="BZ970" s="29"/>
      <c r="CA970" s="29"/>
      <c r="CB970" s="29"/>
      <c r="CC970" s="29"/>
      <c r="CD970" s="29"/>
      <c r="CE970" s="29"/>
      <c r="CF970" s="29"/>
      <c r="CG970" s="29"/>
      <c r="CH970" s="29"/>
      <c r="CI970" s="29"/>
      <c r="CJ970" s="29"/>
      <c r="CK970" s="29"/>
      <c r="CL970" s="29"/>
      <c r="CM970" s="29"/>
      <c r="CN970" s="29"/>
      <c r="CO970" s="29"/>
      <c r="CP970" s="29"/>
      <c r="CQ970" s="29"/>
      <c r="CR970" s="29"/>
      <c r="CS970" s="29"/>
      <c r="CT970" s="29"/>
      <c r="CU970" s="29"/>
      <c r="CV970" s="29"/>
      <c r="CW970" s="29"/>
      <c r="CX970" s="29"/>
      <c r="CY970" s="29"/>
      <c r="CZ970" s="29"/>
      <c r="DA970" s="29"/>
      <c r="DB970" s="29"/>
      <c r="DC970" s="29"/>
      <c r="DD970" s="29"/>
      <c r="DE970" s="29"/>
      <c r="DF970" s="29"/>
      <c r="DG970" s="29"/>
      <c r="DH970" s="29"/>
      <c r="DI970" s="29"/>
      <c r="DJ970" s="29"/>
      <c r="DK970" s="29"/>
      <c r="DL970" s="29"/>
      <c r="DM970" s="29"/>
      <c r="DN970" s="29"/>
      <c r="DO970" s="29"/>
      <c r="DP970" s="29"/>
      <c r="DQ970" s="29"/>
      <c r="DR970" s="29"/>
      <c r="DS970" s="29"/>
      <c r="DT970" s="29"/>
      <c r="DU970" s="29"/>
      <c r="DV970" s="29"/>
      <c r="DW970" s="29"/>
      <c r="DX970" s="29"/>
      <c r="DY970" s="29"/>
      <c r="DZ970" s="29"/>
      <c r="EA970" s="29"/>
      <c r="EB970" s="29"/>
      <c r="EC970" s="29"/>
      <c r="ED970" s="29"/>
      <c r="EE970" s="29"/>
      <c r="EF970" s="29"/>
      <c r="EG970" s="29"/>
      <c r="EH970" s="29"/>
      <c r="EI970" s="29"/>
      <c r="EJ970" s="29"/>
      <c r="EK970" s="29"/>
      <c r="EL970" s="29"/>
      <c r="EM970" s="29"/>
      <c r="EN970" s="29"/>
      <c r="EO970" s="29"/>
      <c r="EP970" s="29"/>
      <c r="EQ970" s="29"/>
      <c r="ER970" s="29"/>
      <c r="ES970" s="29"/>
      <c r="ET970" s="29"/>
      <c r="EU970" s="29"/>
      <c r="EV970" s="29"/>
      <c r="EW970" s="29"/>
      <c r="EX970" s="29"/>
      <c r="EY970" s="29"/>
      <c r="EZ970" s="29"/>
      <c r="FA970" s="29"/>
      <c r="FB970" s="29"/>
      <c r="FC970" s="29"/>
      <c r="FD970" s="29"/>
      <c r="FE970" s="29"/>
      <c r="FF970" s="29"/>
      <c r="FG970" s="29"/>
      <c r="FH970" s="29"/>
      <c r="FI970" s="29"/>
      <c r="FJ970" s="29"/>
      <c r="FK970" s="29"/>
      <c r="FL970" s="29"/>
      <c r="FM970" s="29"/>
      <c r="FN970" s="29"/>
      <c r="FO970" s="29"/>
      <c r="FP970" s="29"/>
      <c r="FQ970" s="29"/>
      <c r="FR970" s="29"/>
      <c r="FS970" s="29"/>
      <c r="FT970" s="29"/>
      <c r="FU970" s="29"/>
      <c r="FV970" s="29"/>
      <c r="FW970" s="29"/>
      <c r="FX970" s="29"/>
      <c r="FY970" s="29"/>
      <c r="FZ970" s="29"/>
      <c r="GA970" s="29"/>
      <c r="GB970" s="29"/>
      <c r="GC970" s="29"/>
      <c r="GD970" s="29"/>
      <c r="GE970" s="29"/>
      <c r="GF970" s="29"/>
      <c r="GG970" s="29"/>
      <c r="GH970" s="29"/>
      <c r="GI970" s="29"/>
      <c r="GJ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</row>
    <row r="971" spans="2:230" ht="12.75">
      <c r="B971" s="48"/>
      <c r="C971" s="48"/>
      <c r="D971" s="48"/>
      <c r="E971" s="55"/>
      <c r="F971" s="56"/>
      <c r="G971" s="56"/>
      <c r="H971" s="56"/>
      <c r="I971" s="48"/>
      <c r="J971" s="48"/>
      <c r="K971" s="48"/>
      <c r="L971" s="56"/>
      <c r="M971" s="48"/>
      <c r="N971" s="48"/>
      <c r="O971" s="49"/>
      <c r="P971" s="48"/>
      <c r="Q971" s="48"/>
      <c r="R971" s="56"/>
      <c r="S971" s="52"/>
      <c r="T971" s="116"/>
      <c r="U971" s="116"/>
      <c r="V971" s="116"/>
      <c r="W971" s="116"/>
      <c r="X971" s="43"/>
      <c r="Y971" s="43"/>
      <c r="Z971" s="42"/>
      <c r="AA971" s="43"/>
      <c r="AB971" s="45"/>
      <c r="AC971" s="45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  <c r="BM971" s="29"/>
      <c r="BN971" s="29"/>
      <c r="BO971" s="29"/>
      <c r="BP971" s="29"/>
      <c r="BQ971" s="29"/>
      <c r="BR971" s="29"/>
      <c r="BS971" s="29"/>
      <c r="BT971" s="29"/>
      <c r="BU971" s="29"/>
      <c r="BV971" s="29"/>
      <c r="BW971" s="29"/>
      <c r="BX971" s="29"/>
      <c r="BY971" s="29"/>
      <c r="BZ971" s="29"/>
      <c r="CA971" s="29"/>
      <c r="CB971" s="29"/>
      <c r="CC971" s="29"/>
      <c r="CD971" s="29"/>
      <c r="CE971" s="29"/>
      <c r="CF971" s="29"/>
      <c r="CG971" s="29"/>
      <c r="CH971" s="29"/>
      <c r="CI971" s="29"/>
      <c r="CJ971" s="29"/>
      <c r="CK971" s="29"/>
      <c r="CL971" s="29"/>
      <c r="CM971" s="29"/>
      <c r="CN971" s="29"/>
      <c r="CO971" s="29"/>
      <c r="CP971" s="29"/>
      <c r="CQ971" s="29"/>
      <c r="CR971" s="29"/>
      <c r="CS971" s="29"/>
      <c r="CT971" s="29"/>
      <c r="CU971" s="29"/>
      <c r="CV971" s="29"/>
      <c r="CW971" s="29"/>
      <c r="CX971" s="29"/>
      <c r="CY971" s="29"/>
      <c r="CZ971" s="29"/>
      <c r="DA971" s="29"/>
      <c r="DB971" s="29"/>
      <c r="DC971" s="29"/>
      <c r="DD971" s="29"/>
      <c r="DE971" s="29"/>
      <c r="DF971" s="29"/>
      <c r="DG971" s="29"/>
      <c r="DH971" s="29"/>
      <c r="DI971" s="29"/>
      <c r="DJ971" s="29"/>
      <c r="DK971" s="29"/>
      <c r="DL971" s="29"/>
      <c r="DM971" s="29"/>
      <c r="DN971" s="29"/>
      <c r="DO971" s="29"/>
      <c r="DP971" s="29"/>
      <c r="DQ971" s="29"/>
      <c r="DR971" s="29"/>
      <c r="DS971" s="29"/>
      <c r="DT971" s="29"/>
      <c r="DU971" s="29"/>
      <c r="DV971" s="29"/>
      <c r="DW971" s="29"/>
      <c r="DX971" s="29"/>
      <c r="DY971" s="29"/>
      <c r="DZ971" s="29"/>
      <c r="EA971" s="29"/>
      <c r="EB971" s="29"/>
      <c r="EC971" s="29"/>
      <c r="ED971" s="29"/>
      <c r="EE971" s="29"/>
      <c r="EF971" s="29"/>
      <c r="EG971" s="29"/>
      <c r="EH971" s="29"/>
      <c r="EI971" s="29"/>
      <c r="EJ971" s="29"/>
      <c r="EK971" s="29"/>
      <c r="EL971" s="29"/>
      <c r="EM971" s="29"/>
      <c r="EN971" s="29"/>
      <c r="EO971" s="29"/>
      <c r="EP971" s="29"/>
      <c r="EQ971" s="29"/>
      <c r="ER971" s="29"/>
      <c r="ES971" s="29"/>
      <c r="ET971" s="29"/>
      <c r="EU971" s="29"/>
      <c r="EV971" s="29"/>
      <c r="EW971" s="29"/>
      <c r="EX971" s="29"/>
      <c r="EY971" s="29"/>
      <c r="EZ971" s="29"/>
      <c r="FA971" s="29"/>
      <c r="FB971" s="29"/>
      <c r="FC971" s="29"/>
      <c r="FD971" s="29"/>
      <c r="FE971" s="29"/>
      <c r="FF971" s="29"/>
      <c r="FG971" s="29"/>
      <c r="FH971" s="29"/>
      <c r="FI971" s="29"/>
      <c r="FJ971" s="29"/>
      <c r="FK971" s="29"/>
      <c r="FL971" s="29"/>
      <c r="FM971" s="29"/>
      <c r="FN971" s="29"/>
      <c r="FO971" s="29"/>
      <c r="FP971" s="29"/>
      <c r="FQ971" s="29"/>
      <c r="FR971" s="29"/>
      <c r="FS971" s="29"/>
      <c r="FT971" s="29"/>
      <c r="FU971" s="29"/>
      <c r="FV971" s="29"/>
      <c r="FW971" s="29"/>
      <c r="FX971" s="29"/>
      <c r="FY971" s="29"/>
      <c r="FZ971" s="29"/>
      <c r="GA971" s="29"/>
      <c r="GB971" s="29"/>
      <c r="GC971" s="29"/>
      <c r="GD971" s="29"/>
      <c r="GE971" s="29"/>
      <c r="GF971" s="29"/>
      <c r="GG971" s="29"/>
      <c r="GH971" s="29"/>
      <c r="GI971" s="29"/>
      <c r="GJ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</row>
    <row r="972" spans="2:230" ht="12.75">
      <c r="B972" s="48"/>
      <c r="C972" s="48"/>
      <c r="D972" s="48"/>
      <c r="E972" s="55"/>
      <c r="F972" s="56"/>
      <c r="G972" s="56"/>
      <c r="H972" s="56"/>
      <c r="I972" s="48"/>
      <c r="J972" s="48"/>
      <c r="K972" s="48"/>
      <c r="L972" s="56"/>
      <c r="M972" s="48"/>
      <c r="N972" s="48"/>
      <c r="O972" s="49"/>
      <c r="P972" s="48"/>
      <c r="Q972" s="48"/>
      <c r="R972" s="56"/>
      <c r="S972" s="52"/>
      <c r="T972" s="116"/>
      <c r="U972" s="116"/>
      <c r="V972" s="116"/>
      <c r="W972" s="116"/>
      <c r="X972" s="43"/>
      <c r="Y972" s="43"/>
      <c r="Z972" s="42"/>
      <c r="AA972" s="43"/>
      <c r="AB972" s="45"/>
      <c r="AC972" s="45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  <c r="BM972" s="29"/>
      <c r="BN972" s="29"/>
      <c r="BO972" s="29"/>
      <c r="BP972" s="29"/>
      <c r="BQ972" s="29"/>
      <c r="BR972" s="29"/>
      <c r="BS972" s="29"/>
      <c r="BT972" s="29"/>
      <c r="BU972" s="29"/>
      <c r="BV972" s="29"/>
      <c r="BW972" s="29"/>
      <c r="BX972" s="29"/>
      <c r="BY972" s="29"/>
      <c r="BZ972" s="29"/>
      <c r="CA972" s="29"/>
      <c r="CB972" s="29"/>
      <c r="CC972" s="29"/>
      <c r="CD972" s="29"/>
      <c r="CE972" s="29"/>
      <c r="CF972" s="29"/>
      <c r="CG972" s="29"/>
      <c r="CH972" s="29"/>
      <c r="CI972" s="29"/>
      <c r="CJ972" s="29"/>
      <c r="CK972" s="29"/>
      <c r="CL972" s="29"/>
      <c r="CM972" s="29"/>
      <c r="CN972" s="29"/>
      <c r="CO972" s="29"/>
      <c r="CP972" s="29"/>
      <c r="CQ972" s="29"/>
      <c r="CR972" s="29"/>
      <c r="CS972" s="29"/>
      <c r="CT972" s="29"/>
      <c r="CU972" s="29"/>
      <c r="CV972" s="29"/>
      <c r="CW972" s="29"/>
      <c r="CX972" s="29"/>
      <c r="CY972" s="29"/>
      <c r="CZ972" s="29"/>
      <c r="DA972" s="29"/>
      <c r="DB972" s="29"/>
      <c r="DC972" s="29"/>
      <c r="DD972" s="29"/>
      <c r="DE972" s="29"/>
      <c r="DF972" s="29"/>
      <c r="DG972" s="29"/>
      <c r="DH972" s="29"/>
      <c r="DI972" s="29"/>
      <c r="DJ972" s="29"/>
      <c r="DK972" s="29"/>
      <c r="DL972" s="29"/>
      <c r="DM972" s="29"/>
      <c r="DN972" s="29"/>
      <c r="DO972" s="29"/>
      <c r="DP972" s="29"/>
      <c r="DQ972" s="29"/>
      <c r="DR972" s="29"/>
      <c r="DS972" s="29"/>
      <c r="DT972" s="29"/>
      <c r="DU972" s="29"/>
      <c r="DV972" s="29"/>
      <c r="DW972" s="29"/>
      <c r="DX972" s="29"/>
      <c r="DY972" s="29"/>
      <c r="DZ972" s="29"/>
      <c r="EA972" s="29"/>
      <c r="EB972" s="29"/>
      <c r="EC972" s="29"/>
      <c r="ED972" s="29"/>
      <c r="EE972" s="29"/>
      <c r="EF972" s="29"/>
      <c r="EG972" s="29"/>
      <c r="EH972" s="29"/>
      <c r="EI972" s="29"/>
      <c r="EJ972" s="29"/>
      <c r="EK972" s="29"/>
      <c r="EL972" s="29"/>
      <c r="EM972" s="29"/>
      <c r="EN972" s="29"/>
      <c r="EO972" s="29"/>
      <c r="EP972" s="29"/>
      <c r="EQ972" s="29"/>
      <c r="ER972" s="29"/>
      <c r="ES972" s="29"/>
      <c r="ET972" s="29"/>
      <c r="EU972" s="29"/>
      <c r="EV972" s="29"/>
      <c r="EW972" s="29"/>
      <c r="EX972" s="29"/>
      <c r="EY972" s="29"/>
      <c r="EZ972" s="29"/>
      <c r="FA972" s="29"/>
      <c r="FB972" s="29"/>
      <c r="FC972" s="29"/>
      <c r="FD972" s="29"/>
      <c r="FE972" s="29"/>
      <c r="FF972" s="29"/>
      <c r="FG972" s="29"/>
      <c r="FH972" s="29"/>
      <c r="FI972" s="29"/>
      <c r="FJ972" s="29"/>
      <c r="FK972" s="29"/>
      <c r="FL972" s="29"/>
      <c r="FM972" s="29"/>
      <c r="FN972" s="29"/>
      <c r="FO972" s="29"/>
      <c r="FP972" s="29"/>
      <c r="FQ972" s="29"/>
      <c r="FR972" s="29"/>
      <c r="FS972" s="29"/>
      <c r="FT972" s="29"/>
      <c r="FU972" s="29"/>
      <c r="FV972" s="29"/>
      <c r="FW972" s="29"/>
      <c r="FX972" s="29"/>
      <c r="FY972" s="29"/>
      <c r="FZ972" s="29"/>
      <c r="GA972" s="29"/>
      <c r="GB972" s="29"/>
      <c r="GC972" s="29"/>
      <c r="GD972" s="29"/>
      <c r="GE972" s="29"/>
      <c r="GF972" s="29"/>
      <c r="GG972" s="29"/>
      <c r="GH972" s="29"/>
      <c r="GI972" s="29"/>
      <c r="GJ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</row>
    <row r="973" spans="2:230" ht="12.75">
      <c r="B973" s="48"/>
      <c r="C973" s="48"/>
      <c r="D973" s="48"/>
      <c r="E973" s="55"/>
      <c r="F973" s="56"/>
      <c r="G973" s="56"/>
      <c r="H973" s="56"/>
      <c r="I973" s="48"/>
      <c r="J973" s="48"/>
      <c r="K973" s="48"/>
      <c r="L973" s="56"/>
      <c r="M973" s="48"/>
      <c r="N973" s="48"/>
      <c r="O973" s="49"/>
      <c r="P973" s="48"/>
      <c r="Q973" s="48"/>
      <c r="R973" s="56"/>
      <c r="S973" s="52"/>
      <c r="T973" s="116"/>
      <c r="U973" s="116"/>
      <c r="V973" s="116"/>
      <c r="W973" s="116"/>
      <c r="X973" s="43"/>
      <c r="Y973" s="43"/>
      <c r="Z973" s="42"/>
      <c r="AA973" s="43"/>
      <c r="AB973" s="45"/>
      <c r="AC973" s="45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  <c r="BM973" s="29"/>
      <c r="BN973" s="29"/>
      <c r="BO973" s="29"/>
      <c r="BP973" s="29"/>
      <c r="BQ973" s="29"/>
      <c r="BR973" s="29"/>
      <c r="BS973" s="29"/>
      <c r="BT973" s="29"/>
      <c r="BU973" s="29"/>
      <c r="BV973" s="29"/>
      <c r="BW973" s="29"/>
      <c r="BX973" s="29"/>
      <c r="BY973" s="29"/>
      <c r="BZ973" s="29"/>
      <c r="CA973" s="29"/>
      <c r="CB973" s="29"/>
      <c r="CC973" s="29"/>
      <c r="CD973" s="29"/>
      <c r="CE973" s="29"/>
      <c r="CF973" s="29"/>
      <c r="CG973" s="29"/>
      <c r="CH973" s="29"/>
      <c r="CI973" s="29"/>
      <c r="CJ973" s="29"/>
      <c r="CK973" s="29"/>
      <c r="CL973" s="29"/>
      <c r="CM973" s="29"/>
      <c r="CN973" s="29"/>
      <c r="CO973" s="29"/>
      <c r="CP973" s="29"/>
      <c r="CQ973" s="29"/>
      <c r="CR973" s="29"/>
      <c r="CS973" s="29"/>
      <c r="CT973" s="29"/>
      <c r="CU973" s="29"/>
      <c r="CV973" s="29"/>
      <c r="CW973" s="29"/>
      <c r="CX973" s="29"/>
      <c r="CY973" s="29"/>
      <c r="CZ973" s="29"/>
      <c r="DA973" s="29"/>
      <c r="DB973" s="29"/>
      <c r="DC973" s="29"/>
      <c r="DD973" s="29"/>
      <c r="DE973" s="29"/>
      <c r="DF973" s="29"/>
      <c r="DG973" s="29"/>
      <c r="DH973" s="29"/>
      <c r="DI973" s="29"/>
      <c r="DJ973" s="29"/>
      <c r="DK973" s="29"/>
      <c r="DL973" s="29"/>
      <c r="DM973" s="29"/>
      <c r="DN973" s="29"/>
      <c r="DO973" s="29"/>
      <c r="DP973" s="29"/>
      <c r="DQ973" s="29"/>
      <c r="DR973" s="29"/>
      <c r="DS973" s="29"/>
      <c r="DT973" s="29"/>
      <c r="DU973" s="29"/>
      <c r="DV973" s="29"/>
      <c r="DW973" s="29"/>
      <c r="DX973" s="29"/>
      <c r="DY973" s="29"/>
      <c r="DZ973" s="29"/>
      <c r="EA973" s="29"/>
      <c r="EB973" s="29"/>
      <c r="EC973" s="29"/>
      <c r="ED973" s="29"/>
      <c r="EE973" s="29"/>
      <c r="EF973" s="29"/>
      <c r="EG973" s="29"/>
      <c r="EH973" s="29"/>
      <c r="EI973" s="29"/>
      <c r="EJ973" s="29"/>
      <c r="EK973" s="29"/>
      <c r="EL973" s="29"/>
      <c r="EM973" s="29"/>
      <c r="EN973" s="29"/>
      <c r="EO973" s="29"/>
      <c r="EP973" s="29"/>
      <c r="EQ973" s="29"/>
      <c r="ER973" s="29"/>
      <c r="ES973" s="29"/>
      <c r="ET973" s="29"/>
      <c r="EU973" s="29"/>
      <c r="EV973" s="29"/>
      <c r="EW973" s="29"/>
      <c r="EX973" s="29"/>
      <c r="EY973" s="29"/>
      <c r="EZ973" s="29"/>
      <c r="FA973" s="29"/>
      <c r="FB973" s="29"/>
      <c r="FC973" s="29"/>
      <c r="FD973" s="29"/>
      <c r="FE973" s="29"/>
      <c r="FF973" s="29"/>
      <c r="FG973" s="29"/>
      <c r="FH973" s="29"/>
      <c r="FI973" s="29"/>
      <c r="FJ973" s="29"/>
      <c r="FK973" s="29"/>
      <c r="FL973" s="29"/>
      <c r="FM973" s="29"/>
      <c r="FN973" s="29"/>
      <c r="FO973" s="29"/>
      <c r="FP973" s="29"/>
      <c r="FQ973" s="29"/>
      <c r="FR973" s="29"/>
      <c r="FS973" s="29"/>
      <c r="FT973" s="29"/>
      <c r="FU973" s="29"/>
      <c r="FV973" s="29"/>
      <c r="FW973" s="29"/>
      <c r="FX973" s="29"/>
      <c r="FY973" s="29"/>
      <c r="FZ973" s="29"/>
      <c r="GA973" s="29"/>
      <c r="GB973" s="29"/>
      <c r="GC973" s="29"/>
      <c r="GD973" s="29"/>
      <c r="GE973" s="29"/>
      <c r="GF973" s="29"/>
      <c r="GG973" s="29"/>
      <c r="GH973" s="29"/>
      <c r="GI973" s="29"/>
      <c r="GJ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</row>
    <row r="974" spans="2:230" ht="12.75">
      <c r="B974" s="48"/>
      <c r="C974" s="48"/>
      <c r="D974" s="48"/>
      <c r="E974" s="55"/>
      <c r="F974" s="56"/>
      <c r="G974" s="56"/>
      <c r="H974" s="56"/>
      <c r="I974" s="48"/>
      <c r="J974" s="48"/>
      <c r="K974" s="48"/>
      <c r="L974" s="56"/>
      <c r="M974" s="48"/>
      <c r="N974" s="48"/>
      <c r="O974" s="49"/>
      <c r="P974" s="48"/>
      <c r="Q974" s="48"/>
      <c r="R974" s="56"/>
      <c r="S974" s="52"/>
      <c r="T974" s="116"/>
      <c r="U974" s="116"/>
      <c r="V974" s="116"/>
      <c r="W974" s="116"/>
      <c r="X974" s="43"/>
      <c r="Y974" s="43"/>
      <c r="Z974" s="42"/>
      <c r="AA974" s="43"/>
      <c r="AB974" s="45"/>
      <c r="AC974" s="45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  <c r="BM974" s="29"/>
      <c r="BN974" s="29"/>
      <c r="BO974" s="29"/>
      <c r="BP974" s="29"/>
      <c r="BQ974" s="29"/>
      <c r="BR974" s="29"/>
      <c r="BS974" s="29"/>
      <c r="BT974" s="29"/>
      <c r="BU974" s="29"/>
      <c r="BV974" s="29"/>
      <c r="BW974" s="29"/>
      <c r="BX974" s="29"/>
      <c r="BY974" s="29"/>
      <c r="BZ974" s="29"/>
      <c r="CA974" s="29"/>
      <c r="CB974" s="29"/>
      <c r="CC974" s="29"/>
      <c r="CD974" s="29"/>
      <c r="CE974" s="29"/>
      <c r="CF974" s="29"/>
      <c r="CG974" s="29"/>
      <c r="CH974" s="29"/>
      <c r="CI974" s="29"/>
      <c r="CJ974" s="29"/>
      <c r="CK974" s="29"/>
      <c r="CL974" s="29"/>
      <c r="CM974" s="29"/>
      <c r="CN974" s="29"/>
      <c r="CO974" s="29"/>
      <c r="CP974" s="29"/>
      <c r="CQ974" s="29"/>
      <c r="CR974" s="29"/>
      <c r="CS974" s="29"/>
      <c r="CT974" s="29"/>
      <c r="CU974" s="29"/>
      <c r="CV974" s="29"/>
      <c r="CW974" s="29"/>
      <c r="CX974" s="29"/>
      <c r="CY974" s="29"/>
      <c r="CZ974" s="29"/>
      <c r="DA974" s="29"/>
      <c r="DB974" s="29"/>
      <c r="DC974" s="29"/>
      <c r="DD974" s="29"/>
      <c r="DE974" s="29"/>
      <c r="DF974" s="29"/>
      <c r="DG974" s="29"/>
      <c r="DH974" s="29"/>
      <c r="DI974" s="29"/>
      <c r="DJ974" s="29"/>
      <c r="DK974" s="29"/>
      <c r="DL974" s="29"/>
      <c r="DM974" s="29"/>
      <c r="DN974" s="29"/>
      <c r="DO974" s="29"/>
      <c r="DP974" s="29"/>
      <c r="DQ974" s="29"/>
      <c r="DR974" s="29"/>
      <c r="DS974" s="29"/>
      <c r="DT974" s="29"/>
      <c r="DU974" s="29"/>
      <c r="DV974" s="29"/>
      <c r="DW974" s="29"/>
      <c r="DX974" s="29"/>
      <c r="DY974" s="29"/>
      <c r="DZ974" s="29"/>
      <c r="EA974" s="29"/>
      <c r="EB974" s="29"/>
      <c r="EC974" s="29"/>
      <c r="ED974" s="29"/>
      <c r="EE974" s="29"/>
      <c r="EF974" s="29"/>
      <c r="EG974" s="29"/>
      <c r="EH974" s="29"/>
      <c r="EI974" s="29"/>
      <c r="EJ974" s="29"/>
      <c r="EK974" s="29"/>
      <c r="EL974" s="29"/>
      <c r="EM974" s="29"/>
      <c r="EN974" s="29"/>
      <c r="EO974" s="29"/>
      <c r="EP974" s="29"/>
      <c r="EQ974" s="29"/>
      <c r="ER974" s="29"/>
      <c r="ES974" s="29"/>
      <c r="ET974" s="29"/>
      <c r="EU974" s="29"/>
      <c r="EV974" s="29"/>
      <c r="EW974" s="29"/>
      <c r="EX974" s="29"/>
      <c r="EY974" s="29"/>
      <c r="EZ974" s="29"/>
      <c r="FA974" s="29"/>
      <c r="FB974" s="29"/>
      <c r="FC974" s="29"/>
      <c r="FD974" s="29"/>
      <c r="FE974" s="29"/>
      <c r="FF974" s="29"/>
      <c r="FG974" s="29"/>
      <c r="FH974" s="29"/>
      <c r="FI974" s="29"/>
      <c r="FJ974" s="29"/>
      <c r="FK974" s="29"/>
      <c r="FL974" s="29"/>
      <c r="FM974" s="29"/>
      <c r="FN974" s="29"/>
      <c r="FO974" s="29"/>
      <c r="FP974" s="29"/>
      <c r="FQ974" s="29"/>
      <c r="FR974" s="29"/>
      <c r="FS974" s="29"/>
      <c r="FT974" s="29"/>
      <c r="FU974" s="29"/>
      <c r="FV974" s="29"/>
      <c r="FW974" s="29"/>
      <c r="FX974" s="29"/>
      <c r="FY974" s="29"/>
      <c r="FZ974" s="29"/>
      <c r="GA974" s="29"/>
      <c r="GB974" s="29"/>
      <c r="GC974" s="29"/>
      <c r="GD974" s="29"/>
      <c r="GE974" s="29"/>
      <c r="GF974" s="29"/>
      <c r="GG974" s="29"/>
      <c r="GH974" s="29"/>
      <c r="GI974" s="29"/>
      <c r="GJ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</row>
    <row r="975" spans="2:230" ht="12.75">
      <c r="B975" s="48"/>
      <c r="C975" s="48"/>
      <c r="D975" s="48"/>
      <c r="E975" s="55"/>
      <c r="F975" s="56"/>
      <c r="G975" s="56"/>
      <c r="H975" s="56"/>
      <c r="I975" s="48"/>
      <c r="J975" s="48"/>
      <c r="K975" s="48"/>
      <c r="L975" s="56"/>
      <c r="M975" s="48"/>
      <c r="N975" s="48"/>
      <c r="O975" s="49"/>
      <c r="P975" s="48"/>
      <c r="Q975" s="48"/>
      <c r="R975" s="56"/>
      <c r="S975" s="52"/>
      <c r="T975" s="116"/>
      <c r="U975" s="116"/>
      <c r="V975" s="116"/>
      <c r="W975" s="116"/>
      <c r="X975" s="43"/>
      <c r="Y975" s="43"/>
      <c r="Z975" s="42"/>
      <c r="AA975" s="43"/>
      <c r="AB975" s="45"/>
      <c r="AC975" s="45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  <c r="BM975" s="29"/>
      <c r="BN975" s="29"/>
      <c r="BO975" s="29"/>
      <c r="BP975" s="29"/>
      <c r="BQ975" s="29"/>
      <c r="BR975" s="29"/>
      <c r="BS975" s="29"/>
      <c r="BT975" s="29"/>
      <c r="BU975" s="29"/>
      <c r="BV975" s="29"/>
      <c r="BW975" s="29"/>
      <c r="BX975" s="29"/>
      <c r="BY975" s="29"/>
      <c r="BZ975" s="29"/>
      <c r="CA975" s="29"/>
      <c r="CB975" s="29"/>
      <c r="CC975" s="29"/>
      <c r="CD975" s="29"/>
      <c r="CE975" s="29"/>
      <c r="CF975" s="29"/>
      <c r="CG975" s="29"/>
      <c r="CH975" s="29"/>
      <c r="CI975" s="29"/>
      <c r="CJ975" s="29"/>
      <c r="CK975" s="29"/>
      <c r="CL975" s="29"/>
      <c r="CM975" s="29"/>
      <c r="CN975" s="29"/>
      <c r="CO975" s="29"/>
      <c r="CP975" s="29"/>
      <c r="CQ975" s="29"/>
      <c r="CR975" s="29"/>
      <c r="CS975" s="29"/>
      <c r="CT975" s="29"/>
      <c r="CU975" s="29"/>
      <c r="CV975" s="29"/>
      <c r="CW975" s="29"/>
      <c r="CX975" s="29"/>
      <c r="CY975" s="29"/>
      <c r="CZ975" s="29"/>
      <c r="DA975" s="29"/>
      <c r="DB975" s="29"/>
      <c r="DC975" s="29"/>
      <c r="DD975" s="29"/>
      <c r="DE975" s="29"/>
      <c r="DF975" s="29"/>
      <c r="DG975" s="29"/>
      <c r="DH975" s="29"/>
      <c r="DI975" s="29"/>
      <c r="DJ975" s="29"/>
      <c r="DK975" s="29"/>
      <c r="DL975" s="29"/>
      <c r="DM975" s="29"/>
      <c r="DN975" s="29"/>
      <c r="DO975" s="29"/>
      <c r="DP975" s="29"/>
      <c r="DQ975" s="29"/>
      <c r="DR975" s="29"/>
      <c r="DS975" s="29"/>
      <c r="DT975" s="29"/>
      <c r="DU975" s="29"/>
      <c r="DV975" s="29"/>
      <c r="DW975" s="29"/>
      <c r="DX975" s="29"/>
      <c r="DY975" s="29"/>
      <c r="DZ975" s="29"/>
      <c r="EA975" s="29"/>
      <c r="EB975" s="29"/>
      <c r="EC975" s="29"/>
      <c r="ED975" s="29"/>
      <c r="EE975" s="29"/>
      <c r="EF975" s="29"/>
      <c r="EG975" s="29"/>
      <c r="EH975" s="29"/>
      <c r="EI975" s="29"/>
      <c r="EJ975" s="29"/>
      <c r="EK975" s="29"/>
      <c r="EL975" s="29"/>
      <c r="EM975" s="29"/>
      <c r="EN975" s="29"/>
      <c r="EO975" s="29"/>
      <c r="EP975" s="29"/>
      <c r="EQ975" s="29"/>
      <c r="ER975" s="29"/>
      <c r="ES975" s="29"/>
      <c r="ET975" s="29"/>
      <c r="EU975" s="29"/>
      <c r="EV975" s="29"/>
      <c r="EW975" s="29"/>
      <c r="EX975" s="29"/>
      <c r="EY975" s="29"/>
      <c r="EZ975" s="29"/>
      <c r="FA975" s="29"/>
      <c r="FB975" s="29"/>
      <c r="FC975" s="29"/>
      <c r="FD975" s="29"/>
      <c r="FE975" s="29"/>
      <c r="FF975" s="29"/>
      <c r="FG975" s="29"/>
      <c r="FH975" s="29"/>
      <c r="FI975" s="29"/>
      <c r="FJ975" s="29"/>
      <c r="FK975" s="29"/>
      <c r="FL975" s="29"/>
      <c r="FM975" s="29"/>
      <c r="FN975" s="29"/>
      <c r="FO975" s="29"/>
      <c r="FP975" s="29"/>
      <c r="FQ975" s="29"/>
      <c r="FR975" s="29"/>
      <c r="FS975" s="29"/>
      <c r="FT975" s="29"/>
      <c r="FU975" s="29"/>
      <c r="FV975" s="29"/>
      <c r="FW975" s="29"/>
      <c r="FX975" s="29"/>
      <c r="FY975" s="29"/>
      <c r="FZ975" s="29"/>
      <c r="GA975" s="29"/>
      <c r="GB975" s="29"/>
      <c r="GC975" s="29"/>
      <c r="GD975" s="29"/>
      <c r="GE975" s="29"/>
      <c r="GF975" s="29"/>
      <c r="GG975" s="29"/>
      <c r="GH975" s="29"/>
      <c r="GI975" s="29"/>
      <c r="GJ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</row>
    <row r="976" spans="2:230" ht="12.75">
      <c r="B976" s="48"/>
      <c r="C976" s="48"/>
      <c r="D976" s="48"/>
      <c r="E976" s="55"/>
      <c r="F976" s="56"/>
      <c r="G976" s="56"/>
      <c r="H976" s="56"/>
      <c r="I976" s="48"/>
      <c r="J976" s="48"/>
      <c r="K976" s="48"/>
      <c r="L976" s="56"/>
      <c r="M976" s="48"/>
      <c r="N976" s="48"/>
      <c r="O976" s="49"/>
      <c r="P976" s="48"/>
      <c r="Q976" s="48"/>
      <c r="R976" s="56"/>
      <c r="S976" s="52"/>
      <c r="T976" s="116"/>
      <c r="U976" s="116"/>
      <c r="V976" s="116"/>
      <c r="W976" s="116"/>
      <c r="X976" s="43"/>
      <c r="Y976" s="43"/>
      <c r="Z976" s="42"/>
      <c r="AA976" s="43"/>
      <c r="AB976" s="45"/>
      <c r="AC976" s="45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  <c r="BM976" s="29"/>
      <c r="BN976" s="29"/>
      <c r="BO976" s="29"/>
      <c r="BP976" s="29"/>
      <c r="BQ976" s="29"/>
      <c r="BR976" s="29"/>
      <c r="BS976" s="29"/>
      <c r="BT976" s="29"/>
      <c r="BU976" s="29"/>
      <c r="BV976" s="29"/>
      <c r="BW976" s="29"/>
      <c r="BX976" s="29"/>
      <c r="BY976" s="29"/>
      <c r="BZ976" s="29"/>
      <c r="CA976" s="29"/>
      <c r="CB976" s="29"/>
      <c r="CC976" s="29"/>
      <c r="CD976" s="29"/>
      <c r="CE976" s="29"/>
      <c r="CF976" s="29"/>
      <c r="CG976" s="29"/>
      <c r="CH976" s="29"/>
      <c r="CI976" s="29"/>
      <c r="CJ976" s="29"/>
      <c r="CK976" s="29"/>
      <c r="CL976" s="29"/>
      <c r="CM976" s="29"/>
      <c r="CN976" s="29"/>
      <c r="CO976" s="29"/>
      <c r="CP976" s="29"/>
      <c r="CQ976" s="29"/>
      <c r="CR976" s="29"/>
      <c r="CS976" s="29"/>
      <c r="CT976" s="29"/>
      <c r="CU976" s="29"/>
      <c r="CV976" s="29"/>
      <c r="CW976" s="29"/>
      <c r="CX976" s="29"/>
      <c r="CY976" s="29"/>
      <c r="CZ976" s="29"/>
      <c r="DA976" s="29"/>
      <c r="DB976" s="29"/>
      <c r="DC976" s="29"/>
      <c r="DD976" s="29"/>
      <c r="DE976" s="29"/>
      <c r="DF976" s="29"/>
      <c r="DG976" s="29"/>
      <c r="DH976" s="29"/>
      <c r="DI976" s="29"/>
      <c r="DJ976" s="29"/>
      <c r="DK976" s="29"/>
      <c r="DL976" s="29"/>
      <c r="DM976" s="29"/>
      <c r="DN976" s="29"/>
      <c r="DO976" s="29"/>
      <c r="DP976" s="29"/>
      <c r="DQ976" s="29"/>
      <c r="DR976" s="29"/>
      <c r="DS976" s="29"/>
      <c r="DT976" s="29"/>
      <c r="DU976" s="29"/>
      <c r="DV976" s="29"/>
      <c r="DW976" s="29"/>
      <c r="DX976" s="29"/>
      <c r="DY976" s="29"/>
      <c r="DZ976" s="29"/>
      <c r="EA976" s="29"/>
      <c r="EB976" s="29"/>
      <c r="EC976" s="29"/>
      <c r="ED976" s="29"/>
      <c r="EE976" s="29"/>
      <c r="EF976" s="29"/>
      <c r="EG976" s="29"/>
      <c r="EH976" s="29"/>
      <c r="EI976" s="29"/>
      <c r="EJ976" s="29"/>
      <c r="EK976" s="29"/>
      <c r="EL976" s="29"/>
      <c r="EM976" s="29"/>
      <c r="EN976" s="29"/>
      <c r="EO976" s="29"/>
      <c r="EP976" s="29"/>
      <c r="EQ976" s="29"/>
      <c r="ER976" s="29"/>
      <c r="ES976" s="29"/>
      <c r="ET976" s="29"/>
      <c r="EU976" s="29"/>
      <c r="EV976" s="29"/>
      <c r="EW976" s="29"/>
      <c r="EX976" s="29"/>
      <c r="EY976" s="29"/>
      <c r="EZ976" s="29"/>
      <c r="FA976" s="29"/>
      <c r="FB976" s="29"/>
      <c r="FC976" s="29"/>
      <c r="FD976" s="29"/>
      <c r="FE976" s="29"/>
      <c r="FF976" s="29"/>
      <c r="FG976" s="29"/>
      <c r="FH976" s="29"/>
      <c r="FI976" s="29"/>
      <c r="FJ976" s="29"/>
      <c r="FK976" s="29"/>
      <c r="FL976" s="29"/>
      <c r="FM976" s="29"/>
      <c r="FN976" s="29"/>
      <c r="FO976" s="29"/>
      <c r="FP976" s="29"/>
      <c r="FQ976" s="29"/>
      <c r="FR976" s="29"/>
      <c r="FS976" s="29"/>
      <c r="FT976" s="29"/>
      <c r="FU976" s="29"/>
      <c r="FV976" s="29"/>
      <c r="FW976" s="29"/>
      <c r="FX976" s="29"/>
      <c r="FY976" s="29"/>
      <c r="FZ976" s="29"/>
      <c r="GA976" s="29"/>
      <c r="GB976" s="29"/>
      <c r="GC976" s="29"/>
      <c r="GD976" s="29"/>
      <c r="GE976" s="29"/>
      <c r="GF976" s="29"/>
      <c r="GG976" s="29"/>
      <c r="GH976" s="29"/>
      <c r="GI976" s="29"/>
      <c r="GJ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</row>
    <row r="977" spans="2:230" ht="12.75">
      <c r="B977" s="48"/>
      <c r="C977" s="48"/>
      <c r="D977" s="48"/>
      <c r="E977" s="55"/>
      <c r="F977" s="56"/>
      <c r="G977" s="56"/>
      <c r="H977" s="56"/>
      <c r="I977" s="48"/>
      <c r="J977" s="48"/>
      <c r="K977" s="48"/>
      <c r="L977" s="56"/>
      <c r="M977" s="48"/>
      <c r="N977" s="48"/>
      <c r="O977" s="49"/>
      <c r="P977" s="48"/>
      <c r="Q977" s="48"/>
      <c r="R977" s="56"/>
      <c r="S977" s="52"/>
      <c r="T977" s="116"/>
      <c r="U977" s="116"/>
      <c r="V977" s="116"/>
      <c r="W977" s="116"/>
      <c r="X977" s="43"/>
      <c r="Y977" s="43"/>
      <c r="Z977" s="42"/>
      <c r="AA977" s="43"/>
      <c r="AB977" s="45"/>
      <c r="AC977" s="45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  <c r="BM977" s="29"/>
      <c r="BN977" s="29"/>
      <c r="BO977" s="29"/>
      <c r="BP977" s="29"/>
      <c r="BQ977" s="29"/>
      <c r="BR977" s="29"/>
      <c r="BS977" s="29"/>
      <c r="BT977" s="29"/>
      <c r="BU977" s="29"/>
      <c r="BV977" s="29"/>
      <c r="BW977" s="29"/>
      <c r="BX977" s="29"/>
      <c r="BY977" s="29"/>
      <c r="BZ977" s="29"/>
      <c r="CA977" s="29"/>
      <c r="CB977" s="29"/>
      <c r="CC977" s="29"/>
      <c r="CD977" s="29"/>
      <c r="CE977" s="29"/>
      <c r="CF977" s="29"/>
      <c r="CG977" s="29"/>
      <c r="CH977" s="29"/>
      <c r="CI977" s="29"/>
      <c r="CJ977" s="29"/>
      <c r="CK977" s="29"/>
      <c r="CL977" s="29"/>
      <c r="CM977" s="29"/>
      <c r="CN977" s="29"/>
      <c r="CO977" s="29"/>
      <c r="CP977" s="29"/>
      <c r="CQ977" s="29"/>
      <c r="CR977" s="29"/>
      <c r="CS977" s="29"/>
      <c r="CT977" s="29"/>
      <c r="CU977" s="29"/>
      <c r="CV977" s="29"/>
      <c r="CW977" s="29"/>
      <c r="CX977" s="29"/>
      <c r="CY977" s="29"/>
      <c r="CZ977" s="29"/>
      <c r="DA977" s="29"/>
      <c r="DB977" s="29"/>
      <c r="DC977" s="29"/>
      <c r="DD977" s="29"/>
      <c r="DE977" s="29"/>
      <c r="DF977" s="29"/>
      <c r="DG977" s="29"/>
      <c r="DH977" s="29"/>
      <c r="DI977" s="29"/>
      <c r="DJ977" s="29"/>
      <c r="DK977" s="29"/>
      <c r="DL977" s="29"/>
      <c r="DM977" s="29"/>
      <c r="DN977" s="29"/>
      <c r="DO977" s="29"/>
      <c r="DP977" s="29"/>
      <c r="DQ977" s="29"/>
      <c r="DR977" s="29"/>
      <c r="DS977" s="29"/>
      <c r="DT977" s="29"/>
      <c r="DU977" s="29"/>
      <c r="DV977" s="29"/>
      <c r="DW977" s="29"/>
      <c r="DX977" s="29"/>
      <c r="DY977" s="29"/>
      <c r="DZ977" s="29"/>
      <c r="EA977" s="29"/>
      <c r="EB977" s="29"/>
      <c r="EC977" s="29"/>
      <c r="ED977" s="29"/>
      <c r="EE977" s="29"/>
      <c r="EF977" s="29"/>
      <c r="EG977" s="29"/>
      <c r="EH977" s="29"/>
      <c r="EI977" s="29"/>
      <c r="EJ977" s="29"/>
      <c r="EK977" s="29"/>
      <c r="EL977" s="29"/>
      <c r="EM977" s="29"/>
      <c r="EN977" s="29"/>
      <c r="EO977" s="29"/>
      <c r="EP977" s="29"/>
      <c r="EQ977" s="29"/>
      <c r="ER977" s="29"/>
      <c r="ES977" s="29"/>
      <c r="ET977" s="29"/>
      <c r="EU977" s="29"/>
      <c r="EV977" s="29"/>
      <c r="EW977" s="29"/>
      <c r="EX977" s="29"/>
      <c r="EY977" s="29"/>
      <c r="EZ977" s="29"/>
      <c r="FA977" s="29"/>
      <c r="FB977" s="29"/>
      <c r="FC977" s="29"/>
      <c r="FD977" s="29"/>
      <c r="FE977" s="29"/>
      <c r="FF977" s="29"/>
      <c r="FG977" s="29"/>
      <c r="FH977" s="29"/>
      <c r="FI977" s="29"/>
      <c r="FJ977" s="29"/>
      <c r="FK977" s="29"/>
      <c r="FL977" s="29"/>
      <c r="FM977" s="29"/>
      <c r="FN977" s="29"/>
      <c r="FO977" s="29"/>
      <c r="FP977" s="29"/>
      <c r="FQ977" s="29"/>
      <c r="FR977" s="29"/>
      <c r="FS977" s="29"/>
      <c r="FT977" s="29"/>
      <c r="FU977" s="29"/>
      <c r="FV977" s="29"/>
      <c r="FW977" s="29"/>
      <c r="FX977" s="29"/>
      <c r="FY977" s="29"/>
      <c r="FZ977" s="29"/>
      <c r="GA977" s="29"/>
      <c r="GB977" s="29"/>
      <c r="GC977" s="29"/>
      <c r="GD977" s="29"/>
      <c r="GE977" s="29"/>
      <c r="GF977" s="29"/>
      <c r="GG977" s="29"/>
      <c r="GH977" s="29"/>
      <c r="GI977" s="29"/>
      <c r="GJ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</row>
    <row r="978" spans="2:230" ht="12.75">
      <c r="B978" s="48"/>
      <c r="C978" s="48"/>
      <c r="D978" s="48"/>
      <c r="E978" s="55"/>
      <c r="F978" s="56"/>
      <c r="G978" s="56"/>
      <c r="H978" s="56"/>
      <c r="I978" s="48"/>
      <c r="J978" s="48"/>
      <c r="K978" s="48"/>
      <c r="L978" s="56"/>
      <c r="M978" s="48"/>
      <c r="N978" s="48"/>
      <c r="O978" s="49"/>
      <c r="P978" s="48"/>
      <c r="Q978" s="48"/>
      <c r="R978" s="56"/>
      <c r="S978" s="52"/>
      <c r="T978" s="116"/>
      <c r="U978" s="116"/>
      <c r="V978" s="116"/>
      <c r="W978" s="116"/>
      <c r="X978" s="43"/>
      <c r="Y978" s="43"/>
      <c r="Z978" s="42"/>
      <c r="AA978" s="43"/>
      <c r="AB978" s="45"/>
      <c r="AC978" s="45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  <c r="BM978" s="29"/>
      <c r="BN978" s="29"/>
      <c r="BO978" s="29"/>
      <c r="BP978" s="29"/>
      <c r="BQ978" s="29"/>
      <c r="BR978" s="29"/>
      <c r="BS978" s="29"/>
      <c r="BT978" s="29"/>
      <c r="BU978" s="29"/>
      <c r="BV978" s="29"/>
      <c r="BW978" s="29"/>
      <c r="BX978" s="29"/>
      <c r="BY978" s="29"/>
      <c r="BZ978" s="29"/>
      <c r="CA978" s="29"/>
      <c r="CB978" s="29"/>
      <c r="CC978" s="29"/>
      <c r="CD978" s="29"/>
      <c r="CE978" s="29"/>
      <c r="CF978" s="29"/>
      <c r="CG978" s="29"/>
      <c r="CH978" s="29"/>
      <c r="CI978" s="29"/>
      <c r="CJ978" s="29"/>
      <c r="CK978" s="29"/>
      <c r="CL978" s="29"/>
      <c r="CM978" s="29"/>
      <c r="CN978" s="29"/>
      <c r="CO978" s="29"/>
      <c r="CP978" s="29"/>
      <c r="CQ978" s="29"/>
      <c r="CR978" s="29"/>
      <c r="CS978" s="29"/>
      <c r="CT978" s="29"/>
      <c r="CU978" s="29"/>
      <c r="CV978" s="29"/>
      <c r="CW978" s="29"/>
      <c r="CX978" s="29"/>
      <c r="CY978" s="29"/>
      <c r="CZ978" s="29"/>
      <c r="DA978" s="29"/>
      <c r="DB978" s="29"/>
      <c r="DC978" s="29"/>
      <c r="DD978" s="29"/>
      <c r="DE978" s="29"/>
      <c r="DF978" s="29"/>
      <c r="DG978" s="29"/>
      <c r="DH978" s="29"/>
      <c r="DI978" s="29"/>
      <c r="DJ978" s="29"/>
      <c r="DK978" s="29"/>
      <c r="DL978" s="29"/>
      <c r="DM978" s="29"/>
      <c r="DN978" s="29"/>
      <c r="DO978" s="29"/>
      <c r="DP978" s="29"/>
      <c r="DQ978" s="29"/>
      <c r="DR978" s="29"/>
      <c r="DS978" s="29"/>
      <c r="DT978" s="29"/>
      <c r="DU978" s="29"/>
      <c r="DV978" s="29"/>
      <c r="DW978" s="29"/>
      <c r="DX978" s="29"/>
      <c r="DY978" s="29"/>
      <c r="DZ978" s="29"/>
      <c r="EA978" s="29"/>
      <c r="EB978" s="29"/>
      <c r="EC978" s="29"/>
      <c r="ED978" s="29"/>
      <c r="EE978" s="29"/>
      <c r="EF978" s="29"/>
      <c r="EG978" s="29"/>
      <c r="EH978" s="29"/>
      <c r="EI978" s="29"/>
      <c r="EJ978" s="29"/>
      <c r="EK978" s="29"/>
      <c r="EL978" s="29"/>
      <c r="EM978" s="29"/>
      <c r="EN978" s="29"/>
      <c r="EO978" s="29"/>
      <c r="EP978" s="29"/>
      <c r="EQ978" s="29"/>
      <c r="ER978" s="29"/>
      <c r="ES978" s="29"/>
      <c r="ET978" s="29"/>
      <c r="EU978" s="29"/>
      <c r="EV978" s="29"/>
      <c r="EW978" s="29"/>
      <c r="EX978" s="29"/>
      <c r="EY978" s="29"/>
      <c r="EZ978" s="29"/>
      <c r="FA978" s="29"/>
      <c r="FB978" s="29"/>
      <c r="FC978" s="29"/>
      <c r="FD978" s="29"/>
      <c r="FE978" s="29"/>
      <c r="FF978" s="29"/>
      <c r="FG978" s="29"/>
      <c r="FH978" s="29"/>
      <c r="FI978" s="29"/>
      <c r="FJ978" s="29"/>
      <c r="FK978" s="29"/>
      <c r="FL978" s="29"/>
      <c r="FM978" s="29"/>
      <c r="FN978" s="29"/>
      <c r="FO978" s="29"/>
      <c r="FP978" s="29"/>
      <c r="FQ978" s="29"/>
      <c r="FR978" s="29"/>
      <c r="FS978" s="29"/>
      <c r="FT978" s="29"/>
      <c r="FU978" s="29"/>
      <c r="FV978" s="29"/>
      <c r="FW978" s="29"/>
      <c r="FX978" s="29"/>
      <c r="FY978" s="29"/>
      <c r="FZ978" s="29"/>
      <c r="GA978" s="29"/>
      <c r="GB978" s="29"/>
      <c r="GC978" s="29"/>
      <c r="GD978" s="29"/>
      <c r="GE978" s="29"/>
      <c r="GF978" s="29"/>
      <c r="GG978" s="29"/>
      <c r="GH978" s="29"/>
      <c r="GI978" s="29"/>
      <c r="GJ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</row>
    <row r="979" spans="2:230" ht="12.75">
      <c r="B979" s="48"/>
      <c r="C979" s="48"/>
      <c r="D979" s="48"/>
      <c r="E979" s="55"/>
      <c r="F979" s="56"/>
      <c r="G979" s="56"/>
      <c r="H979" s="56"/>
      <c r="I979" s="48"/>
      <c r="J979" s="48"/>
      <c r="K979" s="48"/>
      <c r="L979" s="56"/>
      <c r="M979" s="48"/>
      <c r="N979" s="48"/>
      <c r="O979" s="49"/>
      <c r="P979" s="48"/>
      <c r="Q979" s="48"/>
      <c r="R979" s="56"/>
      <c r="S979" s="52"/>
      <c r="T979" s="116"/>
      <c r="U979" s="116"/>
      <c r="V979" s="116"/>
      <c r="W979" s="116"/>
      <c r="X979" s="43"/>
      <c r="Y979" s="43"/>
      <c r="Z979" s="42"/>
      <c r="AA979" s="43"/>
      <c r="AB979" s="45"/>
      <c r="AC979" s="45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  <c r="BM979" s="29"/>
      <c r="BN979" s="29"/>
      <c r="BO979" s="29"/>
      <c r="BP979" s="29"/>
      <c r="BQ979" s="29"/>
      <c r="BR979" s="29"/>
      <c r="BS979" s="29"/>
      <c r="BT979" s="29"/>
      <c r="BU979" s="29"/>
      <c r="BV979" s="29"/>
      <c r="BW979" s="29"/>
      <c r="BX979" s="29"/>
      <c r="BY979" s="29"/>
      <c r="BZ979" s="29"/>
      <c r="CA979" s="29"/>
      <c r="CB979" s="29"/>
      <c r="CC979" s="29"/>
      <c r="CD979" s="29"/>
      <c r="CE979" s="29"/>
      <c r="CF979" s="29"/>
      <c r="CG979" s="29"/>
      <c r="CH979" s="29"/>
      <c r="CI979" s="29"/>
      <c r="CJ979" s="29"/>
      <c r="CK979" s="29"/>
      <c r="CL979" s="29"/>
      <c r="CM979" s="29"/>
      <c r="CN979" s="29"/>
      <c r="CO979" s="29"/>
      <c r="CP979" s="29"/>
      <c r="CQ979" s="29"/>
      <c r="CR979" s="29"/>
      <c r="CS979" s="29"/>
      <c r="CT979" s="29"/>
      <c r="CU979" s="29"/>
      <c r="CV979" s="29"/>
      <c r="CW979" s="29"/>
      <c r="CX979" s="29"/>
      <c r="CY979" s="29"/>
      <c r="CZ979" s="29"/>
      <c r="DA979" s="29"/>
      <c r="DB979" s="29"/>
      <c r="DC979" s="29"/>
      <c r="DD979" s="29"/>
      <c r="DE979" s="29"/>
      <c r="DF979" s="29"/>
      <c r="DG979" s="29"/>
      <c r="DH979" s="29"/>
      <c r="DI979" s="29"/>
      <c r="DJ979" s="29"/>
      <c r="DK979" s="29"/>
      <c r="DL979" s="29"/>
      <c r="DM979" s="29"/>
      <c r="DN979" s="29"/>
      <c r="DO979" s="29"/>
      <c r="DP979" s="29"/>
      <c r="DQ979" s="29"/>
      <c r="DR979" s="29"/>
      <c r="DS979" s="29"/>
      <c r="DT979" s="29"/>
      <c r="DU979" s="29"/>
      <c r="DV979" s="29"/>
      <c r="DW979" s="29"/>
      <c r="DX979" s="29"/>
      <c r="DY979" s="29"/>
      <c r="DZ979" s="29"/>
      <c r="EA979" s="29"/>
      <c r="EB979" s="29"/>
      <c r="EC979" s="29"/>
      <c r="ED979" s="29"/>
      <c r="EE979" s="29"/>
      <c r="EF979" s="29"/>
      <c r="EG979" s="29"/>
      <c r="EH979" s="29"/>
      <c r="EI979" s="29"/>
      <c r="EJ979" s="29"/>
      <c r="EK979" s="29"/>
      <c r="EL979" s="29"/>
      <c r="EM979" s="29"/>
      <c r="EN979" s="29"/>
      <c r="EO979" s="29"/>
      <c r="EP979" s="29"/>
      <c r="EQ979" s="29"/>
      <c r="ER979" s="29"/>
      <c r="ES979" s="29"/>
      <c r="ET979" s="29"/>
      <c r="EU979" s="29"/>
      <c r="EV979" s="29"/>
      <c r="EW979" s="29"/>
      <c r="EX979" s="29"/>
      <c r="EY979" s="29"/>
      <c r="EZ979" s="29"/>
      <c r="FA979" s="29"/>
      <c r="FB979" s="29"/>
      <c r="FC979" s="29"/>
      <c r="FD979" s="29"/>
      <c r="FE979" s="29"/>
      <c r="FF979" s="29"/>
      <c r="FG979" s="29"/>
      <c r="FH979" s="29"/>
      <c r="FI979" s="29"/>
      <c r="FJ979" s="29"/>
      <c r="FK979" s="29"/>
      <c r="FL979" s="29"/>
      <c r="FM979" s="29"/>
      <c r="FN979" s="29"/>
      <c r="FO979" s="29"/>
      <c r="FP979" s="29"/>
      <c r="FQ979" s="29"/>
      <c r="FR979" s="29"/>
      <c r="FS979" s="29"/>
      <c r="FT979" s="29"/>
      <c r="FU979" s="29"/>
      <c r="FV979" s="29"/>
      <c r="FW979" s="29"/>
      <c r="FX979" s="29"/>
      <c r="FY979" s="29"/>
      <c r="FZ979" s="29"/>
      <c r="GA979" s="29"/>
      <c r="GB979" s="29"/>
      <c r="GC979" s="29"/>
      <c r="GD979" s="29"/>
      <c r="GE979" s="29"/>
      <c r="GF979" s="29"/>
      <c r="GG979" s="29"/>
      <c r="GH979" s="29"/>
      <c r="GI979" s="29"/>
      <c r="GJ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</row>
    <row r="980" spans="2:230" ht="12.75">
      <c r="B980" s="48"/>
      <c r="C980" s="48"/>
      <c r="D980" s="48"/>
      <c r="E980" s="55"/>
      <c r="F980" s="56"/>
      <c r="G980" s="56"/>
      <c r="H980" s="56"/>
      <c r="I980" s="48"/>
      <c r="J980" s="48"/>
      <c r="K980" s="48"/>
      <c r="L980" s="56"/>
      <c r="M980" s="48"/>
      <c r="N980" s="48"/>
      <c r="O980" s="49"/>
      <c r="P980" s="48"/>
      <c r="Q980" s="48"/>
      <c r="R980" s="56"/>
      <c r="S980" s="52"/>
      <c r="T980" s="116"/>
      <c r="U980" s="116"/>
      <c r="V980" s="116"/>
      <c r="W980" s="116"/>
      <c r="X980" s="43"/>
      <c r="Y980" s="43"/>
      <c r="Z980" s="42"/>
      <c r="AA980" s="43"/>
      <c r="AB980" s="45"/>
      <c r="AC980" s="45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  <c r="BM980" s="29"/>
      <c r="BN980" s="29"/>
      <c r="BO980" s="29"/>
      <c r="BP980" s="29"/>
      <c r="BQ980" s="29"/>
      <c r="BR980" s="29"/>
      <c r="BS980" s="29"/>
      <c r="BT980" s="29"/>
      <c r="BU980" s="29"/>
      <c r="BV980" s="29"/>
      <c r="BW980" s="29"/>
      <c r="BX980" s="29"/>
      <c r="BY980" s="29"/>
      <c r="BZ980" s="29"/>
      <c r="CA980" s="29"/>
      <c r="CB980" s="29"/>
      <c r="CC980" s="29"/>
      <c r="CD980" s="29"/>
      <c r="CE980" s="29"/>
      <c r="CF980" s="29"/>
      <c r="CG980" s="29"/>
      <c r="CH980" s="29"/>
      <c r="CI980" s="29"/>
      <c r="CJ980" s="29"/>
      <c r="CK980" s="29"/>
      <c r="CL980" s="29"/>
      <c r="CM980" s="29"/>
      <c r="CN980" s="29"/>
      <c r="CO980" s="29"/>
      <c r="CP980" s="29"/>
      <c r="CQ980" s="29"/>
      <c r="CR980" s="29"/>
      <c r="CS980" s="29"/>
      <c r="CT980" s="29"/>
      <c r="CU980" s="29"/>
      <c r="CV980" s="29"/>
      <c r="CW980" s="29"/>
      <c r="CX980" s="29"/>
      <c r="CY980" s="29"/>
      <c r="CZ980" s="29"/>
      <c r="DA980" s="29"/>
      <c r="DB980" s="29"/>
      <c r="DC980" s="29"/>
      <c r="DD980" s="29"/>
      <c r="DE980" s="29"/>
      <c r="DF980" s="29"/>
      <c r="DG980" s="29"/>
      <c r="DH980" s="29"/>
      <c r="DI980" s="29"/>
      <c r="DJ980" s="29"/>
      <c r="DK980" s="29"/>
      <c r="DL980" s="29"/>
      <c r="DM980" s="29"/>
      <c r="DN980" s="29"/>
      <c r="DO980" s="29"/>
      <c r="DP980" s="29"/>
      <c r="DQ980" s="29"/>
      <c r="DR980" s="29"/>
      <c r="DS980" s="29"/>
      <c r="DT980" s="29"/>
      <c r="DU980" s="29"/>
      <c r="DV980" s="29"/>
      <c r="DW980" s="29"/>
      <c r="DX980" s="29"/>
      <c r="DY980" s="29"/>
      <c r="DZ980" s="29"/>
      <c r="EA980" s="29"/>
      <c r="EB980" s="29"/>
      <c r="EC980" s="29"/>
      <c r="ED980" s="29"/>
      <c r="EE980" s="29"/>
      <c r="EF980" s="29"/>
      <c r="EG980" s="29"/>
      <c r="EH980" s="29"/>
      <c r="EI980" s="29"/>
      <c r="EJ980" s="29"/>
      <c r="EK980" s="29"/>
      <c r="EL980" s="29"/>
      <c r="EM980" s="29"/>
      <c r="EN980" s="29"/>
      <c r="EO980" s="29"/>
      <c r="EP980" s="29"/>
      <c r="EQ980" s="29"/>
      <c r="ER980" s="29"/>
      <c r="ES980" s="29"/>
      <c r="ET980" s="29"/>
      <c r="EU980" s="29"/>
      <c r="EV980" s="29"/>
      <c r="EW980" s="29"/>
      <c r="EX980" s="29"/>
      <c r="EY980" s="29"/>
      <c r="EZ980" s="29"/>
      <c r="FA980" s="29"/>
      <c r="FB980" s="29"/>
      <c r="FC980" s="29"/>
      <c r="FD980" s="29"/>
      <c r="FE980" s="29"/>
      <c r="FF980" s="29"/>
      <c r="FG980" s="29"/>
      <c r="FH980" s="29"/>
      <c r="FI980" s="29"/>
      <c r="FJ980" s="29"/>
      <c r="FK980" s="29"/>
      <c r="FL980" s="29"/>
      <c r="FM980" s="29"/>
      <c r="FN980" s="29"/>
      <c r="FO980" s="29"/>
      <c r="FP980" s="29"/>
      <c r="FQ980" s="29"/>
      <c r="FR980" s="29"/>
      <c r="FS980" s="29"/>
      <c r="FT980" s="29"/>
      <c r="FU980" s="29"/>
      <c r="FV980" s="29"/>
      <c r="FW980" s="29"/>
      <c r="FX980" s="29"/>
      <c r="FY980" s="29"/>
      <c r="FZ980" s="29"/>
      <c r="GA980" s="29"/>
      <c r="GB980" s="29"/>
      <c r="GC980" s="29"/>
      <c r="GD980" s="29"/>
      <c r="GE980" s="29"/>
      <c r="GF980" s="29"/>
      <c r="GG980" s="29"/>
      <c r="GH980" s="29"/>
      <c r="GI980" s="29"/>
      <c r="GJ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</row>
    <row r="981" spans="2:230" ht="12.75">
      <c r="B981" s="48"/>
      <c r="C981" s="48"/>
      <c r="D981" s="48"/>
      <c r="E981" s="55"/>
      <c r="F981" s="56"/>
      <c r="G981" s="56"/>
      <c r="H981" s="56"/>
      <c r="I981" s="48"/>
      <c r="J981" s="48"/>
      <c r="K981" s="48"/>
      <c r="L981" s="56"/>
      <c r="M981" s="48"/>
      <c r="N981" s="48"/>
      <c r="O981" s="49"/>
      <c r="P981" s="48"/>
      <c r="Q981" s="48"/>
      <c r="R981" s="56"/>
      <c r="S981" s="52"/>
      <c r="T981" s="116"/>
      <c r="U981" s="116"/>
      <c r="V981" s="116"/>
      <c r="W981" s="116"/>
      <c r="X981" s="43"/>
      <c r="Y981" s="43"/>
      <c r="Z981" s="42"/>
      <c r="AA981" s="43"/>
      <c r="AB981" s="45"/>
      <c r="AC981" s="45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  <c r="BM981" s="29"/>
      <c r="BN981" s="29"/>
      <c r="BO981" s="29"/>
      <c r="BP981" s="29"/>
      <c r="BQ981" s="29"/>
      <c r="BR981" s="29"/>
      <c r="BS981" s="29"/>
      <c r="BT981" s="29"/>
      <c r="BU981" s="29"/>
      <c r="BV981" s="29"/>
      <c r="BW981" s="29"/>
      <c r="BX981" s="29"/>
      <c r="BY981" s="29"/>
      <c r="BZ981" s="29"/>
      <c r="CA981" s="29"/>
      <c r="CB981" s="29"/>
      <c r="CC981" s="29"/>
      <c r="CD981" s="29"/>
      <c r="CE981" s="29"/>
      <c r="CF981" s="29"/>
      <c r="CG981" s="29"/>
      <c r="CH981" s="29"/>
      <c r="CI981" s="29"/>
      <c r="CJ981" s="29"/>
      <c r="CK981" s="29"/>
      <c r="CL981" s="29"/>
      <c r="CM981" s="29"/>
      <c r="CN981" s="29"/>
      <c r="CO981" s="29"/>
      <c r="CP981" s="29"/>
      <c r="CQ981" s="29"/>
      <c r="CR981" s="29"/>
      <c r="CS981" s="29"/>
      <c r="CT981" s="29"/>
      <c r="CU981" s="29"/>
      <c r="CV981" s="29"/>
      <c r="CW981" s="29"/>
      <c r="CX981" s="29"/>
      <c r="CY981" s="29"/>
      <c r="CZ981" s="29"/>
      <c r="DA981" s="29"/>
      <c r="DB981" s="29"/>
      <c r="DC981" s="29"/>
      <c r="DD981" s="29"/>
      <c r="DE981" s="29"/>
      <c r="DF981" s="29"/>
      <c r="DG981" s="29"/>
      <c r="DH981" s="29"/>
      <c r="DI981" s="29"/>
      <c r="DJ981" s="29"/>
      <c r="DK981" s="29"/>
      <c r="DL981" s="29"/>
      <c r="DM981" s="29"/>
      <c r="DN981" s="29"/>
      <c r="DO981" s="29"/>
      <c r="DP981" s="29"/>
      <c r="DQ981" s="29"/>
      <c r="DR981" s="29"/>
      <c r="DS981" s="29"/>
      <c r="DT981" s="29"/>
      <c r="DU981" s="29"/>
      <c r="DV981" s="29"/>
      <c r="DW981" s="29"/>
      <c r="DX981" s="29"/>
      <c r="DY981" s="29"/>
      <c r="DZ981" s="29"/>
      <c r="EA981" s="29"/>
      <c r="EB981" s="29"/>
      <c r="EC981" s="29"/>
      <c r="ED981" s="29"/>
      <c r="EE981" s="29"/>
      <c r="EF981" s="29"/>
      <c r="EG981" s="29"/>
      <c r="EH981" s="29"/>
      <c r="EI981" s="29"/>
      <c r="EJ981" s="29"/>
      <c r="EK981" s="29"/>
      <c r="EL981" s="29"/>
      <c r="EM981" s="29"/>
      <c r="EN981" s="29"/>
      <c r="EO981" s="29"/>
      <c r="EP981" s="29"/>
      <c r="EQ981" s="29"/>
      <c r="ER981" s="29"/>
      <c r="ES981" s="29"/>
      <c r="ET981" s="29"/>
      <c r="EU981" s="29"/>
      <c r="EV981" s="29"/>
      <c r="EW981" s="29"/>
      <c r="EX981" s="29"/>
      <c r="EY981" s="29"/>
      <c r="EZ981" s="29"/>
      <c r="FA981" s="29"/>
      <c r="FB981" s="29"/>
      <c r="FC981" s="29"/>
      <c r="FD981" s="29"/>
      <c r="FE981" s="29"/>
      <c r="FF981" s="29"/>
      <c r="FG981" s="29"/>
      <c r="FH981" s="29"/>
      <c r="FI981" s="29"/>
      <c r="FJ981" s="29"/>
      <c r="FK981" s="29"/>
      <c r="FL981" s="29"/>
      <c r="FM981" s="29"/>
      <c r="FN981" s="29"/>
      <c r="FO981" s="29"/>
      <c r="FP981" s="29"/>
      <c r="FQ981" s="29"/>
      <c r="FR981" s="29"/>
      <c r="FS981" s="29"/>
      <c r="FT981" s="29"/>
      <c r="FU981" s="29"/>
      <c r="FV981" s="29"/>
      <c r="FW981" s="29"/>
      <c r="FX981" s="29"/>
      <c r="FY981" s="29"/>
      <c r="FZ981" s="29"/>
      <c r="GA981" s="29"/>
      <c r="GB981" s="29"/>
      <c r="GC981" s="29"/>
      <c r="GD981" s="29"/>
      <c r="GE981" s="29"/>
      <c r="GF981" s="29"/>
      <c r="GG981" s="29"/>
      <c r="GH981" s="29"/>
      <c r="GI981" s="29"/>
      <c r="GJ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</row>
    <row r="982" spans="2:230" ht="12.75">
      <c r="B982" s="48"/>
      <c r="C982" s="48"/>
      <c r="D982" s="48"/>
      <c r="E982" s="55"/>
      <c r="F982" s="56"/>
      <c r="G982" s="56"/>
      <c r="H982" s="56"/>
      <c r="I982" s="48"/>
      <c r="J982" s="48"/>
      <c r="K982" s="48"/>
      <c r="L982" s="56"/>
      <c r="M982" s="48"/>
      <c r="N982" s="48"/>
      <c r="O982" s="49"/>
      <c r="P982" s="48"/>
      <c r="Q982" s="48"/>
      <c r="R982" s="56"/>
      <c r="S982" s="52"/>
      <c r="T982" s="116"/>
      <c r="U982" s="116"/>
      <c r="V982" s="116"/>
      <c r="W982" s="116"/>
      <c r="X982" s="43"/>
      <c r="Y982" s="43"/>
      <c r="Z982" s="42"/>
      <c r="AA982" s="43"/>
      <c r="AB982" s="45"/>
      <c r="AC982" s="45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  <c r="BM982" s="29"/>
      <c r="BN982" s="29"/>
      <c r="BO982" s="29"/>
      <c r="BP982" s="29"/>
      <c r="BQ982" s="29"/>
      <c r="BR982" s="29"/>
      <c r="BS982" s="29"/>
      <c r="BT982" s="29"/>
      <c r="BU982" s="29"/>
      <c r="BV982" s="29"/>
      <c r="BW982" s="29"/>
      <c r="BX982" s="29"/>
      <c r="BY982" s="29"/>
      <c r="BZ982" s="29"/>
      <c r="CA982" s="29"/>
      <c r="CB982" s="29"/>
      <c r="CC982" s="29"/>
      <c r="CD982" s="29"/>
      <c r="CE982" s="29"/>
      <c r="CF982" s="29"/>
      <c r="CG982" s="29"/>
      <c r="CH982" s="29"/>
      <c r="CI982" s="29"/>
      <c r="CJ982" s="29"/>
      <c r="CK982" s="29"/>
      <c r="CL982" s="29"/>
      <c r="CM982" s="29"/>
      <c r="CN982" s="29"/>
      <c r="CO982" s="29"/>
      <c r="CP982" s="29"/>
      <c r="CQ982" s="29"/>
      <c r="CR982" s="29"/>
      <c r="CS982" s="29"/>
      <c r="CT982" s="29"/>
      <c r="CU982" s="29"/>
      <c r="CV982" s="29"/>
      <c r="CW982" s="29"/>
      <c r="CX982" s="29"/>
      <c r="CY982" s="29"/>
      <c r="CZ982" s="29"/>
      <c r="DA982" s="29"/>
      <c r="DB982" s="29"/>
      <c r="DC982" s="29"/>
      <c r="DD982" s="29"/>
      <c r="DE982" s="29"/>
      <c r="DF982" s="29"/>
      <c r="DG982" s="29"/>
      <c r="DH982" s="29"/>
      <c r="DI982" s="29"/>
      <c r="DJ982" s="29"/>
      <c r="DK982" s="29"/>
      <c r="DL982" s="29"/>
      <c r="DM982" s="29"/>
      <c r="DN982" s="29"/>
      <c r="DO982" s="29"/>
      <c r="DP982" s="29"/>
      <c r="DQ982" s="29"/>
      <c r="DR982" s="29"/>
      <c r="DS982" s="29"/>
      <c r="DT982" s="29"/>
      <c r="DU982" s="29"/>
      <c r="DV982" s="29"/>
      <c r="DW982" s="29"/>
      <c r="DX982" s="29"/>
      <c r="DY982" s="29"/>
      <c r="DZ982" s="29"/>
      <c r="EA982" s="29"/>
      <c r="EB982" s="29"/>
      <c r="EC982" s="29"/>
      <c r="ED982" s="29"/>
      <c r="EE982" s="29"/>
      <c r="EF982" s="29"/>
      <c r="EG982" s="29"/>
      <c r="EH982" s="29"/>
      <c r="EI982" s="29"/>
      <c r="EJ982" s="29"/>
      <c r="EK982" s="29"/>
      <c r="EL982" s="29"/>
      <c r="EM982" s="29"/>
      <c r="EN982" s="29"/>
      <c r="EO982" s="29"/>
      <c r="EP982" s="29"/>
      <c r="EQ982" s="29"/>
      <c r="ER982" s="29"/>
      <c r="ES982" s="29"/>
      <c r="ET982" s="29"/>
      <c r="EU982" s="29"/>
      <c r="EV982" s="29"/>
      <c r="EW982" s="29"/>
      <c r="EX982" s="29"/>
      <c r="EY982" s="29"/>
      <c r="EZ982" s="29"/>
      <c r="FA982" s="29"/>
      <c r="FB982" s="29"/>
      <c r="FC982" s="29"/>
      <c r="FD982" s="29"/>
      <c r="FE982" s="29"/>
      <c r="FF982" s="29"/>
      <c r="FG982" s="29"/>
      <c r="FH982" s="29"/>
      <c r="FI982" s="29"/>
      <c r="FJ982" s="29"/>
      <c r="FK982" s="29"/>
      <c r="FL982" s="29"/>
      <c r="FM982" s="29"/>
      <c r="FN982" s="29"/>
      <c r="FO982" s="29"/>
      <c r="FP982" s="29"/>
      <c r="FQ982" s="29"/>
      <c r="FR982" s="29"/>
      <c r="FS982" s="29"/>
      <c r="FT982" s="29"/>
      <c r="FU982" s="29"/>
      <c r="FV982" s="29"/>
      <c r="FW982" s="29"/>
      <c r="FX982" s="29"/>
      <c r="FY982" s="29"/>
      <c r="FZ982" s="29"/>
      <c r="GA982" s="29"/>
      <c r="GB982" s="29"/>
      <c r="GC982" s="29"/>
      <c r="GD982" s="29"/>
      <c r="GE982" s="29"/>
      <c r="GF982" s="29"/>
      <c r="GG982" s="29"/>
      <c r="GH982" s="29"/>
      <c r="GI982" s="29"/>
      <c r="GJ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</row>
    <row r="983" spans="2:230" ht="12.75">
      <c r="B983" s="48"/>
      <c r="C983" s="48"/>
      <c r="D983" s="48"/>
      <c r="E983" s="55"/>
      <c r="F983" s="56"/>
      <c r="G983" s="56"/>
      <c r="H983" s="56"/>
      <c r="I983" s="48"/>
      <c r="J983" s="48"/>
      <c r="K983" s="48"/>
      <c r="L983" s="56"/>
      <c r="M983" s="48"/>
      <c r="N983" s="48"/>
      <c r="O983" s="49"/>
      <c r="P983" s="48"/>
      <c r="Q983" s="48"/>
      <c r="R983" s="56"/>
      <c r="S983" s="52"/>
      <c r="T983" s="116"/>
      <c r="U983" s="116"/>
      <c r="V983" s="116"/>
      <c r="W983" s="116"/>
      <c r="X983" s="43"/>
      <c r="Y983" s="43"/>
      <c r="Z983" s="42"/>
      <c r="AA983" s="43"/>
      <c r="AB983" s="45"/>
      <c r="AC983" s="45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</row>
    <row r="984" spans="2:230" ht="12.75">
      <c r="B984" s="48"/>
      <c r="C984" s="48"/>
      <c r="D984" s="48"/>
      <c r="E984" s="55"/>
      <c r="F984" s="56"/>
      <c r="G984" s="56"/>
      <c r="H984" s="56"/>
      <c r="I984" s="48"/>
      <c r="J984" s="48"/>
      <c r="K984" s="48"/>
      <c r="L984" s="56"/>
      <c r="M984" s="48"/>
      <c r="N984" s="48"/>
      <c r="O984" s="49"/>
      <c r="P984" s="48"/>
      <c r="Q984" s="48"/>
      <c r="R984" s="56"/>
      <c r="S984" s="52"/>
      <c r="T984" s="116"/>
      <c r="U984" s="116"/>
      <c r="V984" s="116"/>
      <c r="W984" s="116"/>
      <c r="X984" s="43"/>
      <c r="Y984" s="43"/>
      <c r="Z984" s="42"/>
      <c r="AA984" s="43"/>
      <c r="AB984" s="45"/>
      <c r="AC984" s="45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  <c r="BM984" s="29"/>
      <c r="BN984" s="29"/>
      <c r="BO984" s="29"/>
      <c r="BP984" s="29"/>
      <c r="BQ984" s="29"/>
      <c r="BR984" s="29"/>
      <c r="BS984" s="29"/>
      <c r="BT984" s="29"/>
      <c r="BU984" s="29"/>
      <c r="BV984" s="29"/>
      <c r="BW984" s="29"/>
      <c r="BX984" s="29"/>
      <c r="BY984" s="29"/>
      <c r="BZ984" s="29"/>
      <c r="CA984" s="29"/>
      <c r="CB984" s="29"/>
      <c r="CC984" s="29"/>
      <c r="CD984" s="29"/>
      <c r="CE984" s="29"/>
      <c r="CF984" s="29"/>
      <c r="CG984" s="29"/>
      <c r="CH984" s="29"/>
      <c r="CI984" s="29"/>
      <c r="CJ984" s="29"/>
      <c r="CK984" s="29"/>
      <c r="CL984" s="29"/>
      <c r="CM984" s="29"/>
      <c r="CN984" s="29"/>
      <c r="CO984" s="29"/>
      <c r="CP984" s="29"/>
      <c r="CQ984" s="29"/>
      <c r="CR984" s="29"/>
      <c r="CS984" s="29"/>
      <c r="CT984" s="29"/>
      <c r="CU984" s="29"/>
      <c r="CV984" s="29"/>
      <c r="CW984" s="29"/>
      <c r="CX984" s="29"/>
      <c r="CY984" s="29"/>
      <c r="CZ984" s="29"/>
      <c r="DA984" s="29"/>
      <c r="DB984" s="29"/>
      <c r="DC984" s="29"/>
      <c r="DD984" s="29"/>
      <c r="DE984" s="29"/>
      <c r="DF984" s="29"/>
      <c r="DG984" s="29"/>
      <c r="DH984" s="29"/>
      <c r="DI984" s="29"/>
      <c r="DJ984" s="29"/>
      <c r="DK984" s="29"/>
      <c r="DL984" s="29"/>
      <c r="DM984" s="29"/>
      <c r="DN984" s="29"/>
      <c r="DO984" s="29"/>
      <c r="DP984" s="29"/>
      <c r="DQ984" s="29"/>
      <c r="DR984" s="29"/>
      <c r="DS984" s="29"/>
      <c r="DT984" s="29"/>
      <c r="DU984" s="29"/>
      <c r="DV984" s="29"/>
      <c r="DW984" s="29"/>
      <c r="DX984" s="29"/>
      <c r="DY984" s="29"/>
      <c r="DZ984" s="29"/>
      <c r="EA984" s="29"/>
      <c r="EB984" s="29"/>
      <c r="EC984" s="29"/>
      <c r="ED984" s="29"/>
      <c r="EE984" s="29"/>
      <c r="EF984" s="29"/>
      <c r="EG984" s="29"/>
      <c r="EH984" s="29"/>
      <c r="EI984" s="29"/>
      <c r="EJ984" s="29"/>
      <c r="EK984" s="29"/>
      <c r="EL984" s="29"/>
      <c r="EM984" s="29"/>
      <c r="EN984" s="29"/>
      <c r="EO984" s="29"/>
      <c r="EP984" s="29"/>
      <c r="EQ984" s="29"/>
      <c r="ER984" s="29"/>
      <c r="ES984" s="29"/>
      <c r="ET984" s="29"/>
      <c r="EU984" s="29"/>
      <c r="EV984" s="29"/>
      <c r="EW984" s="29"/>
      <c r="EX984" s="29"/>
      <c r="EY984" s="29"/>
      <c r="EZ984" s="29"/>
      <c r="FA984" s="29"/>
      <c r="FB984" s="29"/>
      <c r="FC984" s="29"/>
      <c r="FD984" s="29"/>
      <c r="FE984" s="29"/>
      <c r="FF984" s="29"/>
      <c r="FG984" s="29"/>
      <c r="FH984" s="29"/>
      <c r="FI984" s="29"/>
      <c r="FJ984" s="29"/>
      <c r="FK984" s="29"/>
      <c r="FL984" s="29"/>
      <c r="FM984" s="29"/>
      <c r="FN984" s="29"/>
      <c r="FO984" s="29"/>
      <c r="FP984" s="29"/>
      <c r="FQ984" s="29"/>
      <c r="FR984" s="29"/>
      <c r="FS984" s="29"/>
      <c r="FT984" s="29"/>
      <c r="FU984" s="29"/>
      <c r="FV984" s="29"/>
      <c r="FW984" s="29"/>
      <c r="FX984" s="29"/>
      <c r="FY984" s="29"/>
      <c r="FZ984" s="29"/>
      <c r="GA984" s="29"/>
      <c r="GB984" s="29"/>
      <c r="GC984" s="29"/>
      <c r="GD984" s="29"/>
      <c r="GE984" s="29"/>
      <c r="GF984" s="29"/>
      <c r="GG984" s="29"/>
      <c r="GH984" s="29"/>
      <c r="GI984" s="29"/>
      <c r="GJ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</row>
    <row r="985" spans="2:230" ht="12.75">
      <c r="B985" s="48"/>
      <c r="C985" s="48"/>
      <c r="D985" s="48"/>
      <c r="E985" s="55"/>
      <c r="F985" s="56"/>
      <c r="G985" s="56"/>
      <c r="H985" s="56"/>
      <c r="I985" s="48"/>
      <c r="J985" s="48"/>
      <c r="K985" s="48"/>
      <c r="L985" s="56"/>
      <c r="M985" s="48"/>
      <c r="N985" s="48"/>
      <c r="O985" s="49"/>
      <c r="P985" s="48"/>
      <c r="Q985" s="48"/>
      <c r="R985" s="56"/>
      <c r="S985" s="52"/>
      <c r="T985" s="116"/>
      <c r="U985" s="116"/>
      <c r="V985" s="116"/>
      <c r="W985" s="116"/>
      <c r="X985" s="43"/>
      <c r="Y985" s="43"/>
      <c r="Z985" s="42"/>
      <c r="AA985" s="43"/>
      <c r="AB985" s="45"/>
      <c r="AC985" s="45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  <c r="BM985" s="29"/>
      <c r="BN985" s="29"/>
      <c r="BO985" s="29"/>
      <c r="BP985" s="29"/>
      <c r="BQ985" s="29"/>
      <c r="BR985" s="29"/>
      <c r="BS985" s="29"/>
      <c r="BT985" s="29"/>
      <c r="BU985" s="29"/>
      <c r="BV985" s="29"/>
      <c r="BW985" s="29"/>
      <c r="BX985" s="29"/>
      <c r="BY985" s="29"/>
      <c r="BZ985" s="29"/>
      <c r="CA985" s="29"/>
      <c r="CB985" s="29"/>
      <c r="CC985" s="29"/>
      <c r="CD985" s="29"/>
      <c r="CE985" s="29"/>
      <c r="CF985" s="29"/>
      <c r="CG985" s="29"/>
      <c r="CH985" s="29"/>
      <c r="CI985" s="29"/>
      <c r="CJ985" s="29"/>
      <c r="CK985" s="29"/>
      <c r="CL985" s="29"/>
      <c r="CM985" s="29"/>
      <c r="CN985" s="29"/>
      <c r="CO985" s="29"/>
      <c r="CP985" s="29"/>
      <c r="CQ985" s="29"/>
      <c r="CR985" s="29"/>
      <c r="CS985" s="29"/>
      <c r="CT985" s="29"/>
      <c r="CU985" s="29"/>
      <c r="CV985" s="29"/>
      <c r="CW985" s="29"/>
      <c r="CX985" s="29"/>
      <c r="CY985" s="29"/>
      <c r="CZ985" s="29"/>
      <c r="DA985" s="29"/>
      <c r="DB985" s="29"/>
      <c r="DC985" s="29"/>
      <c r="DD985" s="29"/>
      <c r="DE985" s="29"/>
      <c r="DF985" s="29"/>
      <c r="DG985" s="29"/>
      <c r="DH985" s="29"/>
      <c r="DI985" s="29"/>
      <c r="DJ985" s="29"/>
      <c r="DK985" s="29"/>
      <c r="DL985" s="29"/>
      <c r="DM985" s="29"/>
      <c r="DN985" s="29"/>
      <c r="DO985" s="29"/>
      <c r="DP985" s="29"/>
      <c r="DQ985" s="29"/>
      <c r="DR985" s="29"/>
      <c r="DS985" s="29"/>
      <c r="DT985" s="29"/>
      <c r="DU985" s="29"/>
      <c r="DV985" s="29"/>
      <c r="DW985" s="29"/>
      <c r="DX985" s="29"/>
      <c r="DY985" s="29"/>
      <c r="DZ985" s="29"/>
      <c r="EA985" s="29"/>
      <c r="EB985" s="29"/>
      <c r="EC985" s="29"/>
      <c r="ED985" s="29"/>
      <c r="EE985" s="29"/>
      <c r="EF985" s="29"/>
      <c r="EG985" s="29"/>
      <c r="EH985" s="29"/>
      <c r="EI985" s="29"/>
      <c r="EJ985" s="29"/>
      <c r="EK985" s="29"/>
      <c r="EL985" s="29"/>
      <c r="EM985" s="29"/>
      <c r="EN985" s="29"/>
      <c r="EO985" s="29"/>
      <c r="EP985" s="29"/>
      <c r="EQ985" s="29"/>
      <c r="ER985" s="29"/>
      <c r="ES985" s="29"/>
      <c r="ET985" s="29"/>
      <c r="EU985" s="29"/>
      <c r="EV985" s="29"/>
      <c r="EW985" s="29"/>
      <c r="EX985" s="29"/>
      <c r="EY985" s="29"/>
      <c r="EZ985" s="29"/>
      <c r="FA985" s="29"/>
      <c r="FB985" s="29"/>
      <c r="FC985" s="29"/>
      <c r="FD985" s="29"/>
      <c r="FE985" s="29"/>
      <c r="FF985" s="29"/>
      <c r="FG985" s="29"/>
      <c r="FH985" s="29"/>
      <c r="FI985" s="29"/>
      <c r="FJ985" s="29"/>
      <c r="FK985" s="29"/>
      <c r="FL985" s="29"/>
      <c r="FM985" s="29"/>
      <c r="FN985" s="29"/>
      <c r="FO985" s="29"/>
      <c r="FP985" s="29"/>
      <c r="FQ985" s="29"/>
      <c r="FR985" s="29"/>
      <c r="FS985" s="29"/>
      <c r="FT985" s="29"/>
      <c r="FU985" s="29"/>
      <c r="FV985" s="29"/>
      <c r="FW985" s="29"/>
      <c r="FX985" s="29"/>
      <c r="FY985" s="29"/>
      <c r="FZ985" s="29"/>
      <c r="GA985" s="29"/>
      <c r="GB985" s="29"/>
      <c r="GC985" s="29"/>
      <c r="GD985" s="29"/>
      <c r="GE985" s="29"/>
      <c r="GF985" s="29"/>
      <c r="GG985" s="29"/>
      <c r="GH985" s="29"/>
      <c r="GI985" s="29"/>
      <c r="GJ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</row>
    <row r="986" spans="2:230" ht="12.75">
      <c r="B986" s="48"/>
      <c r="C986" s="48"/>
      <c r="D986" s="48"/>
      <c r="E986" s="55"/>
      <c r="F986" s="56"/>
      <c r="G986" s="56"/>
      <c r="H986" s="56"/>
      <c r="I986" s="48"/>
      <c r="J986" s="48"/>
      <c r="K986" s="48"/>
      <c r="L986" s="56"/>
      <c r="M986" s="48"/>
      <c r="N986" s="48"/>
      <c r="O986" s="49"/>
      <c r="P986" s="48"/>
      <c r="Q986" s="48"/>
      <c r="R986" s="56"/>
      <c r="S986" s="52"/>
      <c r="T986" s="116"/>
      <c r="U986" s="116"/>
      <c r="V986" s="116"/>
      <c r="W986" s="116"/>
      <c r="X986" s="43"/>
      <c r="Y986" s="43"/>
      <c r="Z986" s="42"/>
      <c r="AA986" s="43"/>
      <c r="AB986" s="45"/>
      <c r="AC986" s="45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  <c r="BM986" s="29"/>
      <c r="BN986" s="29"/>
      <c r="BO986" s="29"/>
      <c r="BP986" s="29"/>
      <c r="BQ986" s="29"/>
      <c r="BR986" s="29"/>
      <c r="BS986" s="29"/>
      <c r="BT986" s="29"/>
      <c r="BU986" s="29"/>
      <c r="BV986" s="29"/>
      <c r="BW986" s="29"/>
      <c r="BX986" s="29"/>
      <c r="BY986" s="29"/>
      <c r="BZ986" s="29"/>
      <c r="CA986" s="29"/>
      <c r="CB986" s="29"/>
      <c r="CC986" s="29"/>
      <c r="CD986" s="29"/>
      <c r="CE986" s="29"/>
      <c r="CF986" s="29"/>
      <c r="CG986" s="29"/>
      <c r="CH986" s="29"/>
      <c r="CI986" s="29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  <c r="DM986" s="29"/>
      <c r="DN986" s="29"/>
      <c r="DO986" s="29"/>
      <c r="DP986" s="29"/>
      <c r="DQ986" s="29"/>
      <c r="DR986" s="29"/>
      <c r="DS986" s="29"/>
      <c r="DT986" s="29"/>
      <c r="DU986" s="29"/>
      <c r="DV986" s="29"/>
      <c r="DW986" s="29"/>
      <c r="DX986" s="29"/>
      <c r="DY986" s="29"/>
      <c r="DZ986" s="29"/>
      <c r="EA986" s="29"/>
      <c r="EB986" s="29"/>
      <c r="EC986" s="29"/>
      <c r="ED986" s="29"/>
      <c r="EE986" s="29"/>
      <c r="EF986" s="29"/>
      <c r="EG986" s="29"/>
      <c r="EH986" s="29"/>
      <c r="EI986" s="29"/>
      <c r="EJ986" s="29"/>
      <c r="EK986" s="29"/>
      <c r="EL986" s="29"/>
      <c r="EM986" s="29"/>
      <c r="EN986" s="29"/>
      <c r="EO986" s="29"/>
      <c r="EP986" s="29"/>
      <c r="EQ986" s="29"/>
      <c r="ER986" s="29"/>
      <c r="ES986" s="29"/>
      <c r="ET986" s="29"/>
      <c r="EU986" s="29"/>
      <c r="EV986" s="29"/>
      <c r="EW986" s="29"/>
      <c r="EX986" s="29"/>
      <c r="EY986" s="29"/>
      <c r="EZ986" s="29"/>
      <c r="FA986" s="29"/>
      <c r="FB986" s="29"/>
      <c r="FC986" s="29"/>
      <c r="FD986" s="29"/>
      <c r="FE986" s="29"/>
      <c r="FF986" s="29"/>
      <c r="FG986" s="29"/>
      <c r="FH986" s="29"/>
      <c r="FI986" s="29"/>
      <c r="FJ986" s="29"/>
      <c r="FK986" s="29"/>
      <c r="FL986" s="29"/>
      <c r="FM986" s="29"/>
      <c r="FN986" s="29"/>
      <c r="FO986" s="29"/>
      <c r="FP986" s="29"/>
      <c r="FQ986" s="29"/>
      <c r="FR986" s="29"/>
      <c r="FS986" s="29"/>
      <c r="FT986" s="29"/>
      <c r="FU986" s="29"/>
      <c r="FV986" s="29"/>
      <c r="FW986" s="29"/>
      <c r="FX986" s="29"/>
      <c r="FY986" s="29"/>
      <c r="FZ986" s="29"/>
      <c r="GA986" s="29"/>
      <c r="GB986" s="29"/>
      <c r="GC986" s="29"/>
      <c r="GD986" s="29"/>
      <c r="GE986" s="29"/>
      <c r="GF986" s="29"/>
      <c r="GG986" s="29"/>
      <c r="GH986" s="29"/>
      <c r="GI986" s="29"/>
      <c r="GJ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</row>
    <row r="987" spans="2:230" ht="12.75">
      <c r="B987" s="48"/>
      <c r="C987" s="48"/>
      <c r="D987" s="48"/>
      <c r="E987" s="55"/>
      <c r="F987" s="56"/>
      <c r="G987" s="56"/>
      <c r="H987" s="56"/>
      <c r="I987" s="48"/>
      <c r="J987" s="48"/>
      <c r="K987" s="48"/>
      <c r="L987" s="56"/>
      <c r="M987" s="48"/>
      <c r="N987" s="48"/>
      <c r="O987" s="49"/>
      <c r="P987" s="48"/>
      <c r="Q987" s="48"/>
      <c r="R987" s="56"/>
      <c r="S987" s="52"/>
      <c r="T987" s="116"/>
      <c r="U987" s="116"/>
      <c r="V987" s="116"/>
      <c r="W987" s="116"/>
      <c r="X987" s="43"/>
      <c r="Y987" s="43"/>
      <c r="Z987" s="42"/>
      <c r="AA987" s="43"/>
      <c r="AB987" s="45"/>
      <c r="AC987" s="45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  <c r="BM987" s="29"/>
      <c r="BN987" s="29"/>
      <c r="BO987" s="29"/>
      <c r="BP987" s="29"/>
      <c r="BQ987" s="29"/>
      <c r="BR987" s="29"/>
      <c r="BS987" s="29"/>
      <c r="BT987" s="29"/>
      <c r="BU987" s="29"/>
      <c r="BV987" s="29"/>
      <c r="BW987" s="29"/>
      <c r="BX987" s="29"/>
      <c r="BY987" s="29"/>
      <c r="BZ987" s="29"/>
      <c r="CA987" s="29"/>
      <c r="CB987" s="29"/>
      <c r="CC987" s="29"/>
      <c r="CD987" s="29"/>
      <c r="CE987" s="29"/>
      <c r="CF987" s="29"/>
      <c r="CG987" s="29"/>
      <c r="CH987" s="29"/>
      <c r="CI987" s="29"/>
      <c r="CJ987" s="29"/>
      <c r="CK987" s="29"/>
      <c r="CL987" s="29"/>
      <c r="CM987" s="29"/>
      <c r="CN987" s="29"/>
      <c r="CO987" s="29"/>
      <c r="CP987" s="29"/>
      <c r="CQ987" s="29"/>
      <c r="CR987" s="29"/>
      <c r="CS987" s="29"/>
      <c r="CT987" s="29"/>
      <c r="CU987" s="29"/>
      <c r="CV987" s="29"/>
      <c r="CW987" s="29"/>
      <c r="CX987" s="29"/>
      <c r="CY987" s="29"/>
      <c r="CZ987" s="29"/>
      <c r="DA987" s="29"/>
      <c r="DB987" s="29"/>
      <c r="DC987" s="29"/>
      <c r="DD987" s="29"/>
      <c r="DE987" s="29"/>
      <c r="DF987" s="29"/>
      <c r="DG987" s="29"/>
      <c r="DH987" s="29"/>
      <c r="DI987" s="29"/>
      <c r="DJ987" s="29"/>
      <c r="DK987" s="29"/>
      <c r="DL987" s="29"/>
      <c r="DM987" s="29"/>
      <c r="DN987" s="29"/>
      <c r="DO987" s="29"/>
      <c r="DP987" s="29"/>
      <c r="DQ987" s="29"/>
      <c r="DR987" s="29"/>
      <c r="DS987" s="29"/>
      <c r="DT987" s="29"/>
      <c r="DU987" s="29"/>
      <c r="DV987" s="29"/>
      <c r="DW987" s="29"/>
      <c r="DX987" s="29"/>
      <c r="DY987" s="29"/>
      <c r="DZ987" s="29"/>
      <c r="EA987" s="29"/>
      <c r="EB987" s="29"/>
      <c r="EC987" s="29"/>
      <c r="ED987" s="29"/>
      <c r="EE987" s="29"/>
      <c r="EF987" s="29"/>
      <c r="EG987" s="29"/>
      <c r="EH987" s="29"/>
      <c r="EI987" s="29"/>
      <c r="EJ987" s="29"/>
      <c r="EK987" s="29"/>
      <c r="EL987" s="29"/>
      <c r="EM987" s="29"/>
      <c r="EN987" s="29"/>
      <c r="EO987" s="29"/>
      <c r="EP987" s="29"/>
      <c r="EQ987" s="29"/>
      <c r="ER987" s="29"/>
      <c r="ES987" s="29"/>
      <c r="ET987" s="29"/>
      <c r="EU987" s="29"/>
      <c r="EV987" s="29"/>
      <c r="EW987" s="29"/>
      <c r="EX987" s="29"/>
      <c r="EY987" s="29"/>
      <c r="EZ987" s="29"/>
      <c r="FA987" s="29"/>
      <c r="FB987" s="29"/>
      <c r="FC987" s="29"/>
      <c r="FD987" s="29"/>
      <c r="FE987" s="29"/>
      <c r="FF987" s="29"/>
      <c r="FG987" s="29"/>
      <c r="FH987" s="29"/>
      <c r="FI987" s="29"/>
      <c r="FJ987" s="29"/>
      <c r="FK987" s="29"/>
      <c r="FL987" s="29"/>
      <c r="FM987" s="29"/>
      <c r="FN987" s="29"/>
      <c r="FO987" s="29"/>
      <c r="FP987" s="29"/>
      <c r="FQ987" s="29"/>
      <c r="FR987" s="29"/>
      <c r="FS987" s="29"/>
      <c r="FT987" s="29"/>
      <c r="FU987" s="29"/>
      <c r="FV987" s="29"/>
      <c r="FW987" s="29"/>
      <c r="FX987" s="29"/>
      <c r="FY987" s="29"/>
      <c r="FZ987" s="29"/>
      <c r="GA987" s="29"/>
      <c r="GB987" s="29"/>
      <c r="GC987" s="29"/>
      <c r="GD987" s="29"/>
      <c r="GE987" s="29"/>
      <c r="GF987" s="29"/>
      <c r="GG987" s="29"/>
      <c r="GH987" s="29"/>
      <c r="GI987" s="29"/>
      <c r="GJ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</row>
    <row r="988" spans="2:230" ht="12.75">
      <c r="B988" s="48"/>
      <c r="C988" s="48"/>
      <c r="D988" s="48"/>
      <c r="E988" s="55"/>
      <c r="F988" s="56"/>
      <c r="G988" s="56"/>
      <c r="H988" s="56"/>
      <c r="I988" s="48"/>
      <c r="J988" s="48"/>
      <c r="K988" s="48"/>
      <c r="L988" s="56"/>
      <c r="M988" s="48"/>
      <c r="N988" s="48"/>
      <c r="O988" s="49"/>
      <c r="P988" s="48"/>
      <c r="Q988" s="48"/>
      <c r="R988" s="56"/>
      <c r="S988" s="52"/>
      <c r="T988" s="116"/>
      <c r="U988" s="116"/>
      <c r="V988" s="116"/>
      <c r="W988" s="116"/>
      <c r="X988" s="43"/>
      <c r="Y988" s="43"/>
      <c r="Z988" s="42"/>
      <c r="AA988" s="43"/>
      <c r="AB988" s="45"/>
      <c r="AC988" s="45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  <c r="BM988" s="29"/>
      <c r="BN988" s="29"/>
      <c r="BO988" s="29"/>
      <c r="BP988" s="29"/>
      <c r="BQ988" s="29"/>
      <c r="BR988" s="29"/>
      <c r="BS988" s="29"/>
      <c r="BT988" s="29"/>
      <c r="BU988" s="29"/>
      <c r="BV988" s="29"/>
      <c r="BW988" s="29"/>
      <c r="BX988" s="29"/>
      <c r="BY988" s="29"/>
      <c r="BZ988" s="29"/>
      <c r="CA988" s="29"/>
      <c r="CB988" s="29"/>
      <c r="CC988" s="29"/>
      <c r="CD988" s="29"/>
      <c r="CE988" s="29"/>
      <c r="CF988" s="29"/>
      <c r="CG988" s="29"/>
      <c r="CH988" s="29"/>
      <c r="CI988" s="29"/>
      <c r="CJ988" s="29"/>
      <c r="CK988" s="29"/>
      <c r="CL988" s="29"/>
      <c r="CM988" s="29"/>
      <c r="CN988" s="29"/>
      <c r="CO988" s="29"/>
      <c r="CP988" s="29"/>
      <c r="CQ988" s="29"/>
      <c r="CR988" s="29"/>
      <c r="CS988" s="29"/>
      <c r="CT988" s="29"/>
      <c r="CU988" s="29"/>
      <c r="CV988" s="29"/>
      <c r="CW988" s="29"/>
      <c r="CX988" s="29"/>
      <c r="CY988" s="29"/>
      <c r="CZ988" s="29"/>
      <c r="DA988" s="29"/>
      <c r="DB988" s="29"/>
      <c r="DC988" s="29"/>
      <c r="DD988" s="29"/>
      <c r="DE988" s="29"/>
      <c r="DF988" s="29"/>
      <c r="DG988" s="29"/>
      <c r="DH988" s="29"/>
      <c r="DI988" s="29"/>
      <c r="DJ988" s="29"/>
      <c r="DK988" s="29"/>
      <c r="DL988" s="29"/>
      <c r="DM988" s="29"/>
      <c r="DN988" s="29"/>
      <c r="DO988" s="29"/>
      <c r="DP988" s="29"/>
      <c r="DQ988" s="29"/>
      <c r="DR988" s="29"/>
      <c r="DS988" s="29"/>
      <c r="DT988" s="29"/>
      <c r="DU988" s="29"/>
      <c r="DV988" s="29"/>
      <c r="DW988" s="29"/>
      <c r="DX988" s="29"/>
      <c r="DY988" s="29"/>
      <c r="DZ988" s="29"/>
      <c r="EA988" s="29"/>
      <c r="EB988" s="29"/>
      <c r="EC988" s="29"/>
      <c r="ED988" s="29"/>
      <c r="EE988" s="29"/>
      <c r="EF988" s="29"/>
      <c r="EG988" s="29"/>
      <c r="EH988" s="29"/>
      <c r="EI988" s="29"/>
      <c r="EJ988" s="29"/>
      <c r="EK988" s="29"/>
      <c r="EL988" s="29"/>
      <c r="EM988" s="29"/>
      <c r="EN988" s="29"/>
      <c r="EO988" s="29"/>
      <c r="EP988" s="29"/>
      <c r="EQ988" s="29"/>
      <c r="ER988" s="29"/>
      <c r="ES988" s="29"/>
      <c r="ET988" s="29"/>
      <c r="EU988" s="29"/>
      <c r="EV988" s="29"/>
      <c r="EW988" s="29"/>
      <c r="EX988" s="29"/>
      <c r="EY988" s="29"/>
      <c r="EZ988" s="29"/>
      <c r="FA988" s="29"/>
      <c r="FB988" s="29"/>
      <c r="FC988" s="29"/>
      <c r="FD988" s="29"/>
      <c r="FE988" s="29"/>
      <c r="FF988" s="29"/>
      <c r="FG988" s="29"/>
      <c r="FH988" s="29"/>
      <c r="FI988" s="29"/>
      <c r="FJ988" s="29"/>
      <c r="FK988" s="29"/>
      <c r="FL988" s="29"/>
      <c r="FM988" s="29"/>
      <c r="FN988" s="29"/>
      <c r="FO988" s="29"/>
      <c r="FP988" s="29"/>
      <c r="FQ988" s="29"/>
      <c r="FR988" s="29"/>
      <c r="FS988" s="29"/>
      <c r="FT988" s="29"/>
      <c r="FU988" s="29"/>
      <c r="FV988" s="29"/>
      <c r="FW988" s="29"/>
      <c r="FX988" s="29"/>
      <c r="FY988" s="29"/>
      <c r="FZ988" s="29"/>
      <c r="GA988" s="29"/>
      <c r="GB988" s="29"/>
      <c r="GC988" s="29"/>
      <c r="GD988" s="29"/>
      <c r="GE988" s="29"/>
      <c r="GF988" s="29"/>
      <c r="GG988" s="29"/>
      <c r="GH988" s="29"/>
      <c r="GI988" s="29"/>
      <c r="GJ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</row>
    <row r="989" spans="2:230" ht="12.75">
      <c r="B989" s="48"/>
      <c r="C989" s="48"/>
      <c r="D989" s="48"/>
      <c r="E989" s="55"/>
      <c r="F989" s="56"/>
      <c r="G989" s="56"/>
      <c r="H989" s="56"/>
      <c r="I989" s="48"/>
      <c r="J989" s="48"/>
      <c r="K989" s="48"/>
      <c r="L989" s="56"/>
      <c r="M989" s="48"/>
      <c r="N989" s="48"/>
      <c r="O989" s="49"/>
      <c r="P989" s="48"/>
      <c r="Q989" s="48"/>
      <c r="R989" s="56"/>
      <c r="S989" s="52"/>
      <c r="T989" s="116"/>
      <c r="U989" s="116"/>
      <c r="V989" s="116"/>
      <c r="W989" s="116"/>
      <c r="X989" s="43"/>
      <c r="Y989" s="43"/>
      <c r="Z989" s="42"/>
      <c r="AA989" s="43"/>
      <c r="AB989" s="45"/>
      <c r="AC989" s="45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  <c r="BM989" s="29"/>
      <c r="BN989" s="29"/>
      <c r="BO989" s="29"/>
      <c r="BP989" s="29"/>
      <c r="BQ989" s="29"/>
      <c r="BR989" s="29"/>
      <c r="BS989" s="29"/>
      <c r="BT989" s="29"/>
      <c r="BU989" s="29"/>
      <c r="BV989" s="29"/>
      <c r="BW989" s="29"/>
      <c r="BX989" s="29"/>
      <c r="BY989" s="29"/>
      <c r="BZ989" s="29"/>
      <c r="CA989" s="29"/>
      <c r="CB989" s="29"/>
      <c r="CC989" s="29"/>
      <c r="CD989" s="29"/>
      <c r="CE989" s="29"/>
      <c r="CF989" s="29"/>
      <c r="CG989" s="29"/>
      <c r="CH989" s="29"/>
      <c r="CI989" s="29"/>
      <c r="CJ989" s="29"/>
      <c r="CK989" s="29"/>
      <c r="CL989" s="29"/>
      <c r="CM989" s="29"/>
      <c r="CN989" s="29"/>
      <c r="CO989" s="29"/>
      <c r="CP989" s="29"/>
      <c r="CQ989" s="29"/>
      <c r="CR989" s="29"/>
      <c r="CS989" s="29"/>
      <c r="CT989" s="29"/>
      <c r="CU989" s="29"/>
      <c r="CV989" s="29"/>
      <c r="CW989" s="29"/>
      <c r="CX989" s="29"/>
      <c r="CY989" s="29"/>
      <c r="CZ989" s="29"/>
      <c r="DA989" s="29"/>
      <c r="DB989" s="29"/>
      <c r="DC989" s="29"/>
      <c r="DD989" s="29"/>
      <c r="DE989" s="29"/>
      <c r="DF989" s="29"/>
      <c r="DG989" s="29"/>
      <c r="DH989" s="29"/>
      <c r="DI989" s="29"/>
      <c r="DJ989" s="29"/>
      <c r="DK989" s="29"/>
      <c r="DL989" s="29"/>
      <c r="DM989" s="29"/>
      <c r="DN989" s="29"/>
      <c r="DO989" s="29"/>
      <c r="DP989" s="29"/>
      <c r="DQ989" s="29"/>
      <c r="DR989" s="29"/>
      <c r="DS989" s="29"/>
      <c r="DT989" s="29"/>
      <c r="DU989" s="29"/>
      <c r="DV989" s="29"/>
      <c r="DW989" s="29"/>
      <c r="DX989" s="29"/>
      <c r="DY989" s="29"/>
      <c r="DZ989" s="29"/>
      <c r="EA989" s="29"/>
      <c r="EB989" s="29"/>
      <c r="EC989" s="29"/>
      <c r="ED989" s="29"/>
      <c r="EE989" s="29"/>
      <c r="EF989" s="29"/>
      <c r="EG989" s="29"/>
      <c r="EH989" s="29"/>
      <c r="EI989" s="29"/>
      <c r="EJ989" s="29"/>
      <c r="EK989" s="29"/>
      <c r="EL989" s="29"/>
      <c r="EM989" s="29"/>
      <c r="EN989" s="29"/>
      <c r="EO989" s="29"/>
      <c r="EP989" s="29"/>
      <c r="EQ989" s="29"/>
      <c r="ER989" s="29"/>
      <c r="ES989" s="29"/>
      <c r="ET989" s="29"/>
      <c r="EU989" s="29"/>
      <c r="EV989" s="29"/>
      <c r="EW989" s="29"/>
      <c r="EX989" s="29"/>
      <c r="EY989" s="29"/>
      <c r="EZ989" s="29"/>
      <c r="FA989" s="29"/>
      <c r="FB989" s="29"/>
      <c r="FC989" s="29"/>
      <c r="FD989" s="29"/>
      <c r="FE989" s="29"/>
      <c r="FF989" s="29"/>
      <c r="FG989" s="29"/>
      <c r="FH989" s="29"/>
      <c r="FI989" s="29"/>
      <c r="FJ989" s="29"/>
      <c r="FK989" s="29"/>
      <c r="FL989" s="29"/>
      <c r="FM989" s="29"/>
      <c r="FN989" s="29"/>
      <c r="FO989" s="29"/>
      <c r="FP989" s="29"/>
      <c r="FQ989" s="29"/>
      <c r="FR989" s="29"/>
      <c r="FS989" s="29"/>
      <c r="FT989" s="29"/>
      <c r="FU989" s="29"/>
      <c r="FV989" s="29"/>
      <c r="FW989" s="29"/>
      <c r="FX989" s="29"/>
      <c r="FY989" s="29"/>
      <c r="FZ989" s="29"/>
      <c r="GA989" s="29"/>
      <c r="GB989" s="29"/>
      <c r="GC989" s="29"/>
      <c r="GD989" s="29"/>
      <c r="GE989" s="29"/>
      <c r="GF989" s="29"/>
      <c r="GG989" s="29"/>
      <c r="GH989" s="29"/>
      <c r="GI989" s="29"/>
      <c r="GJ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</row>
    <row r="990" spans="2:230" ht="12.75">
      <c r="B990" s="48"/>
      <c r="C990" s="48"/>
      <c r="D990" s="48"/>
      <c r="E990" s="55"/>
      <c r="F990" s="56"/>
      <c r="G990" s="56"/>
      <c r="H990" s="56"/>
      <c r="I990" s="48"/>
      <c r="J990" s="48"/>
      <c r="K990" s="48"/>
      <c r="L990" s="56"/>
      <c r="M990" s="48"/>
      <c r="N990" s="48"/>
      <c r="O990" s="49"/>
      <c r="P990" s="48"/>
      <c r="Q990" s="48"/>
      <c r="R990" s="56"/>
      <c r="S990" s="52"/>
      <c r="T990" s="116"/>
      <c r="U990" s="116"/>
      <c r="V990" s="116"/>
      <c r="W990" s="116"/>
      <c r="X990" s="43"/>
      <c r="Y990" s="43"/>
      <c r="Z990" s="42"/>
      <c r="AA990" s="43"/>
      <c r="AB990" s="45"/>
      <c r="AC990" s="45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  <c r="BM990" s="29"/>
      <c r="BN990" s="29"/>
      <c r="BO990" s="29"/>
      <c r="BP990" s="29"/>
      <c r="BQ990" s="29"/>
      <c r="BR990" s="29"/>
      <c r="BS990" s="29"/>
      <c r="BT990" s="29"/>
      <c r="BU990" s="29"/>
      <c r="BV990" s="29"/>
      <c r="BW990" s="29"/>
      <c r="BX990" s="29"/>
      <c r="BY990" s="29"/>
      <c r="BZ990" s="29"/>
      <c r="CA990" s="29"/>
      <c r="CB990" s="29"/>
      <c r="CC990" s="29"/>
      <c r="CD990" s="29"/>
      <c r="CE990" s="29"/>
      <c r="CF990" s="29"/>
      <c r="CG990" s="29"/>
      <c r="CH990" s="29"/>
      <c r="CI990" s="29"/>
      <c r="CJ990" s="29"/>
      <c r="CK990" s="29"/>
      <c r="CL990" s="29"/>
      <c r="CM990" s="29"/>
      <c r="CN990" s="29"/>
      <c r="CO990" s="29"/>
      <c r="CP990" s="29"/>
      <c r="CQ990" s="29"/>
      <c r="CR990" s="29"/>
      <c r="CS990" s="29"/>
      <c r="CT990" s="29"/>
      <c r="CU990" s="29"/>
      <c r="CV990" s="29"/>
      <c r="CW990" s="29"/>
      <c r="CX990" s="29"/>
      <c r="CY990" s="29"/>
      <c r="CZ990" s="29"/>
      <c r="DA990" s="29"/>
      <c r="DB990" s="29"/>
      <c r="DC990" s="29"/>
      <c r="DD990" s="29"/>
      <c r="DE990" s="29"/>
      <c r="DF990" s="29"/>
      <c r="DG990" s="29"/>
      <c r="DH990" s="29"/>
      <c r="DI990" s="29"/>
      <c r="DJ990" s="29"/>
      <c r="DK990" s="29"/>
      <c r="DL990" s="29"/>
      <c r="DM990" s="29"/>
      <c r="DN990" s="29"/>
      <c r="DO990" s="29"/>
      <c r="DP990" s="29"/>
      <c r="DQ990" s="29"/>
      <c r="DR990" s="29"/>
      <c r="DS990" s="29"/>
      <c r="DT990" s="29"/>
      <c r="DU990" s="29"/>
      <c r="DV990" s="29"/>
      <c r="DW990" s="29"/>
      <c r="DX990" s="29"/>
      <c r="DY990" s="29"/>
      <c r="DZ990" s="29"/>
      <c r="EA990" s="29"/>
      <c r="EB990" s="29"/>
      <c r="EC990" s="29"/>
      <c r="ED990" s="29"/>
      <c r="EE990" s="29"/>
      <c r="EF990" s="29"/>
      <c r="EG990" s="29"/>
      <c r="EH990" s="29"/>
      <c r="EI990" s="29"/>
      <c r="EJ990" s="29"/>
      <c r="EK990" s="29"/>
      <c r="EL990" s="29"/>
      <c r="EM990" s="29"/>
      <c r="EN990" s="29"/>
      <c r="EO990" s="29"/>
      <c r="EP990" s="29"/>
      <c r="EQ990" s="29"/>
      <c r="ER990" s="29"/>
      <c r="ES990" s="29"/>
      <c r="ET990" s="29"/>
      <c r="EU990" s="29"/>
      <c r="EV990" s="29"/>
      <c r="EW990" s="29"/>
      <c r="EX990" s="29"/>
      <c r="EY990" s="29"/>
      <c r="EZ990" s="29"/>
      <c r="FA990" s="29"/>
      <c r="FB990" s="29"/>
      <c r="FC990" s="29"/>
      <c r="FD990" s="29"/>
      <c r="FE990" s="29"/>
      <c r="FF990" s="29"/>
      <c r="FG990" s="29"/>
      <c r="FH990" s="29"/>
      <c r="FI990" s="29"/>
      <c r="FJ990" s="29"/>
      <c r="FK990" s="29"/>
      <c r="FL990" s="29"/>
      <c r="FM990" s="29"/>
      <c r="FN990" s="29"/>
      <c r="FO990" s="29"/>
      <c r="FP990" s="29"/>
      <c r="FQ990" s="29"/>
      <c r="FR990" s="29"/>
      <c r="FS990" s="29"/>
      <c r="FT990" s="29"/>
      <c r="FU990" s="29"/>
      <c r="FV990" s="29"/>
      <c r="FW990" s="29"/>
      <c r="FX990" s="29"/>
      <c r="FY990" s="29"/>
      <c r="FZ990" s="29"/>
      <c r="GA990" s="29"/>
      <c r="GB990" s="29"/>
      <c r="GC990" s="29"/>
      <c r="GD990" s="29"/>
      <c r="GE990" s="29"/>
      <c r="GF990" s="29"/>
      <c r="GG990" s="29"/>
      <c r="GH990" s="29"/>
      <c r="GI990" s="29"/>
      <c r="GJ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</row>
    <row r="991" spans="2:230" ht="12.75">
      <c r="B991" s="48"/>
      <c r="C991" s="48"/>
      <c r="D991" s="48"/>
      <c r="E991" s="55"/>
      <c r="F991" s="56"/>
      <c r="G991" s="56"/>
      <c r="H991" s="56"/>
      <c r="I991" s="48"/>
      <c r="J991" s="48"/>
      <c r="K991" s="48"/>
      <c r="L991" s="56"/>
      <c r="M991" s="48"/>
      <c r="N991" s="48"/>
      <c r="O991" s="49"/>
      <c r="P991" s="48"/>
      <c r="Q991" s="48"/>
      <c r="R991" s="56"/>
      <c r="S991" s="52"/>
      <c r="T991" s="116"/>
      <c r="U991" s="116"/>
      <c r="V991" s="116"/>
      <c r="W991" s="116"/>
      <c r="X991" s="43"/>
      <c r="Y991" s="43"/>
      <c r="Z991" s="42"/>
      <c r="AA991" s="43"/>
      <c r="AB991" s="45"/>
      <c r="AC991" s="45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  <c r="BM991" s="29"/>
      <c r="BN991" s="29"/>
      <c r="BO991" s="29"/>
      <c r="BP991" s="29"/>
      <c r="BQ991" s="29"/>
      <c r="BR991" s="29"/>
      <c r="BS991" s="29"/>
      <c r="BT991" s="29"/>
      <c r="BU991" s="29"/>
      <c r="BV991" s="29"/>
      <c r="BW991" s="29"/>
      <c r="BX991" s="29"/>
      <c r="BY991" s="29"/>
      <c r="BZ991" s="29"/>
      <c r="CA991" s="29"/>
      <c r="CB991" s="29"/>
      <c r="CC991" s="29"/>
      <c r="CD991" s="29"/>
      <c r="CE991" s="29"/>
      <c r="CF991" s="29"/>
      <c r="CG991" s="29"/>
      <c r="CH991" s="29"/>
      <c r="CI991" s="29"/>
      <c r="CJ991" s="29"/>
      <c r="CK991" s="29"/>
      <c r="CL991" s="29"/>
      <c r="CM991" s="29"/>
      <c r="CN991" s="29"/>
      <c r="CO991" s="29"/>
      <c r="CP991" s="29"/>
      <c r="CQ991" s="29"/>
      <c r="CR991" s="29"/>
      <c r="CS991" s="29"/>
      <c r="CT991" s="29"/>
      <c r="CU991" s="29"/>
      <c r="CV991" s="29"/>
      <c r="CW991" s="29"/>
      <c r="CX991" s="29"/>
      <c r="CY991" s="29"/>
      <c r="CZ991" s="29"/>
      <c r="DA991" s="29"/>
      <c r="DB991" s="29"/>
      <c r="DC991" s="29"/>
      <c r="DD991" s="29"/>
      <c r="DE991" s="29"/>
      <c r="DF991" s="29"/>
      <c r="DG991" s="29"/>
      <c r="DH991" s="29"/>
      <c r="DI991" s="29"/>
      <c r="DJ991" s="29"/>
      <c r="DK991" s="29"/>
      <c r="DL991" s="29"/>
      <c r="DM991" s="29"/>
      <c r="DN991" s="29"/>
      <c r="DO991" s="29"/>
      <c r="DP991" s="29"/>
      <c r="DQ991" s="29"/>
      <c r="DR991" s="29"/>
      <c r="DS991" s="29"/>
      <c r="DT991" s="29"/>
      <c r="DU991" s="29"/>
      <c r="DV991" s="29"/>
      <c r="DW991" s="29"/>
      <c r="DX991" s="29"/>
      <c r="DY991" s="29"/>
      <c r="DZ991" s="29"/>
      <c r="EA991" s="29"/>
      <c r="EB991" s="29"/>
      <c r="EC991" s="29"/>
      <c r="ED991" s="29"/>
      <c r="EE991" s="29"/>
      <c r="EF991" s="29"/>
      <c r="EG991" s="29"/>
      <c r="EH991" s="29"/>
      <c r="EI991" s="29"/>
      <c r="EJ991" s="29"/>
      <c r="EK991" s="29"/>
      <c r="EL991" s="29"/>
      <c r="EM991" s="29"/>
      <c r="EN991" s="29"/>
      <c r="EO991" s="29"/>
      <c r="EP991" s="29"/>
      <c r="EQ991" s="29"/>
      <c r="ER991" s="29"/>
      <c r="ES991" s="29"/>
      <c r="ET991" s="29"/>
      <c r="EU991" s="29"/>
      <c r="EV991" s="29"/>
      <c r="EW991" s="29"/>
      <c r="EX991" s="29"/>
      <c r="EY991" s="29"/>
      <c r="EZ991" s="29"/>
      <c r="FA991" s="29"/>
      <c r="FB991" s="29"/>
      <c r="FC991" s="29"/>
      <c r="FD991" s="29"/>
      <c r="FE991" s="29"/>
      <c r="FF991" s="29"/>
      <c r="FG991" s="29"/>
      <c r="FH991" s="29"/>
      <c r="FI991" s="29"/>
      <c r="FJ991" s="29"/>
      <c r="FK991" s="29"/>
      <c r="FL991" s="29"/>
      <c r="FM991" s="29"/>
      <c r="FN991" s="29"/>
      <c r="FO991" s="29"/>
      <c r="FP991" s="29"/>
      <c r="FQ991" s="29"/>
      <c r="FR991" s="29"/>
      <c r="FS991" s="29"/>
      <c r="FT991" s="29"/>
      <c r="FU991" s="29"/>
      <c r="FV991" s="29"/>
      <c r="FW991" s="29"/>
      <c r="FX991" s="29"/>
      <c r="FY991" s="29"/>
      <c r="FZ991" s="29"/>
      <c r="GA991" s="29"/>
      <c r="GB991" s="29"/>
      <c r="GC991" s="29"/>
      <c r="GD991" s="29"/>
      <c r="GE991" s="29"/>
      <c r="GF991" s="29"/>
      <c r="GG991" s="29"/>
      <c r="GH991" s="29"/>
      <c r="GI991" s="29"/>
      <c r="GJ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</row>
    <row r="992" spans="2:230" ht="12.75">
      <c r="B992" s="48"/>
      <c r="C992" s="48"/>
      <c r="D992" s="48"/>
      <c r="E992" s="55"/>
      <c r="F992" s="56"/>
      <c r="G992" s="56"/>
      <c r="H992" s="56"/>
      <c r="I992" s="48"/>
      <c r="J992" s="48"/>
      <c r="K992" s="48"/>
      <c r="L992" s="56"/>
      <c r="M992" s="48"/>
      <c r="N992" s="48"/>
      <c r="O992" s="49"/>
      <c r="P992" s="48"/>
      <c r="Q992" s="48"/>
      <c r="R992" s="56"/>
      <c r="S992" s="52"/>
      <c r="T992" s="116"/>
      <c r="U992" s="116"/>
      <c r="V992" s="116"/>
      <c r="W992" s="116"/>
      <c r="X992" s="43"/>
      <c r="Y992" s="43"/>
      <c r="Z992" s="42"/>
      <c r="AA992" s="43"/>
      <c r="AB992" s="45"/>
      <c r="AC992" s="45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  <c r="BM992" s="29"/>
      <c r="BN992" s="29"/>
      <c r="BO992" s="29"/>
      <c r="BP992" s="29"/>
      <c r="BQ992" s="29"/>
      <c r="BR992" s="29"/>
      <c r="BS992" s="29"/>
      <c r="BT992" s="29"/>
      <c r="BU992" s="29"/>
      <c r="BV992" s="29"/>
      <c r="BW992" s="29"/>
      <c r="BX992" s="29"/>
      <c r="BY992" s="29"/>
      <c r="BZ992" s="29"/>
      <c r="CA992" s="29"/>
      <c r="CB992" s="29"/>
      <c r="CC992" s="29"/>
      <c r="CD992" s="29"/>
      <c r="CE992" s="29"/>
      <c r="CF992" s="29"/>
      <c r="CG992" s="29"/>
      <c r="CH992" s="29"/>
      <c r="CI992" s="29"/>
      <c r="CJ992" s="29"/>
      <c r="CK992" s="29"/>
      <c r="CL992" s="29"/>
      <c r="CM992" s="29"/>
      <c r="CN992" s="29"/>
      <c r="CO992" s="29"/>
      <c r="CP992" s="29"/>
      <c r="CQ992" s="29"/>
      <c r="CR992" s="29"/>
      <c r="CS992" s="29"/>
      <c r="CT992" s="29"/>
      <c r="CU992" s="29"/>
      <c r="CV992" s="29"/>
      <c r="CW992" s="29"/>
      <c r="CX992" s="29"/>
      <c r="CY992" s="29"/>
      <c r="CZ992" s="29"/>
      <c r="DA992" s="29"/>
      <c r="DB992" s="29"/>
      <c r="DC992" s="29"/>
      <c r="DD992" s="29"/>
      <c r="DE992" s="29"/>
      <c r="DF992" s="29"/>
      <c r="DG992" s="29"/>
      <c r="DH992" s="29"/>
      <c r="DI992" s="29"/>
      <c r="DJ992" s="29"/>
      <c r="DK992" s="29"/>
      <c r="DL992" s="29"/>
      <c r="DM992" s="29"/>
      <c r="DN992" s="29"/>
      <c r="DO992" s="29"/>
      <c r="DP992" s="29"/>
      <c r="DQ992" s="29"/>
      <c r="DR992" s="29"/>
      <c r="DS992" s="29"/>
      <c r="DT992" s="29"/>
      <c r="DU992" s="29"/>
      <c r="DV992" s="29"/>
      <c r="DW992" s="29"/>
      <c r="DX992" s="29"/>
      <c r="DY992" s="29"/>
      <c r="DZ992" s="29"/>
      <c r="EA992" s="29"/>
      <c r="EB992" s="29"/>
      <c r="EC992" s="29"/>
      <c r="ED992" s="29"/>
      <c r="EE992" s="29"/>
      <c r="EF992" s="29"/>
      <c r="EG992" s="29"/>
      <c r="EH992" s="29"/>
      <c r="EI992" s="29"/>
      <c r="EJ992" s="29"/>
      <c r="EK992" s="29"/>
      <c r="EL992" s="29"/>
      <c r="EM992" s="29"/>
      <c r="EN992" s="29"/>
      <c r="EO992" s="29"/>
      <c r="EP992" s="29"/>
      <c r="EQ992" s="29"/>
      <c r="ER992" s="29"/>
      <c r="ES992" s="29"/>
      <c r="ET992" s="29"/>
      <c r="EU992" s="29"/>
      <c r="EV992" s="29"/>
      <c r="EW992" s="29"/>
      <c r="EX992" s="29"/>
      <c r="EY992" s="29"/>
      <c r="EZ992" s="29"/>
      <c r="FA992" s="29"/>
      <c r="FB992" s="29"/>
      <c r="FC992" s="29"/>
      <c r="FD992" s="29"/>
      <c r="FE992" s="29"/>
      <c r="FF992" s="29"/>
      <c r="FG992" s="29"/>
      <c r="FH992" s="29"/>
      <c r="FI992" s="29"/>
      <c r="FJ992" s="29"/>
      <c r="FK992" s="29"/>
      <c r="FL992" s="29"/>
      <c r="FM992" s="29"/>
      <c r="FN992" s="29"/>
      <c r="FO992" s="29"/>
      <c r="FP992" s="29"/>
      <c r="FQ992" s="29"/>
      <c r="FR992" s="29"/>
      <c r="FS992" s="29"/>
      <c r="FT992" s="29"/>
      <c r="FU992" s="29"/>
      <c r="FV992" s="29"/>
      <c r="FW992" s="29"/>
      <c r="FX992" s="29"/>
      <c r="FY992" s="29"/>
      <c r="FZ992" s="29"/>
      <c r="GA992" s="29"/>
      <c r="GB992" s="29"/>
      <c r="GC992" s="29"/>
      <c r="GD992" s="29"/>
      <c r="GE992" s="29"/>
      <c r="GF992" s="29"/>
      <c r="GG992" s="29"/>
      <c r="GH992" s="29"/>
      <c r="GI992" s="29"/>
      <c r="GJ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</row>
    <row r="993" spans="2:230" ht="12.75">
      <c r="B993" s="48"/>
      <c r="C993" s="48"/>
      <c r="D993" s="48"/>
      <c r="E993" s="55"/>
      <c r="F993" s="56"/>
      <c r="G993" s="56"/>
      <c r="H993" s="56"/>
      <c r="I993" s="48"/>
      <c r="J993" s="48"/>
      <c r="K993" s="48"/>
      <c r="L993" s="56"/>
      <c r="M993" s="48"/>
      <c r="N993" s="48"/>
      <c r="O993" s="49"/>
      <c r="P993" s="48"/>
      <c r="Q993" s="48"/>
      <c r="R993" s="56"/>
      <c r="S993" s="52"/>
      <c r="T993" s="116"/>
      <c r="U993" s="116"/>
      <c r="V993" s="116"/>
      <c r="W993" s="116"/>
      <c r="X993" s="43"/>
      <c r="Y993" s="43"/>
      <c r="Z993" s="42"/>
      <c r="AA993" s="43"/>
      <c r="AB993" s="45"/>
      <c r="AC993" s="45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  <c r="BM993" s="29"/>
      <c r="BN993" s="29"/>
      <c r="BO993" s="29"/>
      <c r="BP993" s="29"/>
      <c r="BQ993" s="29"/>
      <c r="BR993" s="29"/>
      <c r="BS993" s="29"/>
      <c r="BT993" s="29"/>
      <c r="BU993" s="29"/>
      <c r="BV993" s="29"/>
      <c r="BW993" s="29"/>
      <c r="BX993" s="29"/>
      <c r="BY993" s="29"/>
      <c r="BZ993" s="29"/>
      <c r="CA993" s="29"/>
      <c r="CB993" s="29"/>
      <c r="CC993" s="29"/>
      <c r="CD993" s="29"/>
      <c r="CE993" s="29"/>
      <c r="CF993" s="29"/>
      <c r="CG993" s="29"/>
      <c r="CH993" s="29"/>
      <c r="CI993" s="29"/>
      <c r="CJ993" s="29"/>
      <c r="CK993" s="29"/>
      <c r="CL993" s="29"/>
      <c r="CM993" s="29"/>
      <c r="CN993" s="29"/>
      <c r="CO993" s="29"/>
      <c r="CP993" s="29"/>
      <c r="CQ993" s="29"/>
      <c r="CR993" s="29"/>
      <c r="CS993" s="29"/>
      <c r="CT993" s="29"/>
      <c r="CU993" s="29"/>
      <c r="CV993" s="29"/>
      <c r="CW993" s="29"/>
      <c r="CX993" s="29"/>
      <c r="CY993" s="29"/>
      <c r="CZ993" s="29"/>
      <c r="DA993" s="29"/>
      <c r="DB993" s="29"/>
      <c r="DC993" s="29"/>
      <c r="DD993" s="29"/>
      <c r="DE993" s="29"/>
      <c r="DF993" s="29"/>
      <c r="DG993" s="29"/>
      <c r="DH993" s="29"/>
      <c r="DI993" s="29"/>
      <c r="DJ993" s="29"/>
      <c r="DK993" s="29"/>
      <c r="DL993" s="29"/>
      <c r="DM993" s="29"/>
      <c r="DN993" s="29"/>
      <c r="DO993" s="29"/>
      <c r="DP993" s="29"/>
      <c r="DQ993" s="29"/>
      <c r="DR993" s="29"/>
      <c r="DS993" s="29"/>
      <c r="DT993" s="29"/>
      <c r="DU993" s="29"/>
      <c r="DV993" s="29"/>
      <c r="DW993" s="29"/>
      <c r="DX993" s="29"/>
      <c r="DY993" s="29"/>
      <c r="DZ993" s="29"/>
      <c r="EA993" s="29"/>
      <c r="EB993" s="29"/>
      <c r="EC993" s="29"/>
      <c r="ED993" s="29"/>
      <c r="EE993" s="29"/>
      <c r="EF993" s="29"/>
      <c r="EG993" s="29"/>
      <c r="EH993" s="29"/>
      <c r="EI993" s="29"/>
      <c r="EJ993" s="29"/>
      <c r="EK993" s="29"/>
      <c r="EL993" s="29"/>
      <c r="EM993" s="29"/>
      <c r="EN993" s="29"/>
      <c r="EO993" s="29"/>
      <c r="EP993" s="29"/>
      <c r="EQ993" s="29"/>
      <c r="ER993" s="29"/>
      <c r="ES993" s="29"/>
      <c r="ET993" s="29"/>
      <c r="EU993" s="29"/>
      <c r="EV993" s="29"/>
      <c r="EW993" s="29"/>
      <c r="EX993" s="29"/>
      <c r="EY993" s="29"/>
      <c r="EZ993" s="29"/>
      <c r="FA993" s="29"/>
      <c r="FB993" s="29"/>
      <c r="FC993" s="29"/>
      <c r="FD993" s="29"/>
      <c r="FE993" s="29"/>
      <c r="FF993" s="29"/>
      <c r="FG993" s="29"/>
      <c r="FH993" s="29"/>
      <c r="FI993" s="29"/>
      <c r="FJ993" s="29"/>
      <c r="FK993" s="29"/>
      <c r="FL993" s="29"/>
      <c r="FM993" s="29"/>
      <c r="FN993" s="29"/>
      <c r="FO993" s="29"/>
      <c r="FP993" s="29"/>
      <c r="FQ993" s="29"/>
      <c r="FR993" s="29"/>
      <c r="FS993" s="29"/>
      <c r="FT993" s="29"/>
      <c r="FU993" s="29"/>
      <c r="FV993" s="29"/>
      <c r="FW993" s="29"/>
      <c r="FX993" s="29"/>
      <c r="FY993" s="29"/>
      <c r="FZ993" s="29"/>
      <c r="GA993" s="29"/>
      <c r="GB993" s="29"/>
      <c r="GC993" s="29"/>
      <c r="GD993" s="29"/>
      <c r="GE993" s="29"/>
      <c r="GF993" s="29"/>
      <c r="GG993" s="29"/>
      <c r="GH993" s="29"/>
      <c r="GI993" s="29"/>
      <c r="GJ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</row>
    <row r="994" spans="2:230" ht="12.75">
      <c r="B994" s="48"/>
      <c r="C994" s="48"/>
      <c r="D994" s="48"/>
      <c r="E994" s="55"/>
      <c r="F994" s="56"/>
      <c r="G994" s="56"/>
      <c r="H994" s="56"/>
      <c r="I994" s="48"/>
      <c r="J994" s="48"/>
      <c r="K994" s="48"/>
      <c r="L994" s="56"/>
      <c r="M994" s="48"/>
      <c r="N994" s="48"/>
      <c r="O994" s="49"/>
      <c r="P994" s="48"/>
      <c r="Q994" s="48"/>
      <c r="R994" s="56"/>
      <c r="S994" s="52"/>
      <c r="T994" s="116"/>
      <c r="U994" s="116"/>
      <c r="V994" s="116"/>
      <c r="W994" s="116"/>
      <c r="X994" s="43"/>
      <c r="Y994" s="43"/>
      <c r="Z994" s="42"/>
      <c r="AA994" s="43"/>
      <c r="AB994" s="45"/>
      <c r="AC994" s="45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  <c r="BM994" s="29"/>
      <c r="BN994" s="29"/>
      <c r="BO994" s="29"/>
      <c r="BP994" s="29"/>
      <c r="BQ994" s="29"/>
      <c r="BR994" s="29"/>
      <c r="BS994" s="29"/>
      <c r="BT994" s="29"/>
      <c r="BU994" s="29"/>
      <c r="BV994" s="29"/>
      <c r="BW994" s="29"/>
      <c r="BX994" s="29"/>
      <c r="BY994" s="29"/>
      <c r="BZ994" s="29"/>
      <c r="CA994" s="29"/>
      <c r="CB994" s="29"/>
      <c r="CC994" s="29"/>
      <c r="CD994" s="29"/>
      <c r="CE994" s="29"/>
      <c r="CF994" s="29"/>
      <c r="CG994" s="29"/>
      <c r="CH994" s="29"/>
      <c r="CI994" s="29"/>
      <c r="CJ994" s="29"/>
      <c r="CK994" s="29"/>
      <c r="CL994" s="29"/>
      <c r="CM994" s="29"/>
      <c r="CN994" s="29"/>
      <c r="CO994" s="29"/>
      <c r="CP994" s="29"/>
      <c r="CQ994" s="29"/>
      <c r="CR994" s="29"/>
      <c r="CS994" s="29"/>
      <c r="CT994" s="29"/>
      <c r="CU994" s="29"/>
      <c r="CV994" s="29"/>
      <c r="CW994" s="29"/>
      <c r="CX994" s="29"/>
      <c r="CY994" s="29"/>
      <c r="CZ994" s="29"/>
      <c r="DA994" s="29"/>
      <c r="DB994" s="29"/>
      <c r="DC994" s="29"/>
      <c r="DD994" s="29"/>
      <c r="DE994" s="29"/>
      <c r="DF994" s="29"/>
      <c r="DG994" s="29"/>
      <c r="DH994" s="29"/>
      <c r="DI994" s="29"/>
      <c r="DJ994" s="29"/>
      <c r="DK994" s="29"/>
      <c r="DL994" s="29"/>
      <c r="DM994" s="29"/>
      <c r="DN994" s="29"/>
      <c r="DO994" s="29"/>
      <c r="DP994" s="29"/>
      <c r="DQ994" s="29"/>
      <c r="DR994" s="29"/>
      <c r="DS994" s="29"/>
      <c r="DT994" s="29"/>
      <c r="DU994" s="29"/>
      <c r="DV994" s="29"/>
      <c r="DW994" s="29"/>
      <c r="DX994" s="29"/>
      <c r="DY994" s="29"/>
      <c r="DZ994" s="29"/>
      <c r="EA994" s="29"/>
      <c r="EB994" s="29"/>
      <c r="EC994" s="29"/>
      <c r="ED994" s="29"/>
      <c r="EE994" s="29"/>
      <c r="EF994" s="29"/>
      <c r="EG994" s="29"/>
      <c r="EH994" s="29"/>
      <c r="EI994" s="29"/>
      <c r="EJ994" s="29"/>
      <c r="EK994" s="29"/>
      <c r="EL994" s="29"/>
      <c r="EM994" s="29"/>
      <c r="EN994" s="29"/>
      <c r="EO994" s="29"/>
      <c r="EP994" s="29"/>
      <c r="EQ994" s="29"/>
      <c r="ER994" s="29"/>
      <c r="ES994" s="29"/>
      <c r="ET994" s="29"/>
      <c r="EU994" s="29"/>
      <c r="EV994" s="29"/>
      <c r="EW994" s="29"/>
      <c r="EX994" s="29"/>
      <c r="EY994" s="29"/>
      <c r="EZ994" s="29"/>
      <c r="FA994" s="29"/>
      <c r="FB994" s="29"/>
      <c r="FC994" s="29"/>
      <c r="FD994" s="29"/>
      <c r="FE994" s="29"/>
      <c r="FF994" s="29"/>
      <c r="FG994" s="29"/>
      <c r="FH994" s="29"/>
      <c r="FI994" s="29"/>
      <c r="FJ994" s="29"/>
      <c r="FK994" s="29"/>
      <c r="FL994" s="29"/>
      <c r="FM994" s="29"/>
      <c r="FN994" s="29"/>
      <c r="FO994" s="29"/>
      <c r="FP994" s="29"/>
      <c r="FQ994" s="29"/>
      <c r="FR994" s="29"/>
      <c r="FS994" s="29"/>
      <c r="FT994" s="29"/>
      <c r="FU994" s="29"/>
      <c r="FV994" s="29"/>
      <c r="FW994" s="29"/>
      <c r="FX994" s="29"/>
      <c r="FY994" s="29"/>
      <c r="FZ994" s="29"/>
      <c r="GA994" s="29"/>
      <c r="GB994" s="29"/>
      <c r="GC994" s="29"/>
      <c r="GD994" s="29"/>
      <c r="GE994" s="29"/>
      <c r="GF994" s="29"/>
      <c r="GG994" s="29"/>
      <c r="GH994" s="29"/>
      <c r="GI994" s="29"/>
      <c r="GJ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</row>
    <row r="995" spans="2:230" ht="12.75">
      <c r="B995" s="48"/>
      <c r="C995" s="48"/>
      <c r="D995" s="48"/>
      <c r="E995" s="55"/>
      <c r="F995" s="56"/>
      <c r="G995" s="56"/>
      <c r="H995" s="56"/>
      <c r="I995" s="48"/>
      <c r="J995" s="48"/>
      <c r="K995" s="48"/>
      <c r="L995" s="56"/>
      <c r="M995" s="48"/>
      <c r="N995" s="48"/>
      <c r="O995" s="49"/>
      <c r="P995" s="48"/>
      <c r="Q995" s="48"/>
      <c r="R995" s="56"/>
      <c r="S995" s="52"/>
      <c r="T995" s="116"/>
      <c r="U995" s="116"/>
      <c r="V995" s="116"/>
      <c r="W995" s="116"/>
      <c r="X995" s="43"/>
      <c r="Y995" s="43"/>
      <c r="Z995" s="42"/>
      <c r="AA995" s="43"/>
      <c r="AB995" s="45"/>
      <c r="AC995" s="45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  <c r="BM995" s="29"/>
      <c r="BN995" s="29"/>
      <c r="BO995" s="29"/>
      <c r="BP995" s="29"/>
      <c r="BQ995" s="29"/>
      <c r="BR995" s="29"/>
      <c r="BS995" s="29"/>
      <c r="BT995" s="29"/>
      <c r="BU995" s="29"/>
      <c r="BV995" s="29"/>
      <c r="BW995" s="29"/>
      <c r="BX995" s="29"/>
      <c r="BY995" s="29"/>
      <c r="BZ995" s="29"/>
      <c r="CA995" s="29"/>
      <c r="CB995" s="29"/>
      <c r="CC995" s="29"/>
      <c r="CD995" s="29"/>
      <c r="CE995" s="29"/>
      <c r="CF995" s="29"/>
      <c r="CG995" s="29"/>
      <c r="CH995" s="29"/>
      <c r="CI995" s="29"/>
      <c r="CJ995" s="29"/>
      <c r="CK995" s="29"/>
      <c r="CL995" s="29"/>
      <c r="CM995" s="29"/>
      <c r="CN995" s="29"/>
      <c r="CO995" s="29"/>
      <c r="CP995" s="29"/>
      <c r="CQ995" s="29"/>
      <c r="CR995" s="29"/>
      <c r="CS995" s="29"/>
      <c r="CT995" s="29"/>
      <c r="CU995" s="29"/>
      <c r="CV995" s="29"/>
      <c r="CW995" s="29"/>
      <c r="CX995" s="29"/>
      <c r="CY995" s="29"/>
      <c r="CZ995" s="29"/>
      <c r="DA995" s="29"/>
      <c r="DB995" s="29"/>
      <c r="DC995" s="29"/>
      <c r="DD995" s="29"/>
      <c r="DE995" s="29"/>
      <c r="DF995" s="29"/>
      <c r="DG995" s="29"/>
      <c r="DH995" s="29"/>
      <c r="DI995" s="29"/>
      <c r="DJ995" s="29"/>
      <c r="DK995" s="29"/>
      <c r="DL995" s="29"/>
      <c r="DM995" s="29"/>
      <c r="DN995" s="29"/>
      <c r="DO995" s="29"/>
      <c r="DP995" s="29"/>
      <c r="DQ995" s="29"/>
      <c r="DR995" s="29"/>
      <c r="DS995" s="29"/>
      <c r="DT995" s="29"/>
      <c r="DU995" s="29"/>
      <c r="DV995" s="29"/>
      <c r="DW995" s="29"/>
      <c r="DX995" s="29"/>
      <c r="DY995" s="29"/>
      <c r="DZ995" s="29"/>
      <c r="EA995" s="29"/>
      <c r="EB995" s="29"/>
      <c r="EC995" s="29"/>
      <c r="ED995" s="29"/>
      <c r="EE995" s="29"/>
      <c r="EF995" s="29"/>
      <c r="EG995" s="29"/>
      <c r="EH995" s="29"/>
      <c r="EI995" s="29"/>
      <c r="EJ995" s="29"/>
      <c r="EK995" s="29"/>
      <c r="EL995" s="29"/>
      <c r="EM995" s="29"/>
      <c r="EN995" s="29"/>
      <c r="EO995" s="29"/>
      <c r="EP995" s="29"/>
      <c r="EQ995" s="29"/>
      <c r="ER995" s="29"/>
      <c r="ES995" s="29"/>
      <c r="ET995" s="29"/>
      <c r="EU995" s="29"/>
      <c r="EV995" s="29"/>
      <c r="EW995" s="29"/>
      <c r="EX995" s="29"/>
      <c r="EY995" s="29"/>
      <c r="EZ995" s="29"/>
      <c r="FA995" s="29"/>
      <c r="FB995" s="29"/>
      <c r="FC995" s="29"/>
      <c r="FD995" s="29"/>
      <c r="FE995" s="29"/>
      <c r="FF995" s="29"/>
      <c r="FG995" s="29"/>
      <c r="FH995" s="29"/>
      <c r="FI995" s="29"/>
      <c r="FJ995" s="29"/>
      <c r="FK995" s="29"/>
      <c r="FL995" s="29"/>
      <c r="FM995" s="29"/>
      <c r="FN995" s="29"/>
      <c r="FO995" s="29"/>
      <c r="FP995" s="29"/>
      <c r="FQ995" s="29"/>
      <c r="FR995" s="29"/>
      <c r="FS995" s="29"/>
      <c r="FT995" s="29"/>
      <c r="FU995" s="29"/>
      <c r="FV995" s="29"/>
      <c r="FW995" s="29"/>
      <c r="FX995" s="29"/>
      <c r="FY995" s="29"/>
      <c r="FZ995" s="29"/>
      <c r="GA995" s="29"/>
      <c r="GB995" s="29"/>
      <c r="GC995" s="29"/>
      <c r="GD995" s="29"/>
      <c r="GE995" s="29"/>
      <c r="GF995" s="29"/>
      <c r="GG995" s="29"/>
      <c r="GH995" s="29"/>
      <c r="GI995" s="29"/>
      <c r="GJ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</row>
    <row r="996" spans="2:230" ht="12.75">
      <c r="B996" s="48"/>
      <c r="C996" s="48"/>
      <c r="D996" s="48"/>
      <c r="E996" s="55"/>
      <c r="F996" s="56"/>
      <c r="G996" s="56"/>
      <c r="H996" s="56"/>
      <c r="I996" s="48"/>
      <c r="J996" s="48"/>
      <c r="K996" s="48"/>
      <c r="L996" s="56"/>
      <c r="M996" s="48"/>
      <c r="N996" s="48"/>
      <c r="O996" s="49"/>
      <c r="P996" s="48"/>
      <c r="Q996" s="48"/>
      <c r="R996" s="56"/>
      <c r="S996" s="52"/>
      <c r="T996" s="116"/>
      <c r="U996" s="116"/>
      <c r="V996" s="116"/>
      <c r="W996" s="116"/>
      <c r="X996" s="43"/>
      <c r="Y996" s="43"/>
      <c r="Z996" s="42"/>
      <c r="AA996" s="43"/>
      <c r="AB996" s="45"/>
      <c r="AC996" s="45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  <c r="BM996" s="29"/>
      <c r="BN996" s="29"/>
      <c r="BO996" s="29"/>
      <c r="BP996" s="29"/>
      <c r="BQ996" s="29"/>
      <c r="BR996" s="29"/>
      <c r="BS996" s="29"/>
      <c r="BT996" s="29"/>
      <c r="BU996" s="29"/>
      <c r="BV996" s="29"/>
      <c r="BW996" s="29"/>
      <c r="BX996" s="29"/>
      <c r="BY996" s="29"/>
      <c r="BZ996" s="29"/>
      <c r="CA996" s="29"/>
      <c r="CB996" s="29"/>
      <c r="CC996" s="29"/>
      <c r="CD996" s="29"/>
      <c r="CE996" s="29"/>
      <c r="CF996" s="29"/>
      <c r="CG996" s="29"/>
      <c r="CH996" s="29"/>
      <c r="CI996" s="29"/>
      <c r="CJ996" s="29"/>
      <c r="CK996" s="29"/>
      <c r="CL996" s="29"/>
      <c r="CM996" s="29"/>
      <c r="CN996" s="29"/>
      <c r="CO996" s="29"/>
      <c r="CP996" s="29"/>
      <c r="CQ996" s="29"/>
      <c r="CR996" s="29"/>
      <c r="CS996" s="29"/>
      <c r="CT996" s="29"/>
      <c r="CU996" s="29"/>
      <c r="CV996" s="29"/>
      <c r="CW996" s="29"/>
      <c r="CX996" s="29"/>
      <c r="CY996" s="29"/>
      <c r="CZ996" s="29"/>
      <c r="DA996" s="29"/>
      <c r="DB996" s="29"/>
      <c r="DC996" s="29"/>
      <c r="DD996" s="29"/>
      <c r="DE996" s="29"/>
      <c r="DF996" s="29"/>
      <c r="DG996" s="29"/>
      <c r="DH996" s="29"/>
      <c r="DI996" s="29"/>
      <c r="DJ996" s="29"/>
      <c r="DK996" s="29"/>
      <c r="DL996" s="29"/>
      <c r="DM996" s="29"/>
      <c r="DN996" s="29"/>
      <c r="DO996" s="29"/>
      <c r="DP996" s="29"/>
      <c r="DQ996" s="29"/>
      <c r="DR996" s="29"/>
      <c r="DS996" s="29"/>
      <c r="DT996" s="29"/>
      <c r="DU996" s="29"/>
      <c r="DV996" s="29"/>
      <c r="DW996" s="29"/>
      <c r="DX996" s="29"/>
      <c r="DY996" s="29"/>
      <c r="DZ996" s="29"/>
      <c r="EA996" s="29"/>
      <c r="EB996" s="29"/>
      <c r="EC996" s="29"/>
      <c r="ED996" s="29"/>
      <c r="EE996" s="29"/>
      <c r="EF996" s="29"/>
      <c r="EG996" s="29"/>
      <c r="EH996" s="29"/>
      <c r="EI996" s="29"/>
      <c r="EJ996" s="29"/>
      <c r="EK996" s="29"/>
      <c r="EL996" s="29"/>
      <c r="EM996" s="29"/>
      <c r="EN996" s="29"/>
      <c r="EO996" s="29"/>
      <c r="EP996" s="29"/>
      <c r="EQ996" s="29"/>
      <c r="ER996" s="29"/>
      <c r="ES996" s="29"/>
      <c r="ET996" s="29"/>
      <c r="EU996" s="29"/>
      <c r="EV996" s="29"/>
      <c r="EW996" s="29"/>
      <c r="EX996" s="29"/>
      <c r="EY996" s="29"/>
      <c r="EZ996" s="29"/>
      <c r="FA996" s="29"/>
      <c r="FB996" s="29"/>
      <c r="FC996" s="29"/>
      <c r="FD996" s="29"/>
      <c r="FE996" s="29"/>
      <c r="FF996" s="29"/>
      <c r="FG996" s="29"/>
      <c r="FH996" s="29"/>
      <c r="FI996" s="29"/>
      <c r="FJ996" s="29"/>
      <c r="FK996" s="29"/>
      <c r="FL996" s="29"/>
      <c r="FM996" s="29"/>
      <c r="FN996" s="29"/>
      <c r="FO996" s="29"/>
      <c r="FP996" s="29"/>
      <c r="FQ996" s="29"/>
      <c r="FR996" s="29"/>
      <c r="FS996" s="29"/>
      <c r="FT996" s="29"/>
      <c r="FU996" s="29"/>
      <c r="FV996" s="29"/>
      <c r="FW996" s="29"/>
      <c r="FX996" s="29"/>
      <c r="FY996" s="29"/>
      <c r="FZ996" s="29"/>
      <c r="GA996" s="29"/>
      <c r="GB996" s="29"/>
      <c r="GC996" s="29"/>
      <c r="GD996" s="29"/>
      <c r="GE996" s="29"/>
      <c r="GF996" s="29"/>
      <c r="GG996" s="29"/>
      <c r="GH996" s="29"/>
      <c r="GI996" s="29"/>
      <c r="GJ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</row>
    <row r="997" spans="2:230" ht="12.75">
      <c r="B997" s="48"/>
      <c r="C997" s="48"/>
      <c r="D997" s="48"/>
      <c r="E997" s="55"/>
      <c r="F997" s="56"/>
      <c r="G997" s="56"/>
      <c r="H997" s="56"/>
      <c r="I997" s="48"/>
      <c r="J997" s="48"/>
      <c r="K997" s="48"/>
      <c r="L997" s="56"/>
      <c r="M997" s="48"/>
      <c r="N997" s="48"/>
      <c r="O997" s="49"/>
      <c r="P997" s="48"/>
      <c r="Q997" s="48"/>
      <c r="R997" s="56"/>
      <c r="S997" s="52"/>
      <c r="T997" s="116"/>
      <c r="U997" s="116"/>
      <c r="V997" s="116"/>
      <c r="W997" s="116"/>
      <c r="X997" s="43"/>
      <c r="Y997" s="43"/>
      <c r="Z997" s="42"/>
      <c r="AA997" s="43"/>
      <c r="AB997" s="45"/>
      <c r="AC997" s="45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  <c r="BM997" s="29"/>
      <c r="BN997" s="29"/>
      <c r="BO997" s="29"/>
      <c r="BP997" s="29"/>
      <c r="BQ997" s="29"/>
      <c r="BR997" s="29"/>
      <c r="BS997" s="29"/>
      <c r="BT997" s="29"/>
      <c r="BU997" s="29"/>
      <c r="BV997" s="29"/>
      <c r="BW997" s="29"/>
      <c r="BX997" s="29"/>
      <c r="BY997" s="29"/>
      <c r="BZ997" s="29"/>
      <c r="CA997" s="29"/>
      <c r="CB997" s="29"/>
      <c r="CC997" s="29"/>
      <c r="CD997" s="29"/>
      <c r="CE997" s="29"/>
      <c r="CF997" s="29"/>
      <c r="CG997" s="29"/>
      <c r="CH997" s="29"/>
      <c r="CI997" s="29"/>
      <c r="CJ997" s="29"/>
      <c r="CK997" s="29"/>
      <c r="CL997" s="29"/>
      <c r="CM997" s="29"/>
      <c r="CN997" s="29"/>
      <c r="CO997" s="29"/>
      <c r="CP997" s="29"/>
      <c r="CQ997" s="29"/>
      <c r="CR997" s="29"/>
      <c r="CS997" s="29"/>
      <c r="CT997" s="29"/>
      <c r="CU997" s="29"/>
      <c r="CV997" s="29"/>
      <c r="CW997" s="29"/>
      <c r="CX997" s="29"/>
      <c r="CY997" s="29"/>
      <c r="CZ997" s="29"/>
      <c r="DA997" s="29"/>
      <c r="DB997" s="29"/>
      <c r="DC997" s="29"/>
      <c r="DD997" s="29"/>
      <c r="DE997" s="29"/>
      <c r="DF997" s="29"/>
      <c r="DG997" s="29"/>
      <c r="DH997" s="29"/>
      <c r="DI997" s="29"/>
      <c r="DJ997" s="29"/>
      <c r="DK997" s="29"/>
      <c r="DL997" s="29"/>
      <c r="DM997" s="29"/>
      <c r="DN997" s="29"/>
      <c r="DO997" s="29"/>
      <c r="DP997" s="29"/>
      <c r="DQ997" s="29"/>
      <c r="DR997" s="29"/>
      <c r="DS997" s="29"/>
      <c r="DT997" s="29"/>
      <c r="DU997" s="29"/>
      <c r="DV997" s="29"/>
      <c r="DW997" s="29"/>
      <c r="DX997" s="29"/>
      <c r="DY997" s="29"/>
      <c r="DZ997" s="29"/>
      <c r="EA997" s="29"/>
      <c r="EB997" s="29"/>
      <c r="EC997" s="29"/>
      <c r="ED997" s="29"/>
      <c r="EE997" s="29"/>
      <c r="EF997" s="29"/>
      <c r="EG997" s="29"/>
      <c r="EH997" s="29"/>
      <c r="EI997" s="29"/>
      <c r="EJ997" s="29"/>
      <c r="EK997" s="29"/>
      <c r="EL997" s="29"/>
      <c r="EM997" s="29"/>
      <c r="EN997" s="29"/>
      <c r="EO997" s="29"/>
      <c r="EP997" s="29"/>
      <c r="EQ997" s="29"/>
      <c r="ER997" s="29"/>
      <c r="ES997" s="29"/>
      <c r="ET997" s="29"/>
      <c r="EU997" s="29"/>
      <c r="EV997" s="29"/>
      <c r="EW997" s="29"/>
      <c r="EX997" s="29"/>
      <c r="EY997" s="29"/>
      <c r="EZ997" s="29"/>
      <c r="FA997" s="29"/>
      <c r="FB997" s="29"/>
      <c r="FC997" s="29"/>
      <c r="FD997" s="29"/>
      <c r="FE997" s="29"/>
      <c r="FF997" s="29"/>
      <c r="FG997" s="29"/>
      <c r="FH997" s="29"/>
      <c r="FI997" s="29"/>
      <c r="FJ997" s="29"/>
      <c r="FK997" s="29"/>
      <c r="FL997" s="29"/>
      <c r="FM997" s="29"/>
      <c r="FN997" s="29"/>
      <c r="FO997" s="29"/>
      <c r="FP997" s="29"/>
      <c r="FQ997" s="29"/>
      <c r="FR997" s="29"/>
      <c r="FS997" s="29"/>
      <c r="FT997" s="29"/>
      <c r="FU997" s="29"/>
      <c r="FV997" s="29"/>
      <c r="FW997" s="29"/>
      <c r="FX997" s="29"/>
      <c r="FY997" s="29"/>
      <c r="FZ997" s="29"/>
      <c r="GA997" s="29"/>
      <c r="GB997" s="29"/>
      <c r="GC997" s="29"/>
      <c r="GD997" s="29"/>
      <c r="GE997" s="29"/>
      <c r="GF997" s="29"/>
      <c r="GG997" s="29"/>
      <c r="GH997" s="29"/>
      <c r="GI997" s="29"/>
      <c r="GJ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</row>
    <row r="998" spans="2:230" ht="12.75">
      <c r="B998" s="48"/>
      <c r="C998" s="48"/>
      <c r="D998" s="48"/>
      <c r="E998" s="55"/>
      <c r="F998" s="56"/>
      <c r="G998" s="56"/>
      <c r="H998" s="56"/>
      <c r="I998" s="48"/>
      <c r="J998" s="48"/>
      <c r="K998" s="48"/>
      <c r="L998" s="56"/>
      <c r="M998" s="48"/>
      <c r="N998" s="48"/>
      <c r="O998" s="49"/>
      <c r="P998" s="48"/>
      <c r="Q998" s="48"/>
      <c r="R998" s="56"/>
      <c r="S998" s="52"/>
      <c r="T998" s="116"/>
      <c r="U998" s="116"/>
      <c r="V998" s="116"/>
      <c r="W998" s="116"/>
      <c r="X998" s="43"/>
      <c r="Y998" s="43"/>
      <c r="Z998" s="42"/>
      <c r="AA998" s="43"/>
      <c r="AB998" s="45"/>
      <c r="AC998" s="45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  <c r="BM998" s="29"/>
      <c r="BN998" s="29"/>
      <c r="BO998" s="29"/>
      <c r="BP998" s="29"/>
      <c r="BQ998" s="29"/>
      <c r="BR998" s="29"/>
      <c r="BS998" s="29"/>
      <c r="BT998" s="29"/>
      <c r="BU998" s="29"/>
      <c r="BV998" s="29"/>
      <c r="BW998" s="29"/>
      <c r="BX998" s="29"/>
      <c r="BY998" s="29"/>
      <c r="BZ998" s="29"/>
      <c r="CA998" s="29"/>
      <c r="CB998" s="29"/>
      <c r="CC998" s="29"/>
      <c r="CD998" s="29"/>
      <c r="CE998" s="29"/>
      <c r="CF998" s="29"/>
      <c r="CG998" s="29"/>
      <c r="CH998" s="29"/>
      <c r="CI998" s="29"/>
      <c r="CJ998" s="29"/>
      <c r="CK998" s="29"/>
      <c r="CL998" s="29"/>
      <c r="CM998" s="29"/>
      <c r="CN998" s="29"/>
      <c r="CO998" s="29"/>
      <c r="CP998" s="29"/>
      <c r="CQ998" s="29"/>
      <c r="CR998" s="29"/>
      <c r="CS998" s="29"/>
      <c r="CT998" s="29"/>
      <c r="CU998" s="29"/>
      <c r="CV998" s="29"/>
      <c r="CW998" s="29"/>
      <c r="CX998" s="29"/>
      <c r="CY998" s="29"/>
      <c r="CZ998" s="29"/>
      <c r="DA998" s="29"/>
      <c r="DB998" s="29"/>
      <c r="DC998" s="29"/>
      <c r="DD998" s="29"/>
      <c r="DE998" s="29"/>
      <c r="DF998" s="29"/>
      <c r="DG998" s="29"/>
      <c r="DH998" s="29"/>
      <c r="DI998" s="29"/>
      <c r="DJ998" s="29"/>
      <c r="DK998" s="29"/>
      <c r="DL998" s="29"/>
      <c r="DM998" s="29"/>
      <c r="DN998" s="29"/>
      <c r="DO998" s="29"/>
      <c r="DP998" s="29"/>
      <c r="DQ998" s="29"/>
      <c r="DR998" s="29"/>
      <c r="DS998" s="29"/>
      <c r="DT998" s="29"/>
      <c r="DU998" s="29"/>
      <c r="DV998" s="29"/>
      <c r="DW998" s="29"/>
      <c r="DX998" s="29"/>
      <c r="DY998" s="29"/>
      <c r="DZ998" s="29"/>
      <c r="EA998" s="29"/>
      <c r="EB998" s="29"/>
      <c r="EC998" s="29"/>
      <c r="ED998" s="29"/>
      <c r="EE998" s="29"/>
      <c r="EF998" s="29"/>
      <c r="EG998" s="29"/>
      <c r="EH998" s="29"/>
      <c r="EI998" s="29"/>
      <c r="EJ998" s="29"/>
      <c r="EK998" s="29"/>
      <c r="EL998" s="29"/>
      <c r="EM998" s="29"/>
      <c r="EN998" s="29"/>
      <c r="EO998" s="29"/>
      <c r="EP998" s="29"/>
      <c r="EQ998" s="29"/>
      <c r="ER998" s="29"/>
      <c r="ES998" s="29"/>
      <c r="ET998" s="29"/>
      <c r="EU998" s="29"/>
      <c r="EV998" s="29"/>
      <c r="EW998" s="29"/>
      <c r="EX998" s="29"/>
      <c r="EY998" s="29"/>
      <c r="EZ998" s="29"/>
      <c r="FA998" s="29"/>
      <c r="FB998" s="29"/>
      <c r="FC998" s="29"/>
      <c r="FD998" s="29"/>
      <c r="FE998" s="29"/>
      <c r="FF998" s="29"/>
      <c r="FG998" s="29"/>
      <c r="FH998" s="29"/>
      <c r="FI998" s="29"/>
      <c r="FJ998" s="29"/>
      <c r="FK998" s="29"/>
      <c r="FL998" s="29"/>
      <c r="FM998" s="29"/>
      <c r="FN998" s="29"/>
      <c r="FO998" s="29"/>
      <c r="FP998" s="29"/>
      <c r="FQ998" s="29"/>
      <c r="FR998" s="29"/>
      <c r="FS998" s="29"/>
      <c r="FT998" s="29"/>
      <c r="FU998" s="29"/>
      <c r="FV998" s="29"/>
      <c r="FW998" s="29"/>
      <c r="FX998" s="29"/>
      <c r="FY998" s="29"/>
      <c r="FZ998" s="29"/>
      <c r="GA998" s="29"/>
      <c r="GB998" s="29"/>
      <c r="GC998" s="29"/>
      <c r="GD998" s="29"/>
      <c r="GE998" s="29"/>
      <c r="GF998" s="29"/>
      <c r="GG998" s="29"/>
      <c r="GH998" s="29"/>
      <c r="GI998" s="29"/>
      <c r="GJ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</row>
    <row r="999" spans="2:230" ht="12.75">
      <c r="B999" s="48"/>
      <c r="C999" s="48"/>
      <c r="D999" s="48"/>
      <c r="E999" s="55"/>
      <c r="F999" s="56"/>
      <c r="G999" s="56"/>
      <c r="H999" s="56"/>
      <c r="I999" s="48"/>
      <c r="J999" s="48"/>
      <c r="K999" s="48"/>
      <c r="L999" s="56"/>
      <c r="M999" s="48"/>
      <c r="N999" s="48"/>
      <c r="O999" s="49"/>
      <c r="P999" s="48"/>
      <c r="Q999" s="48"/>
      <c r="R999" s="56"/>
      <c r="S999" s="52"/>
      <c r="T999" s="116"/>
      <c r="U999" s="116"/>
      <c r="V999" s="116"/>
      <c r="W999" s="116"/>
      <c r="X999" s="43"/>
      <c r="Y999" s="43"/>
      <c r="Z999" s="42"/>
      <c r="AA999" s="43"/>
      <c r="AB999" s="45"/>
      <c r="AC999" s="45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  <c r="BM999" s="29"/>
      <c r="BN999" s="29"/>
      <c r="BO999" s="29"/>
      <c r="BP999" s="29"/>
      <c r="BQ999" s="29"/>
      <c r="BR999" s="29"/>
      <c r="BS999" s="29"/>
      <c r="BT999" s="29"/>
      <c r="BU999" s="29"/>
      <c r="BV999" s="29"/>
      <c r="BW999" s="29"/>
      <c r="BX999" s="29"/>
      <c r="BY999" s="29"/>
      <c r="BZ999" s="29"/>
      <c r="CA999" s="29"/>
      <c r="CB999" s="29"/>
      <c r="CC999" s="29"/>
      <c r="CD999" s="29"/>
      <c r="CE999" s="29"/>
      <c r="CF999" s="29"/>
      <c r="CG999" s="29"/>
      <c r="CH999" s="29"/>
      <c r="CI999" s="29"/>
      <c r="CJ999" s="29"/>
      <c r="CK999" s="29"/>
      <c r="CL999" s="29"/>
      <c r="CM999" s="29"/>
      <c r="CN999" s="29"/>
      <c r="CO999" s="29"/>
      <c r="CP999" s="29"/>
      <c r="CQ999" s="29"/>
      <c r="CR999" s="29"/>
      <c r="CS999" s="29"/>
      <c r="CT999" s="29"/>
      <c r="CU999" s="29"/>
      <c r="CV999" s="29"/>
      <c r="CW999" s="29"/>
      <c r="CX999" s="29"/>
      <c r="CY999" s="29"/>
      <c r="CZ999" s="29"/>
      <c r="DA999" s="29"/>
      <c r="DB999" s="29"/>
      <c r="DC999" s="29"/>
      <c r="DD999" s="29"/>
      <c r="DE999" s="29"/>
      <c r="DF999" s="29"/>
      <c r="DG999" s="29"/>
      <c r="DH999" s="29"/>
      <c r="DI999" s="29"/>
      <c r="DJ999" s="29"/>
      <c r="DK999" s="29"/>
      <c r="DL999" s="29"/>
      <c r="DM999" s="29"/>
      <c r="DN999" s="29"/>
      <c r="DO999" s="29"/>
      <c r="DP999" s="29"/>
      <c r="DQ999" s="29"/>
      <c r="DR999" s="29"/>
      <c r="DS999" s="29"/>
      <c r="DT999" s="29"/>
      <c r="DU999" s="29"/>
      <c r="DV999" s="29"/>
      <c r="DW999" s="29"/>
      <c r="DX999" s="29"/>
      <c r="DY999" s="29"/>
      <c r="DZ999" s="29"/>
      <c r="EA999" s="29"/>
      <c r="EB999" s="29"/>
      <c r="EC999" s="29"/>
      <c r="ED999" s="29"/>
      <c r="EE999" s="29"/>
      <c r="EF999" s="29"/>
      <c r="EG999" s="29"/>
      <c r="EH999" s="29"/>
      <c r="EI999" s="29"/>
      <c r="EJ999" s="29"/>
      <c r="EK999" s="29"/>
      <c r="EL999" s="29"/>
      <c r="EM999" s="29"/>
      <c r="EN999" s="29"/>
      <c r="EO999" s="29"/>
      <c r="EP999" s="29"/>
      <c r="EQ999" s="29"/>
      <c r="ER999" s="29"/>
      <c r="ES999" s="29"/>
      <c r="ET999" s="29"/>
      <c r="EU999" s="29"/>
      <c r="EV999" s="29"/>
      <c r="EW999" s="29"/>
      <c r="EX999" s="29"/>
      <c r="EY999" s="29"/>
      <c r="EZ999" s="29"/>
      <c r="FA999" s="29"/>
      <c r="FB999" s="29"/>
      <c r="FC999" s="29"/>
      <c r="FD999" s="29"/>
      <c r="FE999" s="29"/>
      <c r="FF999" s="29"/>
      <c r="FG999" s="29"/>
      <c r="FH999" s="29"/>
      <c r="FI999" s="29"/>
      <c r="FJ999" s="29"/>
      <c r="FK999" s="29"/>
      <c r="FL999" s="29"/>
      <c r="FM999" s="29"/>
      <c r="FN999" s="29"/>
      <c r="FO999" s="29"/>
      <c r="FP999" s="29"/>
      <c r="FQ999" s="29"/>
      <c r="FR999" s="29"/>
      <c r="FS999" s="29"/>
      <c r="FT999" s="29"/>
      <c r="FU999" s="29"/>
      <c r="FV999" s="29"/>
      <c r="FW999" s="29"/>
      <c r="FX999" s="29"/>
      <c r="FY999" s="29"/>
      <c r="FZ999" s="29"/>
      <c r="GA999" s="29"/>
      <c r="GB999" s="29"/>
      <c r="GC999" s="29"/>
      <c r="GD999" s="29"/>
      <c r="GE999" s="29"/>
      <c r="GF999" s="29"/>
      <c r="GG999" s="29"/>
      <c r="GH999" s="29"/>
      <c r="GI999" s="29"/>
      <c r="GJ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</row>
    <row r="1000" spans="2:230" ht="12.75">
      <c r="B1000" s="48"/>
      <c r="C1000" s="48"/>
      <c r="D1000" s="48"/>
      <c r="E1000" s="55"/>
      <c r="F1000" s="56"/>
      <c r="G1000" s="56"/>
      <c r="H1000" s="56"/>
      <c r="I1000" s="48"/>
      <c r="J1000" s="48"/>
      <c r="K1000" s="48"/>
      <c r="L1000" s="56"/>
      <c r="M1000" s="48"/>
      <c r="N1000" s="48"/>
      <c r="O1000" s="49"/>
      <c r="P1000" s="48"/>
      <c r="Q1000" s="48"/>
      <c r="R1000" s="56"/>
      <c r="S1000" s="52"/>
      <c r="T1000" s="116"/>
      <c r="U1000" s="116"/>
      <c r="V1000" s="116"/>
      <c r="W1000" s="116"/>
      <c r="X1000" s="43"/>
      <c r="Y1000" s="43"/>
      <c r="Z1000" s="42"/>
      <c r="AA1000" s="43"/>
      <c r="AB1000" s="45"/>
      <c r="AC1000" s="45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  <c r="BM1000" s="29"/>
      <c r="BN1000" s="29"/>
      <c r="BO1000" s="29"/>
      <c r="BP1000" s="29"/>
      <c r="BQ1000" s="29"/>
      <c r="BR1000" s="29"/>
      <c r="BS1000" s="29"/>
      <c r="BT1000" s="29"/>
      <c r="BU1000" s="29"/>
      <c r="BV1000" s="29"/>
      <c r="BW1000" s="29"/>
      <c r="BX1000" s="29"/>
      <c r="BY1000" s="29"/>
      <c r="BZ1000" s="29"/>
      <c r="CA1000" s="29"/>
      <c r="CB1000" s="29"/>
      <c r="CC1000" s="29"/>
      <c r="CD1000" s="29"/>
      <c r="CE1000" s="29"/>
      <c r="CF1000" s="29"/>
      <c r="CG1000" s="29"/>
      <c r="CH1000" s="29"/>
      <c r="CI1000" s="29"/>
      <c r="CJ1000" s="29"/>
      <c r="CK1000" s="29"/>
      <c r="CL1000" s="29"/>
      <c r="CM1000" s="29"/>
      <c r="CN1000" s="29"/>
      <c r="CO1000" s="29"/>
      <c r="CP1000" s="29"/>
      <c r="CQ1000" s="29"/>
      <c r="CR1000" s="29"/>
      <c r="CS1000" s="29"/>
      <c r="CT1000" s="29"/>
      <c r="CU1000" s="29"/>
      <c r="CV1000" s="29"/>
      <c r="CW1000" s="29"/>
      <c r="CX1000" s="29"/>
      <c r="CY1000" s="29"/>
      <c r="CZ1000" s="29"/>
      <c r="DA1000" s="29"/>
      <c r="DB1000" s="29"/>
      <c r="DC1000" s="29"/>
      <c r="DD1000" s="29"/>
      <c r="DE1000" s="29"/>
      <c r="DF1000" s="29"/>
      <c r="DG1000" s="29"/>
      <c r="DH1000" s="29"/>
      <c r="DI1000" s="29"/>
      <c r="DJ1000" s="29"/>
      <c r="DK1000" s="29"/>
      <c r="DL1000" s="29"/>
      <c r="DM1000" s="29"/>
      <c r="DN1000" s="29"/>
      <c r="DO1000" s="29"/>
      <c r="DP1000" s="29"/>
      <c r="DQ1000" s="29"/>
      <c r="DR1000" s="29"/>
      <c r="DS1000" s="29"/>
      <c r="DT1000" s="29"/>
      <c r="DU1000" s="29"/>
      <c r="DV1000" s="29"/>
      <c r="DW1000" s="29"/>
      <c r="DX1000" s="29"/>
      <c r="DY1000" s="29"/>
      <c r="DZ1000" s="29"/>
      <c r="EA1000" s="29"/>
      <c r="EB1000" s="29"/>
      <c r="EC1000" s="29"/>
      <c r="ED1000" s="29"/>
      <c r="EE1000" s="29"/>
      <c r="EF1000" s="29"/>
      <c r="EG1000" s="29"/>
      <c r="EH1000" s="29"/>
      <c r="EI1000" s="29"/>
      <c r="EJ1000" s="29"/>
      <c r="EK1000" s="29"/>
      <c r="EL1000" s="29"/>
      <c r="EM1000" s="29"/>
      <c r="EN1000" s="29"/>
      <c r="EO1000" s="29"/>
      <c r="EP1000" s="29"/>
      <c r="EQ1000" s="29"/>
      <c r="ER1000" s="29"/>
      <c r="ES1000" s="29"/>
      <c r="ET1000" s="29"/>
      <c r="EU1000" s="29"/>
      <c r="EV1000" s="29"/>
      <c r="EW1000" s="29"/>
      <c r="EX1000" s="29"/>
      <c r="EY1000" s="29"/>
      <c r="EZ1000" s="29"/>
      <c r="FA1000" s="29"/>
      <c r="FB1000" s="29"/>
      <c r="FC1000" s="29"/>
      <c r="FD1000" s="29"/>
      <c r="FE1000" s="29"/>
      <c r="FF1000" s="29"/>
      <c r="FG1000" s="29"/>
      <c r="FH1000" s="29"/>
      <c r="FI1000" s="29"/>
      <c r="FJ1000" s="29"/>
      <c r="FK1000" s="29"/>
      <c r="FL1000" s="29"/>
      <c r="FM1000" s="29"/>
      <c r="FN1000" s="29"/>
      <c r="FO1000" s="29"/>
      <c r="FP1000" s="29"/>
      <c r="FQ1000" s="29"/>
      <c r="FR1000" s="29"/>
      <c r="FS1000" s="29"/>
      <c r="FT1000" s="29"/>
      <c r="FU1000" s="29"/>
      <c r="FV1000" s="29"/>
      <c r="FW1000" s="29"/>
      <c r="FX1000" s="29"/>
      <c r="FY1000" s="29"/>
      <c r="FZ1000" s="29"/>
      <c r="GA1000" s="29"/>
      <c r="GB1000" s="29"/>
      <c r="GC1000" s="29"/>
      <c r="GD1000" s="29"/>
      <c r="GE1000" s="29"/>
      <c r="GF1000" s="29"/>
      <c r="GG1000" s="29"/>
      <c r="GH1000" s="29"/>
      <c r="GI1000" s="29"/>
      <c r="GJ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</row>
    <row r="1001" spans="2:230" ht="12.75">
      <c r="B1001" s="48"/>
      <c r="C1001" s="48"/>
      <c r="D1001" s="48"/>
      <c r="E1001" s="55"/>
      <c r="F1001" s="56"/>
      <c r="G1001" s="56"/>
      <c r="H1001" s="56"/>
      <c r="I1001" s="48"/>
      <c r="J1001" s="48"/>
      <c r="K1001" s="48"/>
      <c r="L1001" s="56"/>
      <c r="M1001" s="48"/>
      <c r="N1001" s="48"/>
      <c r="O1001" s="49"/>
      <c r="P1001" s="48"/>
      <c r="Q1001" s="48"/>
      <c r="R1001" s="56"/>
      <c r="S1001" s="52"/>
      <c r="T1001" s="116"/>
      <c r="U1001" s="116"/>
      <c r="V1001" s="116"/>
      <c r="W1001" s="116"/>
      <c r="X1001" s="43"/>
      <c r="Y1001" s="43"/>
      <c r="Z1001" s="42"/>
      <c r="AA1001" s="43"/>
      <c r="AB1001" s="45"/>
      <c r="AC1001" s="45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  <c r="BM1001" s="29"/>
      <c r="BN1001" s="29"/>
      <c r="BO1001" s="29"/>
      <c r="BP1001" s="29"/>
      <c r="BQ1001" s="29"/>
      <c r="BR1001" s="29"/>
      <c r="BS1001" s="29"/>
      <c r="BT1001" s="29"/>
      <c r="BU1001" s="29"/>
      <c r="BV1001" s="29"/>
      <c r="BW1001" s="29"/>
      <c r="BX1001" s="29"/>
      <c r="BY1001" s="29"/>
      <c r="BZ1001" s="29"/>
      <c r="CA1001" s="29"/>
      <c r="CB1001" s="29"/>
      <c r="CC1001" s="29"/>
      <c r="CD1001" s="29"/>
      <c r="CE1001" s="29"/>
      <c r="CF1001" s="29"/>
      <c r="CG1001" s="29"/>
      <c r="CH1001" s="29"/>
      <c r="CI1001" s="29"/>
      <c r="CJ1001" s="29"/>
      <c r="CK1001" s="29"/>
      <c r="CL1001" s="29"/>
      <c r="CM1001" s="29"/>
      <c r="CN1001" s="29"/>
      <c r="CO1001" s="29"/>
      <c r="CP1001" s="29"/>
      <c r="CQ1001" s="29"/>
      <c r="CR1001" s="29"/>
      <c r="CS1001" s="29"/>
      <c r="CT1001" s="29"/>
      <c r="CU1001" s="29"/>
      <c r="CV1001" s="29"/>
      <c r="CW1001" s="29"/>
      <c r="CX1001" s="29"/>
      <c r="CY1001" s="29"/>
      <c r="CZ1001" s="29"/>
      <c r="DA1001" s="29"/>
      <c r="DB1001" s="29"/>
      <c r="DC1001" s="29"/>
      <c r="DD1001" s="29"/>
      <c r="DE1001" s="29"/>
      <c r="DF1001" s="29"/>
      <c r="DG1001" s="29"/>
      <c r="DH1001" s="29"/>
      <c r="DI1001" s="29"/>
      <c r="DJ1001" s="29"/>
      <c r="DK1001" s="29"/>
      <c r="DL1001" s="29"/>
      <c r="DM1001" s="29"/>
      <c r="DN1001" s="29"/>
      <c r="DO1001" s="29"/>
      <c r="DP1001" s="29"/>
      <c r="DQ1001" s="29"/>
      <c r="DR1001" s="29"/>
      <c r="DS1001" s="29"/>
      <c r="DT1001" s="29"/>
      <c r="DU1001" s="29"/>
      <c r="DV1001" s="29"/>
      <c r="DW1001" s="29"/>
      <c r="DX1001" s="29"/>
      <c r="DY1001" s="29"/>
      <c r="DZ1001" s="29"/>
      <c r="EA1001" s="29"/>
      <c r="EB1001" s="29"/>
      <c r="EC1001" s="29"/>
      <c r="ED1001" s="29"/>
      <c r="EE1001" s="29"/>
      <c r="EF1001" s="29"/>
      <c r="EG1001" s="29"/>
      <c r="EH1001" s="29"/>
      <c r="EI1001" s="29"/>
      <c r="EJ1001" s="29"/>
      <c r="EK1001" s="29"/>
      <c r="EL1001" s="29"/>
      <c r="EM1001" s="29"/>
      <c r="EN1001" s="29"/>
      <c r="EO1001" s="29"/>
      <c r="EP1001" s="29"/>
      <c r="EQ1001" s="29"/>
      <c r="ER1001" s="29"/>
      <c r="ES1001" s="29"/>
      <c r="ET1001" s="29"/>
      <c r="EU1001" s="29"/>
      <c r="EV1001" s="29"/>
      <c r="EW1001" s="29"/>
      <c r="EX1001" s="29"/>
      <c r="EY1001" s="29"/>
      <c r="EZ1001" s="29"/>
      <c r="FA1001" s="29"/>
      <c r="FB1001" s="29"/>
      <c r="FC1001" s="29"/>
      <c r="FD1001" s="29"/>
      <c r="FE1001" s="29"/>
      <c r="FF1001" s="29"/>
      <c r="FG1001" s="29"/>
      <c r="FH1001" s="29"/>
      <c r="FI1001" s="29"/>
      <c r="FJ1001" s="29"/>
      <c r="FK1001" s="29"/>
      <c r="FL1001" s="29"/>
      <c r="FM1001" s="29"/>
      <c r="FN1001" s="29"/>
      <c r="FO1001" s="29"/>
      <c r="FP1001" s="29"/>
      <c r="FQ1001" s="29"/>
      <c r="FR1001" s="29"/>
      <c r="FS1001" s="29"/>
      <c r="FT1001" s="29"/>
      <c r="FU1001" s="29"/>
      <c r="FV1001" s="29"/>
      <c r="FW1001" s="29"/>
      <c r="FX1001" s="29"/>
      <c r="FY1001" s="29"/>
      <c r="FZ1001" s="29"/>
      <c r="GA1001" s="29"/>
      <c r="GB1001" s="29"/>
      <c r="GC1001" s="29"/>
      <c r="GD1001" s="29"/>
      <c r="GE1001" s="29"/>
      <c r="GF1001" s="29"/>
      <c r="GG1001" s="29"/>
      <c r="GH1001" s="29"/>
      <c r="GI1001" s="29"/>
      <c r="GJ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</row>
    <row r="1002" spans="2:230" ht="12.75">
      <c r="B1002" s="48"/>
      <c r="C1002" s="48"/>
      <c r="D1002" s="48"/>
      <c r="E1002" s="55"/>
      <c r="F1002" s="56"/>
      <c r="G1002" s="56"/>
      <c r="H1002" s="56"/>
      <c r="I1002" s="48"/>
      <c r="J1002" s="48"/>
      <c r="K1002" s="48"/>
      <c r="L1002" s="56"/>
      <c r="M1002" s="48"/>
      <c r="N1002" s="48"/>
      <c r="O1002" s="49"/>
      <c r="P1002" s="48"/>
      <c r="Q1002" s="48"/>
      <c r="R1002" s="56"/>
      <c r="S1002" s="52"/>
      <c r="T1002" s="116"/>
      <c r="U1002" s="116"/>
      <c r="V1002" s="116"/>
      <c r="W1002" s="116"/>
      <c r="X1002" s="43"/>
      <c r="Y1002" s="43"/>
      <c r="Z1002" s="42"/>
      <c r="AA1002" s="43"/>
      <c r="AB1002" s="45"/>
      <c r="AC1002" s="45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  <c r="BM1002" s="29"/>
      <c r="BN1002" s="29"/>
      <c r="BO1002" s="29"/>
      <c r="BP1002" s="29"/>
      <c r="BQ1002" s="29"/>
      <c r="BR1002" s="29"/>
      <c r="BS1002" s="29"/>
      <c r="BT1002" s="29"/>
      <c r="BU1002" s="29"/>
      <c r="BV1002" s="29"/>
      <c r="BW1002" s="29"/>
      <c r="BX1002" s="29"/>
      <c r="BY1002" s="29"/>
      <c r="BZ1002" s="29"/>
      <c r="CA1002" s="29"/>
      <c r="CB1002" s="29"/>
      <c r="CC1002" s="29"/>
      <c r="CD1002" s="29"/>
      <c r="CE1002" s="29"/>
      <c r="CF1002" s="29"/>
      <c r="CG1002" s="29"/>
      <c r="CH1002" s="29"/>
      <c r="CI1002" s="29"/>
      <c r="CJ1002" s="29"/>
      <c r="CK1002" s="29"/>
      <c r="CL1002" s="29"/>
      <c r="CM1002" s="29"/>
      <c r="CN1002" s="29"/>
      <c r="CO1002" s="29"/>
      <c r="CP1002" s="29"/>
      <c r="CQ1002" s="29"/>
      <c r="CR1002" s="29"/>
      <c r="CS1002" s="29"/>
      <c r="CT1002" s="29"/>
      <c r="CU1002" s="29"/>
      <c r="CV1002" s="29"/>
      <c r="CW1002" s="29"/>
      <c r="CX1002" s="29"/>
      <c r="CY1002" s="29"/>
      <c r="CZ1002" s="29"/>
      <c r="DA1002" s="29"/>
      <c r="DB1002" s="29"/>
      <c r="DC1002" s="29"/>
      <c r="DD1002" s="29"/>
      <c r="DE1002" s="29"/>
      <c r="DF1002" s="29"/>
      <c r="DG1002" s="29"/>
      <c r="DH1002" s="29"/>
      <c r="DI1002" s="29"/>
      <c r="DJ1002" s="29"/>
      <c r="DK1002" s="29"/>
      <c r="DL1002" s="29"/>
      <c r="DM1002" s="29"/>
      <c r="DN1002" s="29"/>
      <c r="DO1002" s="29"/>
      <c r="DP1002" s="29"/>
      <c r="DQ1002" s="29"/>
      <c r="DR1002" s="29"/>
      <c r="DS1002" s="29"/>
      <c r="DT1002" s="29"/>
      <c r="DU1002" s="29"/>
      <c r="DV1002" s="29"/>
      <c r="DW1002" s="29"/>
      <c r="DX1002" s="29"/>
      <c r="DY1002" s="29"/>
      <c r="DZ1002" s="29"/>
      <c r="EA1002" s="29"/>
      <c r="EB1002" s="29"/>
      <c r="EC1002" s="29"/>
      <c r="ED1002" s="29"/>
      <c r="EE1002" s="29"/>
      <c r="EF1002" s="29"/>
      <c r="EG1002" s="29"/>
      <c r="EH1002" s="29"/>
      <c r="EI1002" s="29"/>
      <c r="EJ1002" s="29"/>
      <c r="EK1002" s="29"/>
      <c r="EL1002" s="29"/>
      <c r="EM1002" s="29"/>
      <c r="EN1002" s="29"/>
      <c r="EO1002" s="29"/>
      <c r="EP1002" s="29"/>
      <c r="EQ1002" s="29"/>
      <c r="ER1002" s="29"/>
      <c r="ES1002" s="29"/>
      <c r="ET1002" s="29"/>
      <c r="EU1002" s="29"/>
      <c r="EV1002" s="29"/>
      <c r="EW1002" s="29"/>
      <c r="EX1002" s="29"/>
      <c r="EY1002" s="29"/>
      <c r="EZ1002" s="29"/>
      <c r="FA1002" s="29"/>
      <c r="FB1002" s="29"/>
      <c r="FC1002" s="29"/>
      <c r="FD1002" s="29"/>
      <c r="FE1002" s="29"/>
      <c r="FF1002" s="29"/>
      <c r="FG1002" s="29"/>
      <c r="FH1002" s="29"/>
      <c r="FI1002" s="29"/>
      <c r="FJ1002" s="29"/>
      <c r="FK1002" s="29"/>
      <c r="FL1002" s="29"/>
      <c r="FM1002" s="29"/>
      <c r="FN1002" s="29"/>
      <c r="FO1002" s="29"/>
      <c r="FP1002" s="29"/>
      <c r="FQ1002" s="29"/>
      <c r="FR1002" s="29"/>
      <c r="FS1002" s="29"/>
      <c r="FT1002" s="29"/>
      <c r="FU1002" s="29"/>
      <c r="FV1002" s="29"/>
      <c r="FW1002" s="29"/>
      <c r="FX1002" s="29"/>
      <c r="FY1002" s="29"/>
      <c r="FZ1002" s="29"/>
      <c r="GA1002" s="29"/>
      <c r="GB1002" s="29"/>
      <c r="GC1002" s="29"/>
      <c r="GD1002" s="29"/>
      <c r="GE1002" s="29"/>
      <c r="GF1002" s="29"/>
      <c r="GG1002" s="29"/>
      <c r="GH1002" s="29"/>
      <c r="GI1002" s="29"/>
      <c r="GJ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</row>
    <row r="1003" spans="2:230" ht="12.75">
      <c r="B1003" s="48"/>
      <c r="C1003" s="48"/>
      <c r="D1003" s="48"/>
      <c r="E1003" s="55"/>
      <c r="F1003" s="56"/>
      <c r="G1003" s="56"/>
      <c r="H1003" s="56"/>
      <c r="I1003" s="48"/>
      <c r="J1003" s="48"/>
      <c r="K1003" s="48"/>
      <c r="L1003" s="56"/>
      <c r="M1003" s="48"/>
      <c r="N1003" s="48"/>
      <c r="O1003" s="49"/>
      <c r="P1003" s="48"/>
      <c r="Q1003" s="48"/>
      <c r="R1003" s="56"/>
      <c r="S1003" s="52"/>
      <c r="T1003" s="116"/>
      <c r="U1003" s="116"/>
      <c r="V1003" s="116"/>
      <c r="W1003" s="116"/>
      <c r="X1003" s="43"/>
      <c r="Y1003" s="43"/>
      <c r="Z1003" s="42"/>
      <c r="AA1003" s="43"/>
      <c r="AB1003" s="45"/>
      <c r="AC1003" s="45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  <c r="BM1003" s="29"/>
      <c r="BN1003" s="29"/>
      <c r="BO1003" s="29"/>
      <c r="BP1003" s="29"/>
      <c r="BQ1003" s="29"/>
      <c r="BR1003" s="29"/>
      <c r="BS1003" s="29"/>
      <c r="BT1003" s="29"/>
      <c r="BU1003" s="29"/>
      <c r="BV1003" s="29"/>
      <c r="BW1003" s="29"/>
      <c r="BX1003" s="29"/>
      <c r="BY1003" s="29"/>
      <c r="BZ1003" s="29"/>
      <c r="CA1003" s="29"/>
      <c r="CB1003" s="29"/>
      <c r="CC1003" s="29"/>
      <c r="CD1003" s="29"/>
      <c r="CE1003" s="29"/>
      <c r="CF1003" s="29"/>
      <c r="CG1003" s="29"/>
      <c r="CH1003" s="29"/>
      <c r="CI1003" s="29"/>
      <c r="CJ1003" s="29"/>
      <c r="CK1003" s="29"/>
      <c r="CL1003" s="29"/>
      <c r="CM1003" s="29"/>
      <c r="CN1003" s="29"/>
      <c r="CO1003" s="29"/>
      <c r="CP1003" s="29"/>
      <c r="CQ1003" s="29"/>
      <c r="CR1003" s="29"/>
      <c r="CS1003" s="29"/>
      <c r="CT1003" s="29"/>
      <c r="CU1003" s="29"/>
      <c r="CV1003" s="29"/>
      <c r="CW1003" s="29"/>
      <c r="CX1003" s="29"/>
      <c r="CY1003" s="29"/>
      <c r="CZ1003" s="29"/>
      <c r="DA1003" s="29"/>
      <c r="DB1003" s="29"/>
      <c r="DC1003" s="29"/>
      <c r="DD1003" s="29"/>
      <c r="DE1003" s="29"/>
      <c r="DF1003" s="29"/>
      <c r="DG1003" s="29"/>
      <c r="DH1003" s="29"/>
      <c r="DI1003" s="29"/>
      <c r="DJ1003" s="29"/>
      <c r="DK1003" s="29"/>
      <c r="DL1003" s="29"/>
      <c r="DM1003" s="29"/>
      <c r="DN1003" s="29"/>
      <c r="DO1003" s="29"/>
      <c r="DP1003" s="29"/>
      <c r="DQ1003" s="29"/>
      <c r="DR1003" s="29"/>
      <c r="DS1003" s="29"/>
      <c r="DT1003" s="29"/>
      <c r="DU1003" s="29"/>
      <c r="DV1003" s="29"/>
      <c r="DW1003" s="29"/>
      <c r="DX1003" s="29"/>
      <c r="DY1003" s="29"/>
      <c r="DZ1003" s="29"/>
      <c r="EA1003" s="29"/>
      <c r="EB1003" s="29"/>
      <c r="EC1003" s="29"/>
      <c r="ED1003" s="29"/>
      <c r="EE1003" s="29"/>
      <c r="EF1003" s="29"/>
      <c r="EG1003" s="29"/>
      <c r="EH1003" s="29"/>
      <c r="EI1003" s="29"/>
      <c r="EJ1003" s="29"/>
      <c r="EK1003" s="29"/>
      <c r="EL1003" s="29"/>
      <c r="EM1003" s="29"/>
      <c r="EN1003" s="29"/>
      <c r="EO1003" s="29"/>
      <c r="EP1003" s="29"/>
      <c r="EQ1003" s="29"/>
      <c r="ER1003" s="29"/>
      <c r="ES1003" s="29"/>
      <c r="ET1003" s="29"/>
      <c r="EU1003" s="29"/>
      <c r="EV1003" s="29"/>
      <c r="EW1003" s="29"/>
      <c r="EX1003" s="29"/>
      <c r="EY1003" s="29"/>
      <c r="EZ1003" s="29"/>
      <c r="FA1003" s="29"/>
      <c r="FB1003" s="29"/>
      <c r="FC1003" s="29"/>
      <c r="FD1003" s="29"/>
      <c r="FE1003" s="29"/>
      <c r="FF1003" s="29"/>
      <c r="FG1003" s="29"/>
      <c r="FH1003" s="29"/>
      <c r="FI1003" s="29"/>
      <c r="FJ1003" s="29"/>
      <c r="FK1003" s="29"/>
      <c r="FL1003" s="29"/>
      <c r="FM1003" s="29"/>
      <c r="FN1003" s="29"/>
      <c r="FO1003" s="29"/>
      <c r="FP1003" s="29"/>
      <c r="FQ1003" s="29"/>
      <c r="FR1003" s="29"/>
      <c r="FS1003" s="29"/>
      <c r="FT1003" s="29"/>
      <c r="FU1003" s="29"/>
      <c r="FV1003" s="29"/>
      <c r="FW1003" s="29"/>
      <c r="FX1003" s="29"/>
      <c r="FY1003" s="29"/>
      <c r="FZ1003" s="29"/>
      <c r="GA1003" s="29"/>
      <c r="GB1003" s="29"/>
      <c r="GC1003" s="29"/>
      <c r="GD1003" s="29"/>
      <c r="GE1003" s="29"/>
      <c r="GF1003" s="29"/>
      <c r="GG1003" s="29"/>
      <c r="GH1003" s="29"/>
      <c r="GI1003" s="29"/>
      <c r="GJ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</row>
    <row r="1004" spans="2:230" ht="12.75">
      <c r="B1004" s="48"/>
      <c r="C1004" s="48"/>
      <c r="D1004" s="48"/>
      <c r="E1004" s="55"/>
      <c r="F1004" s="56"/>
      <c r="G1004" s="56"/>
      <c r="H1004" s="56"/>
      <c r="I1004" s="48"/>
      <c r="J1004" s="48"/>
      <c r="K1004" s="48"/>
      <c r="L1004" s="56"/>
      <c r="M1004" s="48"/>
      <c r="N1004" s="48"/>
      <c r="O1004" s="49"/>
      <c r="P1004" s="48"/>
      <c r="Q1004" s="48"/>
      <c r="R1004" s="56"/>
      <c r="S1004" s="52"/>
      <c r="T1004" s="116"/>
      <c r="U1004" s="116"/>
      <c r="V1004" s="116"/>
      <c r="W1004" s="116"/>
      <c r="X1004" s="43"/>
      <c r="Y1004" s="43"/>
      <c r="Z1004" s="42"/>
      <c r="AA1004" s="43"/>
      <c r="AB1004" s="45"/>
      <c r="AC1004" s="45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  <c r="BM1004" s="29"/>
      <c r="BN1004" s="29"/>
      <c r="BO1004" s="29"/>
      <c r="BP1004" s="29"/>
      <c r="BQ1004" s="29"/>
      <c r="BR1004" s="29"/>
      <c r="BS1004" s="29"/>
      <c r="BT1004" s="29"/>
      <c r="BU1004" s="29"/>
      <c r="BV1004" s="29"/>
      <c r="BW1004" s="29"/>
      <c r="BX1004" s="29"/>
      <c r="BY1004" s="29"/>
      <c r="BZ1004" s="29"/>
      <c r="CA1004" s="29"/>
      <c r="CB1004" s="29"/>
      <c r="CC1004" s="29"/>
      <c r="CD1004" s="29"/>
      <c r="CE1004" s="29"/>
      <c r="CF1004" s="29"/>
      <c r="CG1004" s="29"/>
      <c r="CH1004" s="29"/>
      <c r="CI1004" s="29"/>
      <c r="CJ1004" s="29"/>
      <c r="CK1004" s="29"/>
      <c r="CL1004" s="29"/>
      <c r="CM1004" s="29"/>
      <c r="CN1004" s="29"/>
      <c r="CO1004" s="29"/>
      <c r="CP1004" s="29"/>
      <c r="CQ1004" s="29"/>
      <c r="CR1004" s="29"/>
      <c r="CS1004" s="29"/>
      <c r="CT1004" s="29"/>
      <c r="CU1004" s="29"/>
      <c r="CV1004" s="29"/>
      <c r="CW1004" s="29"/>
      <c r="CX1004" s="29"/>
      <c r="CY1004" s="29"/>
      <c r="CZ1004" s="29"/>
      <c r="DA1004" s="29"/>
      <c r="DB1004" s="29"/>
      <c r="DC1004" s="29"/>
      <c r="DD1004" s="29"/>
      <c r="DE1004" s="29"/>
      <c r="DF1004" s="29"/>
      <c r="DG1004" s="29"/>
      <c r="DH1004" s="29"/>
      <c r="DI1004" s="29"/>
      <c r="DJ1004" s="29"/>
      <c r="DK1004" s="29"/>
      <c r="DL1004" s="29"/>
      <c r="DM1004" s="29"/>
      <c r="DN1004" s="29"/>
      <c r="DO1004" s="29"/>
      <c r="DP1004" s="29"/>
      <c r="DQ1004" s="29"/>
      <c r="DR1004" s="29"/>
      <c r="DS1004" s="29"/>
      <c r="DT1004" s="29"/>
      <c r="DU1004" s="29"/>
      <c r="DV1004" s="29"/>
      <c r="DW1004" s="29"/>
      <c r="DX1004" s="29"/>
      <c r="DY1004" s="29"/>
      <c r="DZ1004" s="29"/>
      <c r="EA1004" s="29"/>
      <c r="EB1004" s="29"/>
      <c r="EC1004" s="29"/>
      <c r="ED1004" s="29"/>
      <c r="EE1004" s="29"/>
      <c r="EF1004" s="29"/>
      <c r="EG1004" s="29"/>
      <c r="EH1004" s="29"/>
      <c r="EI1004" s="29"/>
      <c r="EJ1004" s="29"/>
      <c r="EK1004" s="29"/>
      <c r="EL1004" s="29"/>
      <c r="EM1004" s="29"/>
      <c r="EN1004" s="29"/>
      <c r="EO1004" s="29"/>
      <c r="EP1004" s="29"/>
      <c r="EQ1004" s="29"/>
      <c r="ER1004" s="29"/>
      <c r="ES1004" s="29"/>
      <c r="ET1004" s="29"/>
      <c r="EU1004" s="29"/>
      <c r="EV1004" s="29"/>
      <c r="EW1004" s="29"/>
      <c r="EX1004" s="29"/>
      <c r="EY1004" s="29"/>
      <c r="EZ1004" s="29"/>
      <c r="FA1004" s="29"/>
      <c r="FB1004" s="29"/>
      <c r="FC1004" s="29"/>
      <c r="FD1004" s="29"/>
      <c r="FE1004" s="29"/>
      <c r="FF1004" s="29"/>
      <c r="FG1004" s="29"/>
      <c r="FH1004" s="29"/>
      <c r="FI1004" s="29"/>
      <c r="FJ1004" s="29"/>
      <c r="FK1004" s="29"/>
      <c r="FL1004" s="29"/>
      <c r="FM1004" s="29"/>
      <c r="FN1004" s="29"/>
      <c r="FO1004" s="29"/>
      <c r="FP1004" s="29"/>
      <c r="FQ1004" s="29"/>
      <c r="FR1004" s="29"/>
      <c r="FS1004" s="29"/>
      <c r="FT1004" s="29"/>
      <c r="FU1004" s="29"/>
      <c r="FV1004" s="29"/>
      <c r="FW1004" s="29"/>
      <c r="FX1004" s="29"/>
      <c r="FY1004" s="29"/>
      <c r="FZ1004" s="29"/>
      <c r="GA1004" s="29"/>
      <c r="GB1004" s="29"/>
      <c r="GC1004" s="29"/>
      <c r="GD1004" s="29"/>
      <c r="GE1004" s="29"/>
      <c r="GF1004" s="29"/>
      <c r="GG1004" s="29"/>
      <c r="GH1004" s="29"/>
      <c r="GI1004" s="29"/>
      <c r="GJ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</row>
    <row r="1005" spans="2:230" ht="12.75">
      <c r="B1005" s="48"/>
      <c r="C1005" s="48"/>
      <c r="D1005" s="48"/>
      <c r="E1005" s="55"/>
      <c r="F1005" s="56"/>
      <c r="G1005" s="56"/>
      <c r="H1005" s="56"/>
      <c r="I1005" s="48"/>
      <c r="J1005" s="48"/>
      <c r="K1005" s="48"/>
      <c r="L1005" s="56"/>
      <c r="M1005" s="48"/>
      <c r="N1005" s="48"/>
      <c r="O1005" s="49"/>
      <c r="P1005" s="48"/>
      <c r="Q1005" s="48"/>
      <c r="R1005" s="56"/>
      <c r="S1005" s="52"/>
      <c r="T1005" s="116"/>
      <c r="U1005" s="116"/>
      <c r="V1005" s="116"/>
      <c r="W1005" s="116"/>
      <c r="X1005" s="43"/>
      <c r="Y1005" s="43"/>
      <c r="Z1005" s="42"/>
      <c r="AA1005" s="43"/>
      <c r="AB1005" s="45"/>
      <c r="AC1005" s="45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  <c r="BM1005" s="29"/>
      <c r="BN1005" s="29"/>
      <c r="BO1005" s="29"/>
      <c r="BP1005" s="29"/>
      <c r="BQ1005" s="29"/>
      <c r="BR1005" s="29"/>
      <c r="BS1005" s="29"/>
      <c r="BT1005" s="29"/>
      <c r="BU1005" s="29"/>
      <c r="BV1005" s="29"/>
      <c r="BW1005" s="29"/>
      <c r="BX1005" s="29"/>
      <c r="BY1005" s="29"/>
      <c r="BZ1005" s="29"/>
      <c r="CA1005" s="29"/>
      <c r="CB1005" s="29"/>
      <c r="CC1005" s="29"/>
      <c r="CD1005" s="29"/>
      <c r="CE1005" s="29"/>
      <c r="CF1005" s="29"/>
      <c r="CG1005" s="29"/>
      <c r="CH1005" s="29"/>
      <c r="CI1005" s="29"/>
      <c r="CJ1005" s="29"/>
      <c r="CK1005" s="29"/>
      <c r="CL1005" s="29"/>
      <c r="CM1005" s="29"/>
      <c r="CN1005" s="29"/>
      <c r="CO1005" s="29"/>
      <c r="CP1005" s="29"/>
      <c r="CQ1005" s="29"/>
      <c r="CR1005" s="29"/>
      <c r="CS1005" s="29"/>
      <c r="CT1005" s="29"/>
      <c r="CU1005" s="29"/>
      <c r="CV1005" s="29"/>
      <c r="CW1005" s="29"/>
      <c r="CX1005" s="29"/>
      <c r="CY1005" s="29"/>
      <c r="CZ1005" s="29"/>
      <c r="DA1005" s="29"/>
      <c r="DB1005" s="29"/>
      <c r="DC1005" s="29"/>
      <c r="DD1005" s="29"/>
      <c r="DE1005" s="29"/>
      <c r="DF1005" s="29"/>
      <c r="DG1005" s="29"/>
      <c r="DH1005" s="29"/>
      <c r="DI1005" s="29"/>
      <c r="DJ1005" s="29"/>
      <c r="DK1005" s="29"/>
      <c r="DL1005" s="29"/>
      <c r="DM1005" s="29"/>
      <c r="DN1005" s="29"/>
      <c r="DO1005" s="29"/>
      <c r="DP1005" s="29"/>
      <c r="DQ1005" s="29"/>
      <c r="DR1005" s="29"/>
      <c r="DS1005" s="29"/>
      <c r="DT1005" s="29"/>
      <c r="DU1005" s="29"/>
      <c r="DV1005" s="29"/>
      <c r="DW1005" s="29"/>
      <c r="DX1005" s="29"/>
      <c r="DY1005" s="29"/>
      <c r="DZ1005" s="29"/>
      <c r="EA1005" s="29"/>
      <c r="EB1005" s="29"/>
      <c r="EC1005" s="29"/>
      <c r="ED1005" s="29"/>
      <c r="EE1005" s="29"/>
      <c r="EF1005" s="29"/>
      <c r="EG1005" s="29"/>
      <c r="EH1005" s="29"/>
      <c r="EI1005" s="29"/>
      <c r="EJ1005" s="29"/>
      <c r="EK1005" s="29"/>
      <c r="EL1005" s="29"/>
      <c r="EM1005" s="29"/>
      <c r="EN1005" s="29"/>
      <c r="EO1005" s="29"/>
      <c r="EP1005" s="29"/>
      <c r="EQ1005" s="29"/>
      <c r="ER1005" s="29"/>
      <c r="ES1005" s="29"/>
      <c r="ET1005" s="29"/>
      <c r="EU1005" s="29"/>
      <c r="EV1005" s="29"/>
      <c r="EW1005" s="29"/>
      <c r="EX1005" s="29"/>
      <c r="EY1005" s="29"/>
      <c r="EZ1005" s="29"/>
      <c r="FA1005" s="29"/>
      <c r="FB1005" s="29"/>
      <c r="FC1005" s="29"/>
      <c r="FD1005" s="29"/>
      <c r="FE1005" s="29"/>
      <c r="FF1005" s="29"/>
      <c r="FG1005" s="29"/>
      <c r="FH1005" s="29"/>
      <c r="FI1005" s="29"/>
      <c r="FJ1005" s="29"/>
      <c r="FK1005" s="29"/>
      <c r="FL1005" s="29"/>
      <c r="FM1005" s="29"/>
      <c r="FN1005" s="29"/>
      <c r="FO1005" s="29"/>
      <c r="FP1005" s="29"/>
      <c r="FQ1005" s="29"/>
      <c r="FR1005" s="29"/>
      <c r="FS1005" s="29"/>
      <c r="FT1005" s="29"/>
      <c r="FU1005" s="29"/>
      <c r="FV1005" s="29"/>
      <c r="FW1005" s="29"/>
      <c r="FX1005" s="29"/>
      <c r="FY1005" s="29"/>
      <c r="FZ1005" s="29"/>
      <c r="GA1005" s="29"/>
      <c r="GB1005" s="29"/>
      <c r="GC1005" s="29"/>
      <c r="GD1005" s="29"/>
      <c r="GE1005" s="29"/>
      <c r="GF1005" s="29"/>
      <c r="GG1005" s="29"/>
      <c r="GH1005" s="29"/>
      <c r="GI1005" s="29"/>
      <c r="GJ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</row>
    <row r="1006" spans="2:230" ht="12.75">
      <c r="B1006" s="48"/>
      <c r="C1006" s="48"/>
      <c r="D1006" s="48"/>
      <c r="E1006" s="55"/>
      <c r="F1006" s="56"/>
      <c r="G1006" s="56"/>
      <c r="H1006" s="56"/>
      <c r="I1006" s="48"/>
      <c r="J1006" s="48"/>
      <c r="K1006" s="48"/>
      <c r="L1006" s="56"/>
      <c r="M1006" s="48"/>
      <c r="N1006" s="48"/>
      <c r="O1006" s="49"/>
      <c r="P1006" s="48"/>
      <c r="Q1006" s="48"/>
      <c r="R1006" s="56"/>
      <c r="S1006" s="52"/>
      <c r="T1006" s="116"/>
      <c r="U1006" s="116"/>
      <c r="V1006" s="116"/>
      <c r="W1006" s="116"/>
      <c r="X1006" s="43"/>
      <c r="Y1006" s="43"/>
      <c r="Z1006" s="42"/>
      <c r="AA1006" s="43"/>
      <c r="AB1006" s="45"/>
      <c r="AC1006" s="45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  <c r="BM1006" s="29"/>
      <c r="BN1006" s="29"/>
      <c r="BO1006" s="29"/>
      <c r="BP1006" s="29"/>
      <c r="BQ1006" s="29"/>
      <c r="BR1006" s="29"/>
      <c r="BS1006" s="29"/>
      <c r="BT1006" s="29"/>
      <c r="BU1006" s="29"/>
      <c r="BV1006" s="29"/>
      <c r="BW1006" s="29"/>
      <c r="BX1006" s="29"/>
      <c r="BY1006" s="29"/>
      <c r="BZ1006" s="29"/>
      <c r="CA1006" s="29"/>
      <c r="CB1006" s="29"/>
      <c r="CC1006" s="29"/>
      <c r="CD1006" s="29"/>
      <c r="CE1006" s="29"/>
      <c r="CF1006" s="29"/>
      <c r="CG1006" s="29"/>
      <c r="CH1006" s="29"/>
      <c r="CI1006" s="29"/>
      <c r="CJ1006" s="29"/>
      <c r="CK1006" s="29"/>
      <c r="CL1006" s="29"/>
      <c r="CM1006" s="29"/>
      <c r="CN1006" s="29"/>
      <c r="CO1006" s="29"/>
      <c r="CP1006" s="29"/>
      <c r="CQ1006" s="29"/>
      <c r="CR1006" s="29"/>
      <c r="CS1006" s="29"/>
      <c r="CT1006" s="29"/>
      <c r="CU1006" s="29"/>
      <c r="CV1006" s="29"/>
      <c r="CW1006" s="29"/>
      <c r="CX1006" s="29"/>
      <c r="CY1006" s="29"/>
      <c r="CZ1006" s="29"/>
      <c r="DA1006" s="29"/>
      <c r="DB1006" s="29"/>
      <c r="DC1006" s="29"/>
      <c r="DD1006" s="29"/>
      <c r="DE1006" s="29"/>
      <c r="DF1006" s="29"/>
      <c r="DG1006" s="29"/>
      <c r="DH1006" s="29"/>
      <c r="DI1006" s="29"/>
      <c r="DJ1006" s="29"/>
      <c r="DK1006" s="29"/>
      <c r="DL1006" s="29"/>
      <c r="DM1006" s="29"/>
      <c r="DN1006" s="29"/>
      <c r="DO1006" s="29"/>
      <c r="DP1006" s="29"/>
      <c r="DQ1006" s="29"/>
      <c r="DR1006" s="29"/>
      <c r="DS1006" s="29"/>
      <c r="DT1006" s="29"/>
      <c r="DU1006" s="29"/>
      <c r="DV1006" s="29"/>
      <c r="DW1006" s="29"/>
      <c r="DX1006" s="29"/>
      <c r="DY1006" s="29"/>
      <c r="DZ1006" s="29"/>
      <c r="EA1006" s="29"/>
      <c r="EB1006" s="29"/>
      <c r="EC1006" s="29"/>
      <c r="ED1006" s="29"/>
      <c r="EE1006" s="29"/>
      <c r="EF1006" s="29"/>
      <c r="EG1006" s="29"/>
      <c r="EH1006" s="29"/>
      <c r="EI1006" s="29"/>
      <c r="EJ1006" s="29"/>
      <c r="EK1006" s="29"/>
      <c r="EL1006" s="29"/>
      <c r="EM1006" s="29"/>
      <c r="EN1006" s="29"/>
      <c r="EO1006" s="29"/>
      <c r="EP1006" s="29"/>
      <c r="EQ1006" s="29"/>
      <c r="ER1006" s="29"/>
      <c r="ES1006" s="29"/>
      <c r="ET1006" s="29"/>
      <c r="EU1006" s="29"/>
      <c r="EV1006" s="29"/>
      <c r="EW1006" s="29"/>
      <c r="EX1006" s="29"/>
      <c r="EY1006" s="29"/>
      <c r="EZ1006" s="29"/>
      <c r="FA1006" s="29"/>
      <c r="FB1006" s="29"/>
      <c r="FC1006" s="29"/>
      <c r="FD1006" s="29"/>
      <c r="FE1006" s="29"/>
      <c r="FF1006" s="29"/>
      <c r="FG1006" s="29"/>
      <c r="FH1006" s="29"/>
      <c r="FI1006" s="29"/>
      <c r="FJ1006" s="29"/>
      <c r="FK1006" s="29"/>
      <c r="FL1006" s="29"/>
      <c r="FM1006" s="29"/>
      <c r="FN1006" s="29"/>
      <c r="FO1006" s="29"/>
      <c r="FP1006" s="29"/>
      <c r="FQ1006" s="29"/>
      <c r="FR1006" s="29"/>
      <c r="FS1006" s="29"/>
      <c r="FT1006" s="29"/>
      <c r="FU1006" s="29"/>
      <c r="FV1006" s="29"/>
      <c r="FW1006" s="29"/>
      <c r="FX1006" s="29"/>
      <c r="FY1006" s="29"/>
      <c r="FZ1006" s="29"/>
      <c r="GA1006" s="29"/>
      <c r="GB1006" s="29"/>
      <c r="GC1006" s="29"/>
      <c r="GD1006" s="29"/>
      <c r="GE1006" s="29"/>
      <c r="GF1006" s="29"/>
      <c r="GG1006" s="29"/>
      <c r="GH1006" s="29"/>
      <c r="GI1006" s="29"/>
      <c r="GJ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</row>
    <row r="1007" spans="2:230" ht="12.75">
      <c r="B1007" s="48"/>
      <c r="C1007" s="48"/>
      <c r="D1007" s="48"/>
      <c r="E1007" s="55"/>
      <c r="F1007" s="56"/>
      <c r="G1007" s="56"/>
      <c r="H1007" s="56"/>
      <c r="I1007" s="48"/>
      <c r="J1007" s="48"/>
      <c r="K1007" s="48"/>
      <c r="L1007" s="56"/>
      <c r="M1007" s="48"/>
      <c r="N1007" s="48"/>
      <c r="O1007" s="49"/>
      <c r="P1007" s="48"/>
      <c r="Q1007" s="48"/>
      <c r="R1007" s="56"/>
      <c r="S1007" s="52"/>
      <c r="T1007" s="116"/>
      <c r="U1007" s="116"/>
      <c r="V1007" s="116"/>
      <c r="W1007" s="116"/>
      <c r="X1007" s="43"/>
      <c r="Y1007" s="43"/>
      <c r="Z1007" s="42"/>
      <c r="AA1007" s="43"/>
      <c r="AB1007" s="45"/>
      <c r="AC1007" s="45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  <c r="BM1007" s="29"/>
      <c r="BN1007" s="29"/>
      <c r="BO1007" s="29"/>
      <c r="BP1007" s="29"/>
      <c r="BQ1007" s="29"/>
      <c r="BR1007" s="29"/>
      <c r="BS1007" s="29"/>
      <c r="BT1007" s="29"/>
      <c r="BU1007" s="29"/>
      <c r="BV1007" s="29"/>
      <c r="BW1007" s="29"/>
      <c r="BX1007" s="29"/>
      <c r="BY1007" s="29"/>
      <c r="BZ1007" s="29"/>
      <c r="CA1007" s="29"/>
      <c r="CB1007" s="29"/>
      <c r="CC1007" s="29"/>
      <c r="CD1007" s="29"/>
      <c r="CE1007" s="29"/>
      <c r="CF1007" s="29"/>
      <c r="CG1007" s="29"/>
      <c r="CH1007" s="29"/>
      <c r="CI1007" s="29"/>
      <c r="CJ1007" s="29"/>
      <c r="CK1007" s="29"/>
      <c r="CL1007" s="29"/>
      <c r="CM1007" s="29"/>
      <c r="CN1007" s="29"/>
      <c r="CO1007" s="29"/>
      <c r="CP1007" s="29"/>
      <c r="CQ1007" s="29"/>
      <c r="CR1007" s="29"/>
      <c r="CS1007" s="29"/>
      <c r="CT1007" s="29"/>
      <c r="CU1007" s="29"/>
      <c r="CV1007" s="29"/>
      <c r="CW1007" s="29"/>
      <c r="CX1007" s="29"/>
      <c r="CY1007" s="29"/>
      <c r="CZ1007" s="29"/>
      <c r="DA1007" s="29"/>
      <c r="DB1007" s="29"/>
      <c r="DC1007" s="29"/>
      <c r="DD1007" s="29"/>
      <c r="DE1007" s="29"/>
      <c r="DF1007" s="29"/>
      <c r="DG1007" s="29"/>
      <c r="DH1007" s="29"/>
      <c r="DI1007" s="29"/>
      <c r="DJ1007" s="29"/>
      <c r="DK1007" s="29"/>
      <c r="DL1007" s="29"/>
      <c r="DM1007" s="29"/>
      <c r="DN1007" s="29"/>
      <c r="DO1007" s="29"/>
      <c r="DP1007" s="29"/>
      <c r="DQ1007" s="29"/>
      <c r="DR1007" s="29"/>
      <c r="DS1007" s="29"/>
      <c r="DT1007" s="29"/>
      <c r="DU1007" s="29"/>
      <c r="DV1007" s="29"/>
      <c r="DW1007" s="29"/>
      <c r="DX1007" s="29"/>
      <c r="DY1007" s="29"/>
      <c r="DZ1007" s="29"/>
      <c r="EA1007" s="29"/>
      <c r="EB1007" s="29"/>
      <c r="EC1007" s="29"/>
      <c r="ED1007" s="29"/>
      <c r="EE1007" s="29"/>
      <c r="EF1007" s="29"/>
      <c r="EG1007" s="29"/>
      <c r="EH1007" s="29"/>
      <c r="EI1007" s="29"/>
      <c r="EJ1007" s="29"/>
      <c r="EK1007" s="29"/>
      <c r="EL1007" s="29"/>
      <c r="EM1007" s="29"/>
      <c r="EN1007" s="29"/>
      <c r="EO1007" s="29"/>
      <c r="EP1007" s="29"/>
      <c r="EQ1007" s="29"/>
      <c r="ER1007" s="29"/>
      <c r="ES1007" s="29"/>
      <c r="ET1007" s="29"/>
      <c r="EU1007" s="29"/>
      <c r="EV1007" s="29"/>
      <c r="EW1007" s="29"/>
      <c r="EX1007" s="29"/>
      <c r="EY1007" s="29"/>
      <c r="EZ1007" s="29"/>
      <c r="FA1007" s="29"/>
      <c r="FB1007" s="29"/>
      <c r="FC1007" s="29"/>
      <c r="FD1007" s="29"/>
      <c r="FE1007" s="29"/>
      <c r="FF1007" s="29"/>
      <c r="FG1007" s="29"/>
      <c r="FH1007" s="29"/>
      <c r="FI1007" s="29"/>
      <c r="FJ1007" s="29"/>
      <c r="FK1007" s="29"/>
      <c r="FL1007" s="29"/>
      <c r="FM1007" s="29"/>
      <c r="FN1007" s="29"/>
      <c r="FO1007" s="29"/>
      <c r="FP1007" s="29"/>
      <c r="FQ1007" s="29"/>
      <c r="FR1007" s="29"/>
      <c r="FS1007" s="29"/>
      <c r="FT1007" s="29"/>
      <c r="FU1007" s="29"/>
      <c r="FV1007" s="29"/>
      <c r="FW1007" s="29"/>
      <c r="FX1007" s="29"/>
      <c r="FY1007" s="29"/>
      <c r="FZ1007" s="29"/>
      <c r="GA1007" s="29"/>
      <c r="GB1007" s="29"/>
      <c r="GC1007" s="29"/>
      <c r="GD1007" s="29"/>
      <c r="GE1007" s="29"/>
      <c r="GF1007" s="29"/>
      <c r="GG1007" s="29"/>
      <c r="GH1007" s="29"/>
      <c r="GI1007" s="29"/>
      <c r="GJ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</row>
    <row r="1008" spans="2:230" ht="12.75">
      <c r="B1008" s="48"/>
      <c r="C1008" s="48"/>
      <c r="D1008" s="48"/>
      <c r="E1008" s="55"/>
      <c r="F1008" s="56"/>
      <c r="G1008" s="56"/>
      <c r="H1008" s="56"/>
      <c r="I1008" s="48"/>
      <c r="J1008" s="48"/>
      <c r="K1008" s="48"/>
      <c r="L1008" s="56"/>
      <c r="M1008" s="48"/>
      <c r="N1008" s="48"/>
      <c r="O1008" s="49"/>
      <c r="P1008" s="48"/>
      <c r="Q1008" s="48"/>
      <c r="R1008" s="56"/>
      <c r="S1008" s="52"/>
      <c r="T1008" s="116"/>
      <c r="U1008" s="116"/>
      <c r="V1008" s="116"/>
      <c r="W1008" s="116"/>
      <c r="X1008" s="43"/>
      <c r="Y1008" s="43"/>
      <c r="Z1008" s="42"/>
      <c r="AA1008" s="43"/>
      <c r="AB1008" s="45"/>
      <c r="AC1008" s="45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  <c r="BM1008" s="29"/>
      <c r="BN1008" s="29"/>
      <c r="BO1008" s="29"/>
      <c r="BP1008" s="29"/>
      <c r="BQ1008" s="29"/>
      <c r="BR1008" s="29"/>
      <c r="BS1008" s="29"/>
      <c r="BT1008" s="29"/>
      <c r="BU1008" s="29"/>
      <c r="BV1008" s="29"/>
      <c r="BW1008" s="29"/>
      <c r="BX1008" s="29"/>
      <c r="BY1008" s="29"/>
      <c r="BZ1008" s="29"/>
      <c r="CA1008" s="29"/>
      <c r="CB1008" s="29"/>
      <c r="CC1008" s="29"/>
      <c r="CD1008" s="29"/>
      <c r="CE1008" s="29"/>
      <c r="CF1008" s="29"/>
      <c r="CG1008" s="29"/>
      <c r="CH1008" s="29"/>
      <c r="CI1008" s="29"/>
      <c r="CJ1008" s="29"/>
      <c r="CK1008" s="29"/>
      <c r="CL1008" s="29"/>
      <c r="CM1008" s="29"/>
      <c r="CN1008" s="29"/>
      <c r="CO1008" s="29"/>
      <c r="CP1008" s="29"/>
      <c r="CQ1008" s="29"/>
      <c r="CR1008" s="29"/>
      <c r="CS1008" s="29"/>
      <c r="CT1008" s="29"/>
      <c r="CU1008" s="29"/>
      <c r="CV1008" s="29"/>
      <c r="CW1008" s="29"/>
      <c r="CX1008" s="29"/>
      <c r="CY1008" s="29"/>
      <c r="CZ1008" s="29"/>
      <c r="DA1008" s="29"/>
      <c r="DB1008" s="29"/>
      <c r="DC1008" s="29"/>
      <c r="DD1008" s="29"/>
      <c r="DE1008" s="29"/>
      <c r="DF1008" s="29"/>
      <c r="DG1008" s="29"/>
      <c r="DH1008" s="29"/>
      <c r="DI1008" s="29"/>
      <c r="DJ1008" s="29"/>
      <c r="DK1008" s="29"/>
      <c r="DL1008" s="29"/>
      <c r="DM1008" s="29"/>
      <c r="DN1008" s="29"/>
      <c r="DO1008" s="29"/>
      <c r="DP1008" s="29"/>
      <c r="DQ1008" s="29"/>
      <c r="DR1008" s="29"/>
      <c r="DS1008" s="29"/>
      <c r="DT1008" s="29"/>
      <c r="DU1008" s="29"/>
      <c r="DV1008" s="29"/>
      <c r="DW1008" s="29"/>
      <c r="DX1008" s="29"/>
      <c r="DY1008" s="29"/>
      <c r="DZ1008" s="29"/>
      <c r="EA1008" s="29"/>
      <c r="EB1008" s="29"/>
      <c r="EC1008" s="29"/>
      <c r="ED1008" s="29"/>
      <c r="EE1008" s="29"/>
      <c r="EF1008" s="29"/>
      <c r="EG1008" s="29"/>
      <c r="EH1008" s="29"/>
      <c r="EI1008" s="29"/>
      <c r="EJ1008" s="29"/>
      <c r="EK1008" s="29"/>
      <c r="EL1008" s="29"/>
      <c r="EM1008" s="29"/>
      <c r="EN1008" s="29"/>
      <c r="EO1008" s="29"/>
      <c r="EP1008" s="29"/>
      <c r="EQ1008" s="29"/>
      <c r="ER1008" s="29"/>
      <c r="ES1008" s="29"/>
      <c r="ET1008" s="29"/>
      <c r="EU1008" s="29"/>
      <c r="EV1008" s="29"/>
      <c r="EW1008" s="29"/>
      <c r="EX1008" s="29"/>
      <c r="EY1008" s="29"/>
      <c r="EZ1008" s="29"/>
      <c r="FA1008" s="29"/>
      <c r="FB1008" s="29"/>
      <c r="FC1008" s="29"/>
      <c r="FD1008" s="29"/>
      <c r="FE1008" s="29"/>
      <c r="FF1008" s="29"/>
      <c r="FG1008" s="29"/>
      <c r="FH1008" s="29"/>
      <c r="FI1008" s="29"/>
      <c r="FJ1008" s="29"/>
      <c r="FK1008" s="29"/>
      <c r="FL1008" s="29"/>
      <c r="FM1008" s="29"/>
      <c r="FN1008" s="29"/>
      <c r="FO1008" s="29"/>
      <c r="FP1008" s="29"/>
      <c r="FQ1008" s="29"/>
      <c r="FR1008" s="29"/>
      <c r="FS1008" s="29"/>
      <c r="FT1008" s="29"/>
      <c r="FU1008" s="29"/>
      <c r="FV1008" s="29"/>
      <c r="FW1008" s="29"/>
      <c r="FX1008" s="29"/>
      <c r="FY1008" s="29"/>
      <c r="FZ1008" s="29"/>
      <c r="GA1008" s="29"/>
      <c r="GB1008" s="29"/>
      <c r="GC1008" s="29"/>
      <c r="GD1008" s="29"/>
      <c r="GE1008" s="29"/>
      <c r="GF1008" s="29"/>
      <c r="GG1008" s="29"/>
      <c r="GH1008" s="29"/>
      <c r="GI1008" s="29"/>
      <c r="GJ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</row>
    <row r="1009" spans="2:230" ht="12.75">
      <c r="B1009" s="48"/>
      <c r="C1009" s="48"/>
      <c r="D1009" s="48"/>
      <c r="E1009" s="55"/>
      <c r="F1009" s="56"/>
      <c r="G1009" s="56"/>
      <c r="H1009" s="56"/>
      <c r="I1009" s="48"/>
      <c r="J1009" s="48"/>
      <c r="K1009" s="48"/>
      <c r="L1009" s="56"/>
      <c r="M1009" s="48"/>
      <c r="N1009" s="48"/>
      <c r="O1009" s="49"/>
      <c r="P1009" s="48"/>
      <c r="Q1009" s="48"/>
      <c r="R1009" s="56"/>
      <c r="S1009" s="52"/>
      <c r="T1009" s="116"/>
      <c r="U1009" s="116"/>
      <c r="V1009" s="116"/>
      <c r="W1009" s="116"/>
      <c r="X1009" s="43"/>
      <c r="Y1009" s="43"/>
      <c r="Z1009" s="42"/>
      <c r="AA1009" s="43"/>
      <c r="AB1009" s="45"/>
      <c r="AC1009" s="45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  <c r="BM1009" s="29"/>
      <c r="BN1009" s="29"/>
      <c r="BO1009" s="29"/>
      <c r="BP1009" s="29"/>
      <c r="BQ1009" s="29"/>
      <c r="BR1009" s="29"/>
      <c r="BS1009" s="29"/>
      <c r="BT1009" s="29"/>
      <c r="BU1009" s="29"/>
      <c r="BV1009" s="29"/>
      <c r="BW1009" s="29"/>
      <c r="BX1009" s="29"/>
      <c r="BY1009" s="29"/>
      <c r="BZ1009" s="29"/>
      <c r="CA1009" s="29"/>
      <c r="CB1009" s="29"/>
      <c r="CC1009" s="29"/>
      <c r="CD1009" s="29"/>
      <c r="CE1009" s="29"/>
      <c r="CF1009" s="29"/>
      <c r="CG1009" s="29"/>
      <c r="CH1009" s="29"/>
      <c r="CI1009" s="29"/>
      <c r="CJ1009" s="29"/>
      <c r="CK1009" s="29"/>
      <c r="CL1009" s="29"/>
      <c r="CM1009" s="29"/>
      <c r="CN1009" s="29"/>
      <c r="CO1009" s="29"/>
      <c r="CP1009" s="29"/>
      <c r="CQ1009" s="29"/>
      <c r="CR1009" s="29"/>
      <c r="CS1009" s="29"/>
      <c r="CT1009" s="29"/>
      <c r="CU1009" s="29"/>
      <c r="CV1009" s="29"/>
      <c r="CW1009" s="29"/>
      <c r="CX1009" s="29"/>
      <c r="CY1009" s="29"/>
      <c r="CZ1009" s="29"/>
      <c r="DA1009" s="29"/>
      <c r="DB1009" s="29"/>
      <c r="DC1009" s="29"/>
      <c r="DD1009" s="29"/>
      <c r="DE1009" s="29"/>
      <c r="DF1009" s="29"/>
      <c r="DG1009" s="29"/>
      <c r="DH1009" s="29"/>
      <c r="DI1009" s="29"/>
      <c r="DJ1009" s="29"/>
      <c r="DK1009" s="29"/>
      <c r="DL1009" s="29"/>
      <c r="DM1009" s="29"/>
      <c r="DN1009" s="29"/>
      <c r="DO1009" s="29"/>
      <c r="DP1009" s="29"/>
      <c r="DQ1009" s="29"/>
      <c r="DR1009" s="29"/>
      <c r="DS1009" s="29"/>
      <c r="DT1009" s="29"/>
      <c r="DU1009" s="29"/>
      <c r="DV1009" s="29"/>
      <c r="DW1009" s="29"/>
      <c r="DX1009" s="29"/>
      <c r="DY1009" s="29"/>
      <c r="DZ1009" s="29"/>
      <c r="EA1009" s="29"/>
      <c r="EB1009" s="29"/>
      <c r="EC1009" s="29"/>
      <c r="ED1009" s="29"/>
      <c r="EE1009" s="29"/>
      <c r="EF1009" s="29"/>
      <c r="EG1009" s="29"/>
      <c r="EH1009" s="29"/>
      <c r="EI1009" s="29"/>
      <c r="EJ1009" s="29"/>
      <c r="EK1009" s="29"/>
      <c r="EL1009" s="29"/>
      <c r="EM1009" s="29"/>
      <c r="EN1009" s="29"/>
      <c r="EO1009" s="29"/>
      <c r="EP1009" s="29"/>
      <c r="EQ1009" s="29"/>
      <c r="ER1009" s="29"/>
      <c r="ES1009" s="29"/>
      <c r="ET1009" s="29"/>
      <c r="EU1009" s="29"/>
      <c r="EV1009" s="29"/>
      <c r="EW1009" s="29"/>
      <c r="EX1009" s="29"/>
      <c r="EY1009" s="29"/>
      <c r="EZ1009" s="29"/>
      <c r="FA1009" s="29"/>
      <c r="FB1009" s="29"/>
      <c r="FC1009" s="29"/>
      <c r="FD1009" s="29"/>
      <c r="FE1009" s="29"/>
      <c r="FF1009" s="29"/>
      <c r="FG1009" s="29"/>
      <c r="FH1009" s="29"/>
      <c r="FI1009" s="29"/>
      <c r="FJ1009" s="29"/>
      <c r="FK1009" s="29"/>
      <c r="FL1009" s="29"/>
      <c r="FM1009" s="29"/>
      <c r="FN1009" s="29"/>
      <c r="FO1009" s="29"/>
      <c r="FP1009" s="29"/>
      <c r="FQ1009" s="29"/>
      <c r="FR1009" s="29"/>
      <c r="FS1009" s="29"/>
      <c r="FT1009" s="29"/>
      <c r="FU1009" s="29"/>
      <c r="FV1009" s="29"/>
      <c r="FW1009" s="29"/>
      <c r="FX1009" s="29"/>
      <c r="FY1009" s="29"/>
      <c r="FZ1009" s="29"/>
      <c r="GA1009" s="29"/>
      <c r="GB1009" s="29"/>
      <c r="GC1009" s="29"/>
      <c r="GD1009" s="29"/>
      <c r="GE1009" s="29"/>
      <c r="GF1009" s="29"/>
      <c r="GG1009" s="29"/>
      <c r="GH1009" s="29"/>
      <c r="GI1009" s="29"/>
      <c r="GJ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</row>
    <row r="1010" spans="2:230" ht="12.75">
      <c r="B1010" s="48"/>
      <c r="C1010" s="48"/>
      <c r="D1010" s="48"/>
      <c r="E1010" s="55"/>
      <c r="F1010" s="56"/>
      <c r="G1010" s="56"/>
      <c r="H1010" s="56"/>
      <c r="I1010" s="48"/>
      <c r="J1010" s="48"/>
      <c r="K1010" s="48"/>
      <c r="L1010" s="56"/>
      <c r="M1010" s="48"/>
      <c r="N1010" s="48"/>
      <c r="O1010" s="49"/>
      <c r="P1010" s="48"/>
      <c r="Q1010" s="48"/>
      <c r="R1010" s="56"/>
      <c r="S1010" s="52"/>
      <c r="T1010" s="116"/>
      <c r="U1010" s="116"/>
      <c r="V1010" s="116"/>
      <c r="W1010" s="116"/>
      <c r="X1010" s="43"/>
      <c r="Y1010" s="43"/>
      <c r="Z1010" s="42"/>
      <c r="AA1010" s="43"/>
      <c r="AB1010" s="45"/>
      <c r="AC1010" s="45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  <c r="BM1010" s="29"/>
      <c r="BN1010" s="29"/>
      <c r="BO1010" s="29"/>
      <c r="BP1010" s="29"/>
      <c r="BQ1010" s="29"/>
      <c r="BR1010" s="29"/>
      <c r="BS1010" s="29"/>
      <c r="BT1010" s="29"/>
      <c r="BU1010" s="29"/>
      <c r="BV1010" s="29"/>
      <c r="BW1010" s="29"/>
      <c r="BX1010" s="29"/>
      <c r="BY1010" s="29"/>
      <c r="BZ1010" s="29"/>
      <c r="CA1010" s="29"/>
      <c r="CB1010" s="29"/>
      <c r="CC1010" s="29"/>
      <c r="CD1010" s="29"/>
      <c r="CE1010" s="29"/>
      <c r="CF1010" s="29"/>
      <c r="CG1010" s="29"/>
      <c r="CH1010" s="29"/>
      <c r="CI1010" s="29"/>
      <c r="CJ1010" s="29"/>
      <c r="CK1010" s="29"/>
      <c r="CL1010" s="29"/>
      <c r="CM1010" s="29"/>
      <c r="CN1010" s="29"/>
      <c r="CO1010" s="29"/>
      <c r="CP1010" s="29"/>
      <c r="CQ1010" s="29"/>
      <c r="CR1010" s="29"/>
      <c r="CS1010" s="29"/>
      <c r="CT1010" s="29"/>
      <c r="CU1010" s="29"/>
      <c r="CV1010" s="29"/>
      <c r="CW1010" s="29"/>
      <c r="CX1010" s="29"/>
      <c r="CY1010" s="29"/>
      <c r="CZ1010" s="29"/>
      <c r="DA1010" s="29"/>
      <c r="DB1010" s="29"/>
      <c r="DC1010" s="29"/>
      <c r="DD1010" s="29"/>
      <c r="DE1010" s="29"/>
      <c r="DF1010" s="29"/>
      <c r="DG1010" s="29"/>
      <c r="DH1010" s="29"/>
      <c r="DI1010" s="29"/>
      <c r="DJ1010" s="29"/>
      <c r="DK1010" s="29"/>
      <c r="DL1010" s="29"/>
      <c r="DM1010" s="29"/>
      <c r="DN1010" s="29"/>
      <c r="DO1010" s="29"/>
      <c r="DP1010" s="29"/>
      <c r="DQ1010" s="29"/>
      <c r="DR1010" s="29"/>
      <c r="DS1010" s="29"/>
      <c r="DT1010" s="29"/>
      <c r="DU1010" s="29"/>
      <c r="DV1010" s="29"/>
      <c r="DW1010" s="29"/>
      <c r="DX1010" s="29"/>
      <c r="DY1010" s="29"/>
      <c r="DZ1010" s="29"/>
      <c r="EA1010" s="29"/>
      <c r="EB1010" s="29"/>
      <c r="EC1010" s="29"/>
      <c r="ED1010" s="29"/>
      <c r="EE1010" s="29"/>
      <c r="EF1010" s="29"/>
      <c r="EG1010" s="29"/>
      <c r="EH1010" s="29"/>
      <c r="EI1010" s="29"/>
      <c r="EJ1010" s="29"/>
      <c r="EK1010" s="29"/>
      <c r="EL1010" s="29"/>
      <c r="EM1010" s="29"/>
      <c r="EN1010" s="29"/>
      <c r="EO1010" s="29"/>
      <c r="EP1010" s="29"/>
      <c r="EQ1010" s="29"/>
      <c r="ER1010" s="29"/>
      <c r="ES1010" s="29"/>
      <c r="ET1010" s="29"/>
      <c r="EU1010" s="29"/>
      <c r="EV1010" s="29"/>
      <c r="EW1010" s="29"/>
      <c r="EX1010" s="29"/>
      <c r="EY1010" s="29"/>
      <c r="EZ1010" s="29"/>
      <c r="FA1010" s="29"/>
      <c r="FB1010" s="29"/>
      <c r="FC1010" s="29"/>
      <c r="FD1010" s="29"/>
      <c r="FE1010" s="29"/>
      <c r="FF1010" s="29"/>
      <c r="FG1010" s="29"/>
      <c r="FH1010" s="29"/>
      <c r="FI1010" s="29"/>
      <c r="FJ1010" s="29"/>
      <c r="FK1010" s="29"/>
      <c r="FL1010" s="29"/>
      <c r="FM1010" s="29"/>
      <c r="FN1010" s="29"/>
      <c r="FO1010" s="29"/>
      <c r="FP1010" s="29"/>
      <c r="FQ1010" s="29"/>
      <c r="FR1010" s="29"/>
      <c r="FS1010" s="29"/>
      <c r="FT1010" s="29"/>
      <c r="FU1010" s="29"/>
      <c r="FV1010" s="29"/>
      <c r="FW1010" s="29"/>
      <c r="FX1010" s="29"/>
      <c r="FY1010" s="29"/>
      <c r="FZ1010" s="29"/>
      <c r="GA1010" s="29"/>
      <c r="GB1010" s="29"/>
      <c r="GC1010" s="29"/>
      <c r="GD1010" s="29"/>
      <c r="GE1010" s="29"/>
      <c r="GF1010" s="29"/>
      <c r="GG1010" s="29"/>
      <c r="GH1010" s="29"/>
      <c r="GI1010" s="29"/>
      <c r="GJ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</row>
    <row r="1011" spans="2:230" ht="12.75">
      <c r="B1011" s="48"/>
      <c r="C1011" s="48"/>
      <c r="D1011" s="48"/>
      <c r="E1011" s="55"/>
      <c r="F1011" s="56"/>
      <c r="G1011" s="56"/>
      <c r="H1011" s="56"/>
      <c r="I1011" s="48"/>
      <c r="J1011" s="48"/>
      <c r="K1011" s="48"/>
      <c r="L1011" s="56"/>
      <c r="M1011" s="48"/>
      <c r="N1011" s="48"/>
      <c r="O1011" s="49"/>
      <c r="P1011" s="48"/>
      <c r="Q1011" s="48"/>
      <c r="R1011" s="56"/>
      <c r="S1011" s="52"/>
      <c r="T1011" s="116"/>
      <c r="U1011" s="116"/>
      <c r="V1011" s="116"/>
      <c r="W1011" s="116"/>
      <c r="X1011" s="43"/>
      <c r="Y1011" s="43"/>
      <c r="Z1011" s="42"/>
      <c r="AA1011" s="43"/>
      <c r="AB1011" s="45"/>
      <c r="AC1011" s="45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  <c r="BM1011" s="29"/>
      <c r="BN1011" s="29"/>
      <c r="BO1011" s="29"/>
      <c r="BP1011" s="29"/>
      <c r="BQ1011" s="29"/>
      <c r="BR1011" s="29"/>
      <c r="BS1011" s="29"/>
      <c r="BT1011" s="29"/>
      <c r="BU1011" s="29"/>
      <c r="BV1011" s="29"/>
      <c r="BW1011" s="29"/>
      <c r="BX1011" s="29"/>
      <c r="BY1011" s="29"/>
      <c r="BZ1011" s="29"/>
      <c r="CA1011" s="29"/>
      <c r="CB1011" s="29"/>
      <c r="CC1011" s="29"/>
      <c r="CD1011" s="29"/>
      <c r="CE1011" s="29"/>
      <c r="CF1011" s="29"/>
      <c r="CG1011" s="29"/>
      <c r="CH1011" s="29"/>
      <c r="CI1011" s="29"/>
      <c r="CJ1011" s="29"/>
      <c r="CK1011" s="29"/>
      <c r="CL1011" s="29"/>
      <c r="CM1011" s="29"/>
      <c r="CN1011" s="29"/>
      <c r="CO1011" s="29"/>
      <c r="CP1011" s="29"/>
      <c r="CQ1011" s="29"/>
      <c r="CR1011" s="29"/>
      <c r="CS1011" s="29"/>
      <c r="CT1011" s="29"/>
      <c r="CU1011" s="29"/>
      <c r="CV1011" s="29"/>
      <c r="CW1011" s="29"/>
      <c r="CX1011" s="29"/>
      <c r="CY1011" s="29"/>
      <c r="CZ1011" s="29"/>
      <c r="DA1011" s="29"/>
      <c r="DB1011" s="29"/>
      <c r="DC1011" s="29"/>
      <c r="DD1011" s="29"/>
      <c r="DE1011" s="29"/>
      <c r="DF1011" s="29"/>
      <c r="DG1011" s="29"/>
      <c r="DH1011" s="29"/>
      <c r="DI1011" s="29"/>
      <c r="DJ1011" s="29"/>
      <c r="DK1011" s="29"/>
      <c r="DL1011" s="29"/>
      <c r="DM1011" s="29"/>
      <c r="DN1011" s="29"/>
      <c r="DO1011" s="29"/>
      <c r="DP1011" s="29"/>
      <c r="DQ1011" s="29"/>
      <c r="DR1011" s="29"/>
      <c r="DS1011" s="29"/>
      <c r="DT1011" s="29"/>
      <c r="DU1011" s="29"/>
      <c r="DV1011" s="29"/>
      <c r="DW1011" s="29"/>
      <c r="DX1011" s="29"/>
      <c r="DY1011" s="29"/>
      <c r="DZ1011" s="29"/>
      <c r="EA1011" s="29"/>
      <c r="EB1011" s="29"/>
      <c r="EC1011" s="29"/>
      <c r="ED1011" s="29"/>
      <c r="EE1011" s="29"/>
      <c r="EF1011" s="29"/>
      <c r="EG1011" s="29"/>
      <c r="EH1011" s="29"/>
      <c r="EI1011" s="29"/>
      <c r="EJ1011" s="29"/>
      <c r="EK1011" s="29"/>
      <c r="EL1011" s="29"/>
      <c r="EM1011" s="29"/>
      <c r="EN1011" s="29"/>
      <c r="EO1011" s="29"/>
      <c r="EP1011" s="29"/>
      <c r="EQ1011" s="29"/>
      <c r="ER1011" s="29"/>
      <c r="ES1011" s="29"/>
      <c r="ET1011" s="29"/>
      <c r="EU1011" s="29"/>
      <c r="EV1011" s="29"/>
      <c r="EW1011" s="29"/>
      <c r="EX1011" s="29"/>
      <c r="EY1011" s="29"/>
      <c r="EZ1011" s="29"/>
      <c r="FA1011" s="29"/>
      <c r="FB1011" s="29"/>
      <c r="FC1011" s="29"/>
      <c r="FD1011" s="29"/>
      <c r="FE1011" s="29"/>
      <c r="FF1011" s="29"/>
      <c r="FG1011" s="29"/>
      <c r="FH1011" s="29"/>
      <c r="FI1011" s="29"/>
      <c r="FJ1011" s="29"/>
      <c r="FK1011" s="29"/>
      <c r="FL1011" s="29"/>
      <c r="FM1011" s="29"/>
      <c r="FN1011" s="29"/>
      <c r="FO1011" s="29"/>
      <c r="FP1011" s="29"/>
      <c r="FQ1011" s="29"/>
      <c r="FR1011" s="29"/>
      <c r="FS1011" s="29"/>
      <c r="FT1011" s="29"/>
      <c r="FU1011" s="29"/>
      <c r="FV1011" s="29"/>
      <c r="FW1011" s="29"/>
      <c r="FX1011" s="29"/>
      <c r="FY1011" s="29"/>
      <c r="FZ1011" s="29"/>
      <c r="GA1011" s="29"/>
      <c r="GB1011" s="29"/>
      <c r="GC1011" s="29"/>
      <c r="GD1011" s="29"/>
      <c r="GE1011" s="29"/>
      <c r="GF1011" s="29"/>
      <c r="GG1011" s="29"/>
      <c r="GH1011" s="29"/>
      <c r="GI1011" s="29"/>
      <c r="GJ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</row>
    <row r="1012" spans="2:230" ht="12.75">
      <c r="B1012" s="48"/>
      <c r="C1012" s="48"/>
      <c r="D1012" s="48"/>
      <c r="E1012" s="55"/>
      <c r="F1012" s="56"/>
      <c r="G1012" s="56"/>
      <c r="H1012" s="56"/>
      <c r="I1012" s="48"/>
      <c r="J1012" s="48"/>
      <c r="K1012" s="48"/>
      <c r="L1012" s="56"/>
      <c r="M1012" s="48"/>
      <c r="N1012" s="48"/>
      <c r="O1012" s="49"/>
      <c r="P1012" s="48"/>
      <c r="Q1012" s="48"/>
      <c r="R1012" s="56"/>
      <c r="S1012" s="52"/>
      <c r="T1012" s="116"/>
      <c r="U1012" s="116"/>
      <c r="V1012" s="116"/>
      <c r="W1012" s="116"/>
      <c r="X1012" s="43"/>
      <c r="Y1012" s="43"/>
      <c r="Z1012" s="42"/>
      <c r="AA1012" s="43"/>
      <c r="AB1012" s="45"/>
      <c r="AC1012" s="45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  <c r="BM1012" s="29"/>
      <c r="BN1012" s="29"/>
      <c r="BO1012" s="29"/>
      <c r="BP1012" s="29"/>
      <c r="BQ1012" s="29"/>
      <c r="BR1012" s="29"/>
      <c r="BS1012" s="29"/>
      <c r="BT1012" s="29"/>
      <c r="BU1012" s="29"/>
      <c r="BV1012" s="29"/>
      <c r="BW1012" s="29"/>
      <c r="BX1012" s="29"/>
      <c r="BY1012" s="29"/>
      <c r="BZ1012" s="29"/>
      <c r="CA1012" s="29"/>
      <c r="CB1012" s="29"/>
      <c r="CC1012" s="29"/>
      <c r="CD1012" s="29"/>
      <c r="CE1012" s="29"/>
      <c r="CF1012" s="29"/>
      <c r="CG1012" s="29"/>
      <c r="CH1012" s="29"/>
      <c r="CI1012" s="29"/>
      <c r="CJ1012" s="29"/>
      <c r="CK1012" s="29"/>
      <c r="CL1012" s="29"/>
      <c r="CM1012" s="29"/>
      <c r="CN1012" s="29"/>
      <c r="CO1012" s="29"/>
      <c r="CP1012" s="29"/>
      <c r="CQ1012" s="29"/>
      <c r="CR1012" s="29"/>
      <c r="CS1012" s="29"/>
      <c r="CT1012" s="29"/>
      <c r="CU1012" s="29"/>
      <c r="CV1012" s="29"/>
      <c r="CW1012" s="29"/>
      <c r="CX1012" s="29"/>
      <c r="CY1012" s="29"/>
      <c r="CZ1012" s="29"/>
      <c r="DA1012" s="29"/>
      <c r="DB1012" s="29"/>
      <c r="DC1012" s="29"/>
      <c r="DD1012" s="29"/>
      <c r="DE1012" s="29"/>
      <c r="DF1012" s="29"/>
      <c r="DG1012" s="29"/>
      <c r="DH1012" s="29"/>
      <c r="DI1012" s="29"/>
      <c r="DJ1012" s="29"/>
      <c r="DK1012" s="29"/>
      <c r="DL1012" s="29"/>
      <c r="DM1012" s="29"/>
      <c r="DN1012" s="29"/>
      <c r="DO1012" s="29"/>
      <c r="DP1012" s="29"/>
      <c r="DQ1012" s="29"/>
      <c r="DR1012" s="29"/>
      <c r="DS1012" s="29"/>
      <c r="DT1012" s="29"/>
      <c r="DU1012" s="29"/>
      <c r="DV1012" s="29"/>
      <c r="DW1012" s="29"/>
      <c r="DX1012" s="29"/>
      <c r="DY1012" s="29"/>
      <c r="DZ1012" s="29"/>
      <c r="EA1012" s="29"/>
      <c r="EB1012" s="29"/>
      <c r="EC1012" s="29"/>
      <c r="ED1012" s="29"/>
      <c r="EE1012" s="29"/>
      <c r="EF1012" s="29"/>
      <c r="EG1012" s="29"/>
      <c r="EH1012" s="29"/>
      <c r="EI1012" s="29"/>
      <c r="EJ1012" s="29"/>
      <c r="EK1012" s="29"/>
      <c r="EL1012" s="29"/>
      <c r="EM1012" s="29"/>
      <c r="EN1012" s="29"/>
      <c r="EO1012" s="29"/>
      <c r="EP1012" s="29"/>
      <c r="EQ1012" s="29"/>
      <c r="ER1012" s="29"/>
      <c r="ES1012" s="29"/>
      <c r="ET1012" s="29"/>
      <c r="EU1012" s="29"/>
      <c r="EV1012" s="29"/>
      <c r="EW1012" s="29"/>
      <c r="EX1012" s="29"/>
      <c r="EY1012" s="29"/>
      <c r="EZ1012" s="29"/>
      <c r="FA1012" s="29"/>
      <c r="FB1012" s="29"/>
      <c r="FC1012" s="29"/>
      <c r="FD1012" s="29"/>
      <c r="FE1012" s="29"/>
      <c r="FF1012" s="29"/>
      <c r="FG1012" s="29"/>
      <c r="FH1012" s="29"/>
      <c r="FI1012" s="29"/>
      <c r="FJ1012" s="29"/>
      <c r="FK1012" s="29"/>
      <c r="FL1012" s="29"/>
      <c r="FM1012" s="29"/>
      <c r="FN1012" s="29"/>
      <c r="FO1012" s="29"/>
      <c r="FP1012" s="29"/>
      <c r="FQ1012" s="29"/>
      <c r="FR1012" s="29"/>
      <c r="FS1012" s="29"/>
      <c r="FT1012" s="29"/>
      <c r="FU1012" s="29"/>
      <c r="FV1012" s="29"/>
      <c r="FW1012" s="29"/>
      <c r="FX1012" s="29"/>
      <c r="FY1012" s="29"/>
      <c r="FZ1012" s="29"/>
      <c r="GA1012" s="29"/>
      <c r="GB1012" s="29"/>
      <c r="GC1012" s="29"/>
      <c r="GD1012" s="29"/>
      <c r="GE1012" s="29"/>
      <c r="GF1012" s="29"/>
      <c r="GG1012" s="29"/>
      <c r="GH1012" s="29"/>
      <c r="GI1012" s="29"/>
      <c r="GJ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</row>
    <row r="1013" spans="2:230" ht="12.75">
      <c r="B1013" s="48"/>
      <c r="C1013" s="48"/>
      <c r="D1013" s="48"/>
      <c r="E1013" s="55"/>
      <c r="F1013" s="56"/>
      <c r="G1013" s="56"/>
      <c r="H1013" s="56"/>
      <c r="I1013" s="48"/>
      <c r="J1013" s="48"/>
      <c r="K1013" s="48"/>
      <c r="L1013" s="56"/>
      <c r="M1013" s="48"/>
      <c r="N1013" s="48"/>
      <c r="O1013" s="49"/>
      <c r="P1013" s="48"/>
      <c r="Q1013" s="48"/>
      <c r="R1013" s="56"/>
      <c r="S1013" s="52"/>
      <c r="T1013" s="116"/>
      <c r="U1013" s="116"/>
      <c r="V1013" s="116"/>
      <c r="W1013" s="116"/>
      <c r="X1013" s="43"/>
      <c r="Y1013" s="43"/>
      <c r="Z1013" s="42"/>
      <c r="AA1013" s="43"/>
      <c r="AB1013" s="45"/>
      <c r="AC1013" s="45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  <c r="BM1013" s="29"/>
      <c r="BN1013" s="29"/>
      <c r="BO1013" s="29"/>
      <c r="BP1013" s="29"/>
      <c r="BQ1013" s="29"/>
      <c r="BR1013" s="29"/>
      <c r="BS1013" s="29"/>
      <c r="BT1013" s="29"/>
      <c r="BU1013" s="29"/>
      <c r="BV1013" s="29"/>
      <c r="BW1013" s="29"/>
      <c r="BX1013" s="29"/>
      <c r="BY1013" s="29"/>
      <c r="BZ1013" s="29"/>
      <c r="CA1013" s="29"/>
      <c r="CB1013" s="29"/>
      <c r="CC1013" s="29"/>
      <c r="CD1013" s="29"/>
      <c r="CE1013" s="29"/>
      <c r="CF1013" s="29"/>
      <c r="CG1013" s="29"/>
      <c r="CH1013" s="29"/>
      <c r="CI1013" s="29"/>
      <c r="CJ1013" s="29"/>
      <c r="CK1013" s="29"/>
      <c r="CL1013" s="29"/>
      <c r="CM1013" s="29"/>
      <c r="CN1013" s="29"/>
      <c r="CO1013" s="29"/>
      <c r="CP1013" s="29"/>
      <c r="CQ1013" s="29"/>
      <c r="CR1013" s="29"/>
      <c r="CS1013" s="29"/>
      <c r="CT1013" s="29"/>
      <c r="CU1013" s="29"/>
      <c r="CV1013" s="29"/>
      <c r="CW1013" s="29"/>
      <c r="CX1013" s="29"/>
      <c r="CY1013" s="29"/>
      <c r="CZ1013" s="29"/>
      <c r="DA1013" s="29"/>
      <c r="DB1013" s="29"/>
      <c r="DC1013" s="29"/>
      <c r="DD1013" s="29"/>
      <c r="DE1013" s="29"/>
      <c r="DF1013" s="29"/>
      <c r="DG1013" s="29"/>
      <c r="DH1013" s="29"/>
      <c r="DI1013" s="29"/>
      <c r="DJ1013" s="29"/>
      <c r="DK1013" s="29"/>
      <c r="DL1013" s="29"/>
      <c r="DM1013" s="29"/>
      <c r="DN1013" s="29"/>
      <c r="DO1013" s="29"/>
      <c r="DP1013" s="29"/>
      <c r="DQ1013" s="29"/>
      <c r="DR1013" s="29"/>
      <c r="DS1013" s="29"/>
      <c r="DT1013" s="29"/>
      <c r="DU1013" s="29"/>
      <c r="DV1013" s="29"/>
      <c r="DW1013" s="29"/>
      <c r="DX1013" s="29"/>
      <c r="DY1013" s="29"/>
      <c r="DZ1013" s="29"/>
      <c r="EA1013" s="29"/>
      <c r="EB1013" s="29"/>
      <c r="EC1013" s="29"/>
      <c r="ED1013" s="29"/>
      <c r="EE1013" s="29"/>
      <c r="EF1013" s="29"/>
      <c r="EG1013" s="29"/>
      <c r="EH1013" s="29"/>
      <c r="EI1013" s="29"/>
      <c r="EJ1013" s="29"/>
      <c r="EK1013" s="29"/>
      <c r="EL1013" s="29"/>
      <c r="EM1013" s="29"/>
      <c r="EN1013" s="29"/>
      <c r="EO1013" s="29"/>
      <c r="EP1013" s="29"/>
      <c r="EQ1013" s="29"/>
      <c r="ER1013" s="29"/>
      <c r="ES1013" s="29"/>
      <c r="ET1013" s="29"/>
      <c r="EU1013" s="29"/>
      <c r="EV1013" s="29"/>
      <c r="EW1013" s="29"/>
      <c r="EX1013" s="29"/>
      <c r="EY1013" s="29"/>
      <c r="EZ1013" s="29"/>
      <c r="FA1013" s="29"/>
      <c r="FB1013" s="29"/>
      <c r="FC1013" s="29"/>
      <c r="FD1013" s="29"/>
      <c r="FE1013" s="29"/>
      <c r="FF1013" s="29"/>
      <c r="FG1013" s="29"/>
      <c r="FH1013" s="29"/>
      <c r="FI1013" s="29"/>
      <c r="FJ1013" s="29"/>
      <c r="FK1013" s="29"/>
      <c r="FL1013" s="29"/>
      <c r="FM1013" s="29"/>
      <c r="FN1013" s="29"/>
      <c r="FO1013" s="29"/>
      <c r="FP1013" s="29"/>
      <c r="FQ1013" s="29"/>
      <c r="FR1013" s="29"/>
      <c r="FS1013" s="29"/>
      <c r="FT1013" s="29"/>
      <c r="FU1013" s="29"/>
      <c r="FV1013" s="29"/>
      <c r="FW1013" s="29"/>
      <c r="FX1013" s="29"/>
      <c r="FY1013" s="29"/>
      <c r="FZ1013" s="29"/>
      <c r="GA1013" s="29"/>
      <c r="GB1013" s="29"/>
      <c r="GC1013" s="29"/>
      <c r="GD1013" s="29"/>
      <c r="GE1013" s="29"/>
      <c r="GF1013" s="29"/>
      <c r="GG1013" s="29"/>
      <c r="GH1013" s="29"/>
      <c r="GI1013" s="29"/>
      <c r="GJ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</row>
    <row r="1014" spans="2:230" ht="12.75">
      <c r="B1014" s="48"/>
      <c r="C1014" s="48"/>
      <c r="D1014" s="48"/>
      <c r="E1014" s="55"/>
      <c r="F1014" s="56"/>
      <c r="G1014" s="56"/>
      <c r="H1014" s="56"/>
      <c r="I1014" s="48"/>
      <c r="J1014" s="48"/>
      <c r="K1014" s="48"/>
      <c r="L1014" s="56"/>
      <c r="M1014" s="48"/>
      <c r="N1014" s="48"/>
      <c r="O1014" s="49"/>
      <c r="P1014" s="48"/>
      <c r="Q1014" s="48"/>
      <c r="R1014" s="56"/>
      <c r="S1014" s="52"/>
      <c r="T1014" s="116"/>
      <c r="U1014" s="116"/>
      <c r="V1014" s="116"/>
      <c r="W1014" s="116"/>
      <c r="X1014" s="43"/>
      <c r="Y1014" s="43"/>
      <c r="Z1014" s="42"/>
      <c r="AA1014" s="43"/>
      <c r="AB1014" s="45"/>
      <c r="AC1014" s="45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  <c r="BM1014" s="29"/>
      <c r="BN1014" s="29"/>
      <c r="BO1014" s="29"/>
      <c r="BP1014" s="29"/>
      <c r="BQ1014" s="29"/>
      <c r="BR1014" s="29"/>
      <c r="BS1014" s="29"/>
      <c r="BT1014" s="29"/>
      <c r="BU1014" s="29"/>
      <c r="BV1014" s="29"/>
      <c r="BW1014" s="29"/>
      <c r="BX1014" s="29"/>
      <c r="BY1014" s="29"/>
      <c r="BZ1014" s="29"/>
      <c r="CA1014" s="29"/>
      <c r="CB1014" s="29"/>
      <c r="CC1014" s="29"/>
      <c r="CD1014" s="29"/>
      <c r="CE1014" s="29"/>
      <c r="CF1014" s="29"/>
      <c r="CG1014" s="29"/>
      <c r="CH1014" s="29"/>
      <c r="CI1014" s="29"/>
      <c r="CJ1014" s="29"/>
      <c r="CK1014" s="29"/>
      <c r="CL1014" s="29"/>
      <c r="CM1014" s="29"/>
      <c r="CN1014" s="29"/>
      <c r="CO1014" s="29"/>
      <c r="CP1014" s="29"/>
      <c r="CQ1014" s="29"/>
      <c r="CR1014" s="29"/>
      <c r="CS1014" s="29"/>
      <c r="CT1014" s="29"/>
      <c r="CU1014" s="29"/>
      <c r="CV1014" s="29"/>
      <c r="CW1014" s="29"/>
      <c r="CX1014" s="29"/>
      <c r="CY1014" s="29"/>
      <c r="CZ1014" s="29"/>
      <c r="DA1014" s="29"/>
      <c r="DB1014" s="29"/>
      <c r="DC1014" s="29"/>
      <c r="DD1014" s="29"/>
      <c r="DE1014" s="29"/>
      <c r="DF1014" s="29"/>
      <c r="DG1014" s="29"/>
      <c r="DH1014" s="29"/>
      <c r="DI1014" s="29"/>
      <c r="DJ1014" s="29"/>
      <c r="DK1014" s="29"/>
      <c r="DL1014" s="29"/>
      <c r="DM1014" s="29"/>
      <c r="DN1014" s="29"/>
      <c r="DO1014" s="29"/>
      <c r="DP1014" s="29"/>
      <c r="DQ1014" s="29"/>
      <c r="DR1014" s="29"/>
      <c r="DS1014" s="29"/>
      <c r="DT1014" s="29"/>
      <c r="DU1014" s="29"/>
      <c r="DV1014" s="29"/>
      <c r="DW1014" s="29"/>
      <c r="DX1014" s="29"/>
      <c r="DY1014" s="29"/>
      <c r="DZ1014" s="29"/>
      <c r="EA1014" s="29"/>
      <c r="EB1014" s="29"/>
      <c r="EC1014" s="29"/>
      <c r="ED1014" s="29"/>
      <c r="EE1014" s="29"/>
      <c r="EF1014" s="29"/>
      <c r="EG1014" s="29"/>
      <c r="EH1014" s="29"/>
      <c r="EI1014" s="29"/>
      <c r="EJ1014" s="29"/>
      <c r="EK1014" s="29"/>
      <c r="EL1014" s="29"/>
      <c r="EM1014" s="29"/>
      <c r="EN1014" s="29"/>
      <c r="EO1014" s="29"/>
      <c r="EP1014" s="29"/>
      <c r="EQ1014" s="29"/>
      <c r="ER1014" s="29"/>
      <c r="ES1014" s="29"/>
      <c r="ET1014" s="29"/>
      <c r="EU1014" s="29"/>
      <c r="EV1014" s="29"/>
      <c r="EW1014" s="29"/>
      <c r="EX1014" s="29"/>
      <c r="EY1014" s="29"/>
      <c r="EZ1014" s="29"/>
      <c r="FA1014" s="29"/>
      <c r="FB1014" s="29"/>
      <c r="FC1014" s="29"/>
      <c r="FD1014" s="29"/>
      <c r="FE1014" s="29"/>
      <c r="FF1014" s="29"/>
      <c r="FG1014" s="29"/>
      <c r="FH1014" s="29"/>
      <c r="FI1014" s="29"/>
      <c r="FJ1014" s="29"/>
      <c r="FK1014" s="29"/>
      <c r="FL1014" s="29"/>
      <c r="FM1014" s="29"/>
      <c r="FN1014" s="29"/>
      <c r="FO1014" s="29"/>
      <c r="FP1014" s="29"/>
      <c r="FQ1014" s="29"/>
      <c r="FR1014" s="29"/>
      <c r="FS1014" s="29"/>
      <c r="FT1014" s="29"/>
      <c r="FU1014" s="29"/>
      <c r="FV1014" s="29"/>
      <c r="FW1014" s="29"/>
      <c r="FX1014" s="29"/>
      <c r="FY1014" s="29"/>
      <c r="FZ1014" s="29"/>
      <c r="GA1014" s="29"/>
      <c r="GB1014" s="29"/>
      <c r="GC1014" s="29"/>
      <c r="GD1014" s="29"/>
      <c r="GE1014" s="29"/>
      <c r="GF1014" s="29"/>
      <c r="GG1014" s="29"/>
      <c r="GH1014" s="29"/>
      <c r="GI1014" s="29"/>
      <c r="GJ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</row>
    <row r="1015" spans="2:230" ht="12.75">
      <c r="B1015" s="48"/>
      <c r="C1015" s="48"/>
      <c r="D1015" s="48"/>
      <c r="E1015" s="55"/>
      <c r="F1015" s="56"/>
      <c r="G1015" s="56"/>
      <c r="H1015" s="56"/>
      <c r="I1015" s="48"/>
      <c r="J1015" s="48"/>
      <c r="K1015" s="48"/>
      <c r="L1015" s="56"/>
      <c r="M1015" s="48"/>
      <c r="N1015" s="48"/>
      <c r="O1015" s="49"/>
      <c r="P1015" s="48"/>
      <c r="Q1015" s="48"/>
      <c r="R1015" s="56"/>
      <c r="S1015" s="52"/>
      <c r="T1015" s="116"/>
      <c r="U1015" s="116"/>
      <c r="V1015" s="116"/>
      <c r="W1015" s="116"/>
      <c r="X1015" s="43"/>
      <c r="Y1015" s="43"/>
      <c r="Z1015" s="42"/>
      <c r="AA1015" s="43"/>
      <c r="AB1015" s="45"/>
      <c r="AC1015" s="45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  <c r="BM1015" s="29"/>
      <c r="BN1015" s="29"/>
      <c r="BO1015" s="29"/>
      <c r="BP1015" s="29"/>
      <c r="BQ1015" s="29"/>
      <c r="BR1015" s="29"/>
      <c r="BS1015" s="29"/>
      <c r="BT1015" s="29"/>
      <c r="BU1015" s="29"/>
      <c r="BV1015" s="29"/>
      <c r="BW1015" s="29"/>
      <c r="BX1015" s="29"/>
      <c r="BY1015" s="29"/>
      <c r="BZ1015" s="29"/>
      <c r="CA1015" s="29"/>
      <c r="CB1015" s="29"/>
      <c r="CC1015" s="29"/>
      <c r="CD1015" s="29"/>
      <c r="CE1015" s="29"/>
      <c r="CF1015" s="29"/>
      <c r="CG1015" s="29"/>
      <c r="CH1015" s="29"/>
      <c r="CI1015" s="29"/>
      <c r="CJ1015" s="29"/>
      <c r="CK1015" s="29"/>
      <c r="CL1015" s="29"/>
      <c r="CM1015" s="29"/>
      <c r="CN1015" s="29"/>
      <c r="CO1015" s="29"/>
      <c r="CP1015" s="29"/>
      <c r="CQ1015" s="29"/>
      <c r="CR1015" s="29"/>
      <c r="CS1015" s="29"/>
      <c r="CT1015" s="29"/>
      <c r="CU1015" s="29"/>
      <c r="CV1015" s="29"/>
      <c r="CW1015" s="29"/>
      <c r="CX1015" s="29"/>
      <c r="CY1015" s="29"/>
      <c r="CZ1015" s="29"/>
      <c r="DA1015" s="29"/>
      <c r="DB1015" s="29"/>
      <c r="DC1015" s="29"/>
      <c r="DD1015" s="29"/>
      <c r="DE1015" s="29"/>
      <c r="DF1015" s="29"/>
      <c r="DG1015" s="29"/>
      <c r="DH1015" s="29"/>
      <c r="DI1015" s="29"/>
      <c r="DJ1015" s="29"/>
      <c r="DK1015" s="29"/>
      <c r="DL1015" s="29"/>
      <c r="DM1015" s="29"/>
      <c r="DN1015" s="29"/>
      <c r="DO1015" s="29"/>
      <c r="DP1015" s="29"/>
      <c r="DQ1015" s="29"/>
      <c r="DR1015" s="29"/>
      <c r="DS1015" s="29"/>
      <c r="DT1015" s="29"/>
      <c r="DU1015" s="29"/>
      <c r="DV1015" s="29"/>
      <c r="DW1015" s="29"/>
      <c r="DX1015" s="29"/>
      <c r="DY1015" s="29"/>
      <c r="DZ1015" s="29"/>
      <c r="EA1015" s="29"/>
      <c r="EB1015" s="29"/>
      <c r="EC1015" s="29"/>
      <c r="ED1015" s="29"/>
      <c r="EE1015" s="29"/>
      <c r="EF1015" s="29"/>
      <c r="EG1015" s="29"/>
      <c r="EH1015" s="29"/>
      <c r="EI1015" s="29"/>
      <c r="EJ1015" s="29"/>
      <c r="EK1015" s="29"/>
      <c r="EL1015" s="29"/>
      <c r="EM1015" s="29"/>
      <c r="EN1015" s="29"/>
      <c r="EO1015" s="29"/>
      <c r="EP1015" s="29"/>
      <c r="EQ1015" s="29"/>
      <c r="ER1015" s="29"/>
      <c r="ES1015" s="29"/>
      <c r="ET1015" s="29"/>
      <c r="EU1015" s="29"/>
      <c r="EV1015" s="29"/>
      <c r="EW1015" s="29"/>
      <c r="EX1015" s="29"/>
      <c r="EY1015" s="29"/>
      <c r="EZ1015" s="29"/>
      <c r="FA1015" s="29"/>
      <c r="FB1015" s="29"/>
      <c r="FC1015" s="29"/>
      <c r="FD1015" s="29"/>
      <c r="FE1015" s="29"/>
      <c r="FF1015" s="29"/>
      <c r="FG1015" s="29"/>
      <c r="FH1015" s="29"/>
      <c r="FI1015" s="29"/>
      <c r="FJ1015" s="29"/>
      <c r="FK1015" s="29"/>
      <c r="FL1015" s="29"/>
      <c r="FM1015" s="29"/>
      <c r="FN1015" s="29"/>
      <c r="FO1015" s="29"/>
      <c r="FP1015" s="29"/>
      <c r="FQ1015" s="29"/>
      <c r="FR1015" s="29"/>
      <c r="FS1015" s="29"/>
      <c r="FT1015" s="29"/>
      <c r="FU1015" s="29"/>
      <c r="FV1015" s="29"/>
      <c r="FW1015" s="29"/>
      <c r="FX1015" s="29"/>
      <c r="FY1015" s="29"/>
      <c r="FZ1015" s="29"/>
      <c r="GA1015" s="29"/>
      <c r="GB1015" s="29"/>
      <c r="GC1015" s="29"/>
      <c r="GD1015" s="29"/>
      <c r="GE1015" s="29"/>
      <c r="GF1015" s="29"/>
      <c r="GG1015" s="29"/>
      <c r="GH1015" s="29"/>
      <c r="GI1015" s="29"/>
      <c r="GJ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</row>
    <row r="1016" spans="2:230" ht="12.75">
      <c r="B1016" s="48"/>
      <c r="C1016" s="48"/>
      <c r="D1016" s="48"/>
      <c r="E1016" s="55"/>
      <c r="F1016" s="56"/>
      <c r="G1016" s="56"/>
      <c r="H1016" s="56"/>
      <c r="I1016" s="48"/>
      <c r="J1016" s="48"/>
      <c r="K1016" s="48"/>
      <c r="L1016" s="56"/>
      <c r="M1016" s="48"/>
      <c r="N1016" s="48"/>
      <c r="O1016" s="49"/>
      <c r="P1016" s="48"/>
      <c r="Q1016" s="48"/>
      <c r="R1016" s="56"/>
      <c r="S1016" s="52"/>
      <c r="T1016" s="116"/>
      <c r="U1016" s="116"/>
      <c r="V1016" s="116"/>
      <c r="W1016" s="116"/>
      <c r="X1016" s="43"/>
      <c r="Y1016" s="43"/>
      <c r="Z1016" s="42"/>
      <c r="AA1016" s="43"/>
      <c r="AB1016" s="45"/>
      <c r="AC1016" s="45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  <c r="BM1016" s="29"/>
      <c r="BN1016" s="29"/>
      <c r="BO1016" s="29"/>
      <c r="BP1016" s="29"/>
      <c r="BQ1016" s="29"/>
      <c r="BR1016" s="29"/>
      <c r="BS1016" s="29"/>
      <c r="BT1016" s="29"/>
      <c r="BU1016" s="29"/>
      <c r="BV1016" s="29"/>
      <c r="BW1016" s="29"/>
      <c r="BX1016" s="29"/>
      <c r="BY1016" s="29"/>
      <c r="BZ1016" s="29"/>
      <c r="CA1016" s="29"/>
      <c r="CB1016" s="29"/>
      <c r="CC1016" s="29"/>
      <c r="CD1016" s="29"/>
      <c r="CE1016" s="29"/>
      <c r="CF1016" s="29"/>
      <c r="CG1016" s="29"/>
      <c r="CH1016" s="29"/>
      <c r="CI1016" s="29"/>
      <c r="CJ1016" s="29"/>
      <c r="CK1016" s="29"/>
      <c r="CL1016" s="29"/>
      <c r="CM1016" s="29"/>
      <c r="CN1016" s="29"/>
      <c r="CO1016" s="29"/>
      <c r="CP1016" s="29"/>
      <c r="CQ1016" s="29"/>
      <c r="CR1016" s="29"/>
      <c r="CS1016" s="29"/>
      <c r="CT1016" s="29"/>
      <c r="CU1016" s="29"/>
      <c r="CV1016" s="29"/>
      <c r="CW1016" s="29"/>
      <c r="CX1016" s="29"/>
      <c r="CY1016" s="29"/>
      <c r="CZ1016" s="29"/>
      <c r="DA1016" s="29"/>
      <c r="DB1016" s="29"/>
      <c r="DC1016" s="29"/>
      <c r="DD1016" s="29"/>
      <c r="DE1016" s="29"/>
      <c r="DF1016" s="29"/>
      <c r="DG1016" s="29"/>
      <c r="DH1016" s="29"/>
      <c r="DI1016" s="29"/>
      <c r="DJ1016" s="29"/>
      <c r="DK1016" s="29"/>
      <c r="DL1016" s="29"/>
      <c r="DM1016" s="29"/>
      <c r="DN1016" s="29"/>
      <c r="DO1016" s="29"/>
      <c r="DP1016" s="29"/>
      <c r="DQ1016" s="29"/>
      <c r="DR1016" s="29"/>
      <c r="DS1016" s="29"/>
      <c r="DT1016" s="29"/>
      <c r="DU1016" s="29"/>
      <c r="DV1016" s="29"/>
      <c r="DW1016" s="29"/>
      <c r="DX1016" s="29"/>
      <c r="DY1016" s="29"/>
      <c r="DZ1016" s="29"/>
      <c r="EA1016" s="29"/>
      <c r="EB1016" s="29"/>
      <c r="EC1016" s="29"/>
      <c r="ED1016" s="29"/>
      <c r="EE1016" s="29"/>
      <c r="EF1016" s="29"/>
      <c r="EG1016" s="29"/>
      <c r="EH1016" s="29"/>
      <c r="EI1016" s="29"/>
      <c r="EJ1016" s="29"/>
      <c r="EK1016" s="29"/>
      <c r="EL1016" s="29"/>
      <c r="EM1016" s="29"/>
      <c r="EN1016" s="29"/>
      <c r="EO1016" s="29"/>
      <c r="EP1016" s="29"/>
      <c r="EQ1016" s="29"/>
      <c r="ER1016" s="29"/>
      <c r="ES1016" s="29"/>
      <c r="ET1016" s="29"/>
      <c r="EU1016" s="29"/>
      <c r="EV1016" s="29"/>
      <c r="EW1016" s="29"/>
      <c r="EX1016" s="29"/>
      <c r="EY1016" s="29"/>
      <c r="EZ1016" s="29"/>
      <c r="FA1016" s="29"/>
      <c r="FB1016" s="29"/>
      <c r="FC1016" s="29"/>
      <c r="FD1016" s="29"/>
      <c r="FE1016" s="29"/>
      <c r="FF1016" s="29"/>
      <c r="FG1016" s="29"/>
      <c r="FH1016" s="29"/>
      <c r="FI1016" s="29"/>
      <c r="FJ1016" s="29"/>
      <c r="FK1016" s="29"/>
      <c r="FL1016" s="29"/>
      <c r="FM1016" s="29"/>
      <c r="FN1016" s="29"/>
      <c r="FO1016" s="29"/>
      <c r="FP1016" s="29"/>
      <c r="FQ1016" s="29"/>
      <c r="FR1016" s="29"/>
      <c r="FS1016" s="29"/>
      <c r="FT1016" s="29"/>
      <c r="FU1016" s="29"/>
      <c r="FV1016" s="29"/>
      <c r="FW1016" s="29"/>
      <c r="FX1016" s="29"/>
      <c r="FY1016" s="29"/>
      <c r="FZ1016" s="29"/>
      <c r="GA1016" s="29"/>
      <c r="GB1016" s="29"/>
      <c r="GC1016" s="29"/>
      <c r="GD1016" s="29"/>
      <c r="GE1016" s="29"/>
      <c r="GF1016" s="29"/>
      <c r="GG1016" s="29"/>
      <c r="GH1016" s="29"/>
      <c r="GI1016" s="29"/>
      <c r="GJ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</row>
    <row r="1017" spans="2:230" ht="12.75">
      <c r="B1017" s="48"/>
      <c r="C1017" s="48"/>
      <c r="D1017" s="48"/>
      <c r="E1017" s="55"/>
      <c r="F1017" s="56"/>
      <c r="G1017" s="56"/>
      <c r="H1017" s="56"/>
      <c r="I1017" s="48"/>
      <c r="J1017" s="48"/>
      <c r="K1017" s="48"/>
      <c r="L1017" s="56"/>
      <c r="M1017" s="48"/>
      <c r="N1017" s="48"/>
      <c r="O1017" s="49"/>
      <c r="P1017" s="48"/>
      <c r="Q1017" s="48"/>
      <c r="R1017" s="56"/>
      <c r="S1017" s="52"/>
      <c r="T1017" s="116"/>
      <c r="U1017" s="116"/>
      <c r="V1017" s="116"/>
      <c r="W1017" s="116"/>
      <c r="X1017" s="43"/>
      <c r="Y1017" s="43"/>
      <c r="Z1017" s="42"/>
      <c r="AA1017" s="43"/>
      <c r="AB1017" s="45"/>
      <c r="AC1017" s="45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  <c r="BM1017" s="29"/>
      <c r="BN1017" s="29"/>
      <c r="BO1017" s="29"/>
      <c r="BP1017" s="29"/>
      <c r="BQ1017" s="29"/>
      <c r="BR1017" s="29"/>
      <c r="BS1017" s="29"/>
      <c r="BT1017" s="29"/>
      <c r="BU1017" s="29"/>
      <c r="BV1017" s="29"/>
      <c r="BW1017" s="29"/>
      <c r="BX1017" s="29"/>
      <c r="BY1017" s="29"/>
      <c r="BZ1017" s="29"/>
      <c r="CA1017" s="29"/>
      <c r="CB1017" s="29"/>
      <c r="CC1017" s="29"/>
      <c r="CD1017" s="29"/>
      <c r="CE1017" s="29"/>
      <c r="CF1017" s="29"/>
      <c r="CG1017" s="29"/>
      <c r="CH1017" s="29"/>
      <c r="CI1017" s="29"/>
      <c r="CJ1017" s="29"/>
      <c r="CK1017" s="29"/>
      <c r="CL1017" s="29"/>
      <c r="CM1017" s="29"/>
      <c r="CN1017" s="29"/>
      <c r="CO1017" s="29"/>
      <c r="CP1017" s="29"/>
      <c r="CQ1017" s="29"/>
      <c r="CR1017" s="29"/>
      <c r="CS1017" s="29"/>
      <c r="CT1017" s="29"/>
      <c r="CU1017" s="29"/>
      <c r="CV1017" s="29"/>
      <c r="CW1017" s="29"/>
      <c r="CX1017" s="29"/>
      <c r="CY1017" s="29"/>
      <c r="CZ1017" s="29"/>
      <c r="DA1017" s="29"/>
      <c r="DB1017" s="29"/>
      <c r="DC1017" s="29"/>
      <c r="DD1017" s="29"/>
      <c r="DE1017" s="29"/>
      <c r="DF1017" s="29"/>
      <c r="DG1017" s="29"/>
      <c r="DH1017" s="29"/>
      <c r="DI1017" s="29"/>
      <c r="DJ1017" s="29"/>
      <c r="DK1017" s="29"/>
      <c r="DL1017" s="29"/>
      <c r="DM1017" s="29"/>
      <c r="DN1017" s="29"/>
      <c r="DO1017" s="29"/>
      <c r="DP1017" s="29"/>
      <c r="DQ1017" s="29"/>
      <c r="DR1017" s="29"/>
      <c r="DS1017" s="29"/>
      <c r="DT1017" s="29"/>
      <c r="DU1017" s="29"/>
      <c r="DV1017" s="29"/>
      <c r="DW1017" s="29"/>
      <c r="DX1017" s="29"/>
      <c r="DY1017" s="29"/>
      <c r="DZ1017" s="29"/>
      <c r="EA1017" s="29"/>
      <c r="EB1017" s="29"/>
      <c r="EC1017" s="29"/>
      <c r="ED1017" s="29"/>
      <c r="EE1017" s="29"/>
      <c r="EF1017" s="29"/>
      <c r="EG1017" s="29"/>
      <c r="EH1017" s="29"/>
      <c r="EI1017" s="29"/>
      <c r="EJ1017" s="29"/>
      <c r="EK1017" s="29"/>
      <c r="EL1017" s="29"/>
      <c r="EM1017" s="29"/>
      <c r="EN1017" s="29"/>
      <c r="EO1017" s="29"/>
      <c r="EP1017" s="29"/>
      <c r="EQ1017" s="29"/>
      <c r="ER1017" s="29"/>
      <c r="ES1017" s="29"/>
      <c r="ET1017" s="29"/>
      <c r="EU1017" s="29"/>
      <c r="EV1017" s="29"/>
      <c r="EW1017" s="29"/>
      <c r="EX1017" s="29"/>
      <c r="EY1017" s="29"/>
      <c r="EZ1017" s="29"/>
      <c r="FA1017" s="29"/>
      <c r="FB1017" s="29"/>
      <c r="FC1017" s="29"/>
      <c r="FD1017" s="29"/>
      <c r="FE1017" s="29"/>
      <c r="FF1017" s="29"/>
      <c r="FG1017" s="29"/>
      <c r="FH1017" s="29"/>
      <c r="FI1017" s="29"/>
      <c r="FJ1017" s="29"/>
      <c r="FK1017" s="29"/>
      <c r="FL1017" s="29"/>
      <c r="FM1017" s="29"/>
      <c r="FN1017" s="29"/>
      <c r="FO1017" s="29"/>
      <c r="FP1017" s="29"/>
      <c r="FQ1017" s="29"/>
      <c r="FR1017" s="29"/>
      <c r="FS1017" s="29"/>
      <c r="FT1017" s="29"/>
      <c r="FU1017" s="29"/>
      <c r="FV1017" s="29"/>
      <c r="FW1017" s="29"/>
      <c r="FX1017" s="29"/>
      <c r="FY1017" s="29"/>
      <c r="FZ1017" s="29"/>
      <c r="GA1017" s="29"/>
      <c r="GB1017" s="29"/>
      <c r="GC1017" s="29"/>
      <c r="GD1017" s="29"/>
      <c r="GE1017" s="29"/>
      <c r="GF1017" s="29"/>
      <c r="GG1017" s="29"/>
      <c r="GH1017" s="29"/>
      <c r="GI1017" s="29"/>
      <c r="GJ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</row>
    <row r="1018" spans="2:230" ht="12.75">
      <c r="B1018" s="48"/>
      <c r="C1018" s="48"/>
      <c r="D1018" s="48"/>
      <c r="E1018" s="55"/>
      <c r="F1018" s="56"/>
      <c r="G1018" s="56"/>
      <c r="H1018" s="56"/>
      <c r="I1018" s="48"/>
      <c r="J1018" s="48"/>
      <c r="K1018" s="48"/>
      <c r="L1018" s="56"/>
      <c r="M1018" s="48"/>
      <c r="N1018" s="48"/>
      <c r="O1018" s="49"/>
      <c r="P1018" s="48"/>
      <c r="Q1018" s="48"/>
      <c r="R1018" s="56"/>
      <c r="S1018" s="52"/>
      <c r="T1018" s="116"/>
      <c r="U1018" s="116"/>
      <c r="V1018" s="116"/>
      <c r="W1018" s="116"/>
      <c r="X1018" s="43"/>
      <c r="Y1018" s="43"/>
      <c r="Z1018" s="42"/>
      <c r="AA1018" s="43"/>
      <c r="AB1018" s="45"/>
      <c r="AC1018" s="45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  <c r="BM1018" s="29"/>
      <c r="BN1018" s="29"/>
      <c r="BO1018" s="29"/>
      <c r="BP1018" s="29"/>
      <c r="BQ1018" s="29"/>
      <c r="BR1018" s="29"/>
      <c r="BS1018" s="29"/>
      <c r="BT1018" s="29"/>
      <c r="BU1018" s="29"/>
      <c r="BV1018" s="29"/>
      <c r="BW1018" s="29"/>
      <c r="BX1018" s="29"/>
      <c r="BY1018" s="29"/>
      <c r="BZ1018" s="29"/>
      <c r="CA1018" s="29"/>
      <c r="CB1018" s="29"/>
      <c r="CC1018" s="29"/>
      <c r="CD1018" s="29"/>
      <c r="CE1018" s="29"/>
      <c r="CF1018" s="29"/>
      <c r="CG1018" s="29"/>
      <c r="CH1018" s="29"/>
      <c r="CI1018" s="29"/>
      <c r="CJ1018" s="29"/>
      <c r="CK1018" s="29"/>
      <c r="CL1018" s="29"/>
      <c r="CM1018" s="29"/>
      <c r="CN1018" s="29"/>
      <c r="CO1018" s="29"/>
      <c r="CP1018" s="29"/>
      <c r="CQ1018" s="29"/>
      <c r="CR1018" s="29"/>
      <c r="CS1018" s="29"/>
      <c r="CT1018" s="29"/>
      <c r="CU1018" s="29"/>
      <c r="CV1018" s="29"/>
      <c r="CW1018" s="29"/>
      <c r="CX1018" s="29"/>
      <c r="CY1018" s="29"/>
      <c r="CZ1018" s="29"/>
      <c r="DA1018" s="29"/>
      <c r="DB1018" s="29"/>
      <c r="DC1018" s="29"/>
      <c r="DD1018" s="29"/>
      <c r="DE1018" s="29"/>
      <c r="DF1018" s="29"/>
      <c r="DG1018" s="29"/>
      <c r="DH1018" s="29"/>
      <c r="DI1018" s="29"/>
      <c r="DJ1018" s="29"/>
      <c r="DK1018" s="29"/>
      <c r="DL1018" s="29"/>
      <c r="DM1018" s="29"/>
      <c r="DN1018" s="29"/>
      <c r="DO1018" s="29"/>
      <c r="DP1018" s="29"/>
      <c r="DQ1018" s="29"/>
      <c r="DR1018" s="29"/>
      <c r="DS1018" s="29"/>
      <c r="DT1018" s="29"/>
      <c r="DU1018" s="29"/>
      <c r="DV1018" s="29"/>
      <c r="DW1018" s="29"/>
      <c r="DX1018" s="29"/>
      <c r="DY1018" s="29"/>
      <c r="DZ1018" s="29"/>
      <c r="EA1018" s="29"/>
      <c r="EB1018" s="29"/>
      <c r="EC1018" s="29"/>
      <c r="ED1018" s="29"/>
      <c r="EE1018" s="29"/>
      <c r="EF1018" s="29"/>
      <c r="EG1018" s="29"/>
      <c r="EH1018" s="29"/>
      <c r="EI1018" s="29"/>
      <c r="EJ1018" s="29"/>
      <c r="EK1018" s="29"/>
      <c r="EL1018" s="29"/>
      <c r="EM1018" s="29"/>
      <c r="EN1018" s="29"/>
      <c r="EO1018" s="29"/>
      <c r="EP1018" s="29"/>
      <c r="EQ1018" s="29"/>
      <c r="ER1018" s="29"/>
      <c r="ES1018" s="29"/>
      <c r="ET1018" s="29"/>
      <c r="EU1018" s="29"/>
      <c r="EV1018" s="29"/>
      <c r="EW1018" s="29"/>
      <c r="EX1018" s="29"/>
      <c r="EY1018" s="29"/>
      <c r="EZ1018" s="29"/>
      <c r="FA1018" s="29"/>
      <c r="FB1018" s="29"/>
      <c r="FC1018" s="29"/>
      <c r="FD1018" s="29"/>
      <c r="FE1018" s="29"/>
      <c r="FF1018" s="29"/>
      <c r="FG1018" s="29"/>
      <c r="FH1018" s="29"/>
      <c r="FI1018" s="29"/>
      <c r="FJ1018" s="29"/>
      <c r="FK1018" s="29"/>
      <c r="FL1018" s="29"/>
      <c r="FM1018" s="29"/>
      <c r="FN1018" s="29"/>
      <c r="FO1018" s="29"/>
      <c r="FP1018" s="29"/>
      <c r="FQ1018" s="29"/>
      <c r="FR1018" s="29"/>
      <c r="FS1018" s="29"/>
      <c r="FT1018" s="29"/>
      <c r="FU1018" s="29"/>
      <c r="FV1018" s="29"/>
      <c r="FW1018" s="29"/>
      <c r="FX1018" s="29"/>
      <c r="FY1018" s="29"/>
      <c r="FZ1018" s="29"/>
      <c r="GA1018" s="29"/>
      <c r="GB1018" s="29"/>
      <c r="GC1018" s="29"/>
      <c r="GD1018" s="29"/>
      <c r="GE1018" s="29"/>
      <c r="GF1018" s="29"/>
      <c r="GG1018" s="29"/>
      <c r="GH1018" s="29"/>
      <c r="GI1018" s="29"/>
      <c r="GJ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</row>
    <row r="1019" spans="2:230" ht="12.75">
      <c r="B1019" s="48"/>
      <c r="C1019" s="48"/>
      <c r="D1019" s="48"/>
      <c r="E1019" s="55"/>
      <c r="F1019" s="56"/>
      <c r="G1019" s="56"/>
      <c r="H1019" s="56"/>
      <c r="I1019" s="48"/>
      <c r="J1019" s="48"/>
      <c r="K1019" s="48"/>
      <c r="L1019" s="56"/>
      <c r="M1019" s="48"/>
      <c r="N1019" s="48"/>
      <c r="O1019" s="49"/>
      <c r="P1019" s="48"/>
      <c r="Q1019" s="48"/>
      <c r="R1019" s="56"/>
      <c r="S1019" s="52"/>
      <c r="T1019" s="116"/>
      <c r="U1019" s="116"/>
      <c r="V1019" s="116"/>
      <c r="W1019" s="116"/>
      <c r="X1019" s="43"/>
      <c r="Y1019" s="43"/>
      <c r="Z1019" s="42"/>
      <c r="AA1019" s="43"/>
      <c r="AB1019" s="45"/>
      <c r="AC1019" s="45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  <c r="BM1019" s="29"/>
      <c r="BN1019" s="29"/>
      <c r="BO1019" s="29"/>
      <c r="BP1019" s="29"/>
      <c r="BQ1019" s="29"/>
      <c r="BR1019" s="29"/>
      <c r="BS1019" s="29"/>
      <c r="BT1019" s="29"/>
      <c r="BU1019" s="29"/>
      <c r="BV1019" s="29"/>
      <c r="BW1019" s="29"/>
      <c r="BX1019" s="29"/>
      <c r="BY1019" s="29"/>
      <c r="BZ1019" s="29"/>
      <c r="CA1019" s="29"/>
      <c r="CB1019" s="29"/>
      <c r="CC1019" s="29"/>
      <c r="CD1019" s="29"/>
      <c r="CE1019" s="29"/>
      <c r="CF1019" s="29"/>
      <c r="CG1019" s="29"/>
      <c r="CH1019" s="29"/>
      <c r="CI1019" s="29"/>
      <c r="CJ1019" s="29"/>
      <c r="CK1019" s="29"/>
      <c r="CL1019" s="29"/>
      <c r="CM1019" s="29"/>
      <c r="CN1019" s="29"/>
      <c r="CO1019" s="29"/>
      <c r="CP1019" s="29"/>
      <c r="CQ1019" s="29"/>
      <c r="CR1019" s="29"/>
      <c r="CS1019" s="29"/>
      <c r="CT1019" s="29"/>
      <c r="CU1019" s="29"/>
      <c r="CV1019" s="29"/>
      <c r="CW1019" s="29"/>
      <c r="CX1019" s="29"/>
      <c r="CY1019" s="29"/>
      <c r="CZ1019" s="29"/>
      <c r="DA1019" s="29"/>
      <c r="DB1019" s="29"/>
      <c r="DC1019" s="29"/>
      <c r="DD1019" s="29"/>
      <c r="DE1019" s="29"/>
      <c r="DF1019" s="29"/>
      <c r="DG1019" s="29"/>
      <c r="DH1019" s="29"/>
      <c r="DI1019" s="29"/>
      <c r="DJ1019" s="29"/>
      <c r="DK1019" s="29"/>
      <c r="DL1019" s="29"/>
      <c r="DM1019" s="29"/>
      <c r="DN1019" s="29"/>
      <c r="DO1019" s="29"/>
      <c r="DP1019" s="29"/>
      <c r="DQ1019" s="29"/>
      <c r="DR1019" s="29"/>
      <c r="DS1019" s="29"/>
      <c r="DT1019" s="29"/>
      <c r="DU1019" s="29"/>
      <c r="DV1019" s="29"/>
      <c r="DW1019" s="29"/>
      <c r="DX1019" s="29"/>
      <c r="DY1019" s="29"/>
      <c r="DZ1019" s="29"/>
      <c r="EA1019" s="29"/>
      <c r="EB1019" s="29"/>
      <c r="EC1019" s="29"/>
      <c r="ED1019" s="29"/>
      <c r="EE1019" s="29"/>
      <c r="EF1019" s="29"/>
      <c r="EG1019" s="29"/>
      <c r="EH1019" s="29"/>
      <c r="EI1019" s="29"/>
      <c r="EJ1019" s="29"/>
      <c r="EK1019" s="29"/>
      <c r="EL1019" s="29"/>
      <c r="EM1019" s="29"/>
      <c r="EN1019" s="29"/>
      <c r="EO1019" s="29"/>
      <c r="EP1019" s="29"/>
      <c r="EQ1019" s="29"/>
      <c r="ER1019" s="29"/>
      <c r="ES1019" s="29"/>
      <c r="ET1019" s="29"/>
      <c r="EU1019" s="29"/>
      <c r="EV1019" s="29"/>
      <c r="EW1019" s="29"/>
      <c r="EX1019" s="29"/>
      <c r="EY1019" s="29"/>
      <c r="EZ1019" s="29"/>
      <c r="FA1019" s="29"/>
      <c r="FB1019" s="29"/>
      <c r="FC1019" s="29"/>
      <c r="FD1019" s="29"/>
      <c r="FE1019" s="29"/>
      <c r="FF1019" s="29"/>
      <c r="FG1019" s="29"/>
      <c r="FH1019" s="29"/>
      <c r="FI1019" s="29"/>
      <c r="FJ1019" s="29"/>
      <c r="FK1019" s="29"/>
      <c r="FL1019" s="29"/>
      <c r="FM1019" s="29"/>
      <c r="FN1019" s="29"/>
      <c r="FO1019" s="29"/>
      <c r="FP1019" s="29"/>
      <c r="FQ1019" s="29"/>
      <c r="FR1019" s="29"/>
      <c r="FS1019" s="29"/>
      <c r="FT1019" s="29"/>
      <c r="FU1019" s="29"/>
      <c r="FV1019" s="29"/>
      <c r="FW1019" s="29"/>
      <c r="FX1019" s="29"/>
      <c r="FY1019" s="29"/>
      <c r="FZ1019" s="29"/>
      <c r="GA1019" s="29"/>
      <c r="GB1019" s="29"/>
      <c r="GC1019" s="29"/>
      <c r="GD1019" s="29"/>
      <c r="GE1019" s="29"/>
      <c r="GF1019" s="29"/>
      <c r="GG1019" s="29"/>
      <c r="GH1019" s="29"/>
      <c r="GI1019" s="29"/>
      <c r="GJ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</row>
    <row r="1020" spans="2:230" ht="12.75">
      <c r="B1020" s="48"/>
      <c r="C1020" s="48"/>
      <c r="D1020" s="48"/>
      <c r="E1020" s="55"/>
      <c r="F1020" s="56"/>
      <c r="G1020" s="56"/>
      <c r="H1020" s="56"/>
      <c r="I1020" s="48"/>
      <c r="J1020" s="48"/>
      <c r="K1020" s="48"/>
      <c r="L1020" s="56"/>
      <c r="M1020" s="48"/>
      <c r="N1020" s="48"/>
      <c r="O1020" s="49"/>
      <c r="P1020" s="48"/>
      <c r="Q1020" s="48"/>
      <c r="R1020" s="56"/>
      <c r="S1020" s="52"/>
      <c r="T1020" s="116"/>
      <c r="U1020" s="116"/>
      <c r="V1020" s="116"/>
      <c r="W1020" s="116"/>
      <c r="X1020" s="43"/>
      <c r="Y1020" s="43"/>
      <c r="Z1020" s="42"/>
      <c r="AA1020" s="43"/>
      <c r="AB1020" s="45"/>
      <c r="AC1020" s="45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  <c r="BM1020" s="29"/>
      <c r="BN1020" s="29"/>
      <c r="BO1020" s="29"/>
      <c r="BP1020" s="29"/>
      <c r="BQ1020" s="29"/>
      <c r="BR1020" s="29"/>
      <c r="BS1020" s="29"/>
      <c r="BT1020" s="29"/>
      <c r="BU1020" s="29"/>
      <c r="BV1020" s="29"/>
      <c r="BW1020" s="29"/>
      <c r="BX1020" s="29"/>
      <c r="BY1020" s="29"/>
      <c r="BZ1020" s="29"/>
      <c r="CA1020" s="29"/>
      <c r="CB1020" s="29"/>
      <c r="CC1020" s="29"/>
      <c r="CD1020" s="29"/>
      <c r="CE1020" s="29"/>
      <c r="CF1020" s="29"/>
      <c r="CG1020" s="29"/>
      <c r="CH1020" s="29"/>
      <c r="CI1020" s="29"/>
      <c r="CJ1020" s="29"/>
      <c r="CK1020" s="29"/>
      <c r="CL1020" s="29"/>
      <c r="CM1020" s="29"/>
      <c r="CN1020" s="29"/>
      <c r="CO1020" s="29"/>
      <c r="CP1020" s="29"/>
      <c r="CQ1020" s="29"/>
      <c r="CR1020" s="29"/>
      <c r="CS1020" s="29"/>
      <c r="CT1020" s="29"/>
      <c r="CU1020" s="29"/>
      <c r="CV1020" s="29"/>
      <c r="CW1020" s="29"/>
      <c r="CX1020" s="29"/>
      <c r="CY1020" s="29"/>
      <c r="CZ1020" s="29"/>
      <c r="DA1020" s="29"/>
      <c r="DB1020" s="29"/>
      <c r="DC1020" s="29"/>
      <c r="DD1020" s="29"/>
      <c r="DE1020" s="29"/>
      <c r="DF1020" s="29"/>
      <c r="DG1020" s="29"/>
      <c r="DH1020" s="29"/>
      <c r="DI1020" s="29"/>
      <c r="DJ1020" s="29"/>
      <c r="DK1020" s="29"/>
      <c r="DL1020" s="29"/>
      <c r="DM1020" s="29"/>
      <c r="DN1020" s="29"/>
      <c r="DO1020" s="29"/>
      <c r="DP1020" s="29"/>
      <c r="DQ1020" s="29"/>
      <c r="DR1020" s="29"/>
      <c r="DS1020" s="29"/>
      <c r="DT1020" s="29"/>
      <c r="DU1020" s="29"/>
      <c r="DV1020" s="29"/>
      <c r="DW1020" s="29"/>
      <c r="DX1020" s="29"/>
      <c r="DY1020" s="29"/>
      <c r="DZ1020" s="29"/>
      <c r="EA1020" s="29"/>
      <c r="EB1020" s="29"/>
      <c r="EC1020" s="29"/>
      <c r="ED1020" s="29"/>
      <c r="EE1020" s="29"/>
      <c r="EF1020" s="29"/>
      <c r="EG1020" s="29"/>
      <c r="EH1020" s="29"/>
      <c r="EI1020" s="29"/>
      <c r="EJ1020" s="29"/>
      <c r="EK1020" s="29"/>
      <c r="EL1020" s="29"/>
      <c r="EM1020" s="29"/>
      <c r="EN1020" s="29"/>
      <c r="EO1020" s="29"/>
      <c r="EP1020" s="29"/>
      <c r="EQ1020" s="29"/>
      <c r="ER1020" s="29"/>
      <c r="ES1020" s="29"/>
      <c r="ET1020" s="29"/>
      <c r="EU1020" s="29"/>
      <c r="EV1020" s="29"/>
      <c r="EW1020" s="29"/>
      <c r="EX1020" s="29"/>
      <c r="EY1020" s="29"/>
      <c r="EZ1020" s="29"/>
      <c r="FA1020" s="29"/>
      <c r="FB1020" s="29"/>
      <c r="FC1020" s="29"/>
      <c r="FD1020" s="29"/>
      <c r="FE1020" s="29"/>
      <c r="FF1020" s="29"/>
      <c r="FG1020" s="29"/>
      <c r="FH1020" s="29"/>
      <c r="FI1020" s="29"/>
      <c r="FJ1020" s="29"/>
      <c r="FK1020" s="29"/>
      <c r="FL1020" s="29"/>
      <c r="FM1020" s="29"/>
      <c r="FN1020" s="29"/>
      <c r="FO1020" s="29"/>
      <c r="FP1020" s="29"/>
      <c r="FQ1020" s="29"/>
      <c r="FR1020" s="29"/>
      <c r="FS1020" s="29"/>
      <c r="FT1020" s="29"/>
      <c r="FU1020" s="29"/>
      <c r="FV1020" s="29"/>
      <c r="FW1020" s="29"/>
      <c r="FX1020" s="29"/>
      <c r="FY1020" s="29"/>
      <c r="FZ1020" s="29"/>
      <c r="GA1020" s="29"/>
      <c r="GB1020" s="29"/>
      <c r="GC1020" s="29"/>
      <c r="GD1020" s="29"/>
      <c r="GE1020" s="29"/>
      <c r="GF1020" s="29"/>
      <c r="GG1020" s="29"/>
      <c r="GH1020" s="29"/>
      <c r="GI1020" s="29"/>
      <c r="GJ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</row>
    <row r="1021" spans="2:230" ht="12.75">
      <c r="B1021" s="48"/>
      <c r="C1021" s="48"/>
      <c r="D1021" s="48"/>
      <c r="E1021" s="55"/>
      <c r="F1021" s="56"/>
      <c r="G1021" s="56"/>
      <c r="H1021" s="56"/>
      <c r="I1021" s="48"/>
      <c r="J1021" s="48"/>
      <c r="K1021" s="48"/>
      <c r="L1021" s="56"/>
      <c r="M1021" s="48"/>
      <c r="N1021" s="48"/>
      <c r="O1021" s="49"/>
      <c r="P1021" s="48"/>
      <c r="Q1021" s="48"/>
      <c r="R1021" s="56"/>
      <c r="S1021" s="52"/>
      <c r="T1021" s="116"/>
      <c r="U1021" s="116"/>
      <c r="V1021" s="116"/>
      <c r="W1021" s="116"/>
      <c r="X1021" s="43"/>
      <c r="Y1021" s="43"/>
      <c r="Z1021" s="42"/>
      <c r="AA1021" s="43"/>
      <c r="AB1021" s="45"/>
      <c r="AC1021" s="45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  <c r="BM1021" s="29"/>
      <c r="BN1021" s="29"/>
      <c r="BO1021" s="29"/>
      <c r="BP1021" s="29"/>
      <c r="BQ1021" s="29"/>
      <c r="BR1021" s="29"/>
      <c r="BS1021" s="29"/>
      <c r="BT1021" s="29"/>
      <c r="BU1021" s="29"/>
      <c r="BV1021" s="29"/>
      <c r="BW1021" s="29"/>
      <c r="BX1021" s="29"/>
      <c r="BY1021" s="29"/>
      <c r="BZ1021" s="29"/>
      <c r="CA1021" s="29"/>
      <c r="CB1021" s="29"/>
      <c r="CC1021" s="29"/>
      <c r="CD1021" s="29"/>
      <c r="CE1021" s="29"/>
      <c r="CF1021" s="29"/>
      <c r="CG1021" s="29"/>
      <c r="CH1021" s="29"/>
      <c r="CI1021" s="29"/>
      <c r="CJ1021" s="29"/>
      <c r="CK1021" s="29"/>
      <c r="CL1021" s="29"/>
      <c r="CM1021" s="29"/>
      <c r="CN1021" s="29"/>
      <c r="CO1021" s="29"/>
      <c r="CP1021" s="29"/>
      <c r="CQ1021" s="29"/>
      <c r="CR1021" s="29"/>
      <c r="CS1021" s="29"/>
      <c r="CT1021" s="29"/>
      <c r="CU1021" s="29"/>
      <c r="CV1021" s="29"/>
      <c r="CW1021" s="29"/>
      <c r="CX1021" s="29"/>
      <c r="CY1021" s="29"/>
      <c r="CZ1021" s="29"/>
      <c r="DA1021" s="29"/>
      <c r="DB1021" s="29"/>
      <c r="DC1021" s="29"/>
      <c r="DD1021" s="29"/>
      <c r="DE1021" s="29"/>
      <c r="DF1021" s="29"/>
      <c r="DG1021" s="29"/>
      <c r="DH1021" s="29"/>
      <c r="DI1021" s="29"/>
      <c r="DJ1021" s="29"/>
      <c r="DK1021" s="29"/>
      <c r="DL1021" s="29"/>
      <c r="DM1021" s="29"/>
      <c r="DN1021" s="29"/>
      <c r="DO1021" s="29"/>
      <c r="DP1021" s="29"/>
      <c r="DQ1021" s="29"/>
      <c r="DR1021" s="29"/>
      <c r="DS1021" s="29"/>
      <c r="DT1021" s="29"/>
      <c r="DU1021" s="29"/>
      <c r="DV1021" s="29"/>
      <c r="DW1021" s="29"/>
      <c r="DX1021" s="29"/>
      <c r="DY1021" s="29"/>
      <c r="DZ1021" s="29"/>
      <c r="EA1021" s="29"/>
      <c r="EB1021" s="29"/>
      <c r="EC1021" s="29"/>
      <c r="ED1021" s="29"/>
      <c r="EE1021" s="29"/>
      <c r="EF1021" s="29"/>
      <c r="EG1021" s="29"/>
      <c r="EH1021" s="29"/>
      <c r="EI1021" s="29"/>
      <c r="EJ1021" s="29"/>
      <c r="EK1021" s="29"/>
      <c r="EL1021" s="29"/>
      <c r="EM1021" s="29"/>
      <c r="EN1021" s="29"/>
      <c r="EO1021" s="29"/>
      <c r="EP1021" s="29"/>
      <c r="EQ1021" s="29"/>
      <c r="ER1021" s="29"/>
      <c r="ES1021" s="29"/>
      <c r="ET1021" s="29"/>
      <c r="EU1021" s="29"/>
      <c r="EV1021" s="29"/>
      <c r="EW1021" s="29"/>
      <c r="EX1021" s="29"/>
      <c r="EY1021" s="29"/>
      <c r="EZ1021" s="29"/>
      <c r="FA1021" s="29"/>
      <c r="FB1021" s="29"/>
      <c r="FC1021" s="29"/>
      <c r="FD1021" s="29"/>
      <c r="FE1021" s="29"/>
      <c r="FF1021" s="29"/>
      <c r="FG1021" s="29"/>
      <c r="FH1021" s="29"/>
      <c r="FI1021" s="29"/>
      <c r="FJ1021" s="29"/>
      <c r="FK1021" s="29"/>
      <c r="FL1021" s="29"/>
      <c r="FM1021" s="29"/>
      <c r="FN1021" s="29"/>
      <c r="FO1021" s="29"/>
      <c r="FP1021" s="29"/>
      <c r="FQ1021" s="29"/>
      <c r="FR1021" s="29"/>
      <c r="FS1021" s="29"/>
      <c r="FT1021" s="29"/>
      <c r="FU1021" s="29"/>
      <c r="FV1021" s="29"/>
      <c r="FW1021" s="29"/>
      <c r="FX1021" s="29"/>
      <c r="FY1021" s="29"/>
      <c r="FZ1021" s="29"/>
      <c r="GA1021" s="29"/>
      <c r="GB1021" s="29"/>
      <c r="GC1021" s="29"/>
      <c r="GD1021" s="29"/>
      <c r="GE1021" s="29"/>
      <c r="GF1021" s="29"/>
      <c r="GG1021" s="29"/>
      <c r="GH1021" s="29"/>
      <c r="GI1021" s="29"/>
      <c r="GJ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</row>
    <row r="1022" spans="2:230" ht="12.75">
      <c r="B1022" s="48"/>
      <c r="C1022" s="48"/>
      <c r="D1022" s="48"/>
      <c r="E1022" s="55"/>
      <c r="F1022" s="56"/>
      <c r="G1022" s="56"/>
      <c r="H1022" s="56"/>
      <c r="I1022" s="48"/>
      <c r="J1022" s="48"/>
      <c r="K1022" s="48"/>
      <c r="L1022" s="56"/>
      <c r="M1022" s="48"/>
      <c r="N1022" s="48"/>
      <c r="O1022" s="49"/>
      <c r="P1022" s="48"/>
      <c r="Q1022" s="48"/>
      <c r="R1022" s="56"/>
      <c r="S1022" s="52"/>
      <c r="T1022" s="116"/>
      <c r="U1022" s="116"/>
      <c r="V1022" s="116"/>
      <c r="W1022" s="116"/>
      <c r="X1022" s="43"/>
      <c r="Y1022" s="43"/>
      <c r="Z1022" s="42"/>
      <c r="AA1022" s="43"/>
      <c r="AB1022" s="45"/>
      <c r="AC1022" s="45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  <c r="BM1022" s="29"/>
      <c r="BN1022" s="29"/>
      <c r="BO1022" s="29"/>
      <c r="BP1022" s="29"/>
      <c r="BQ1022" s="29"/>
      <c r="BR1022" s="29"/>
      <c r="BS1022" s="29"/>
      <c r="BT1022" s="29"/>
      <c r="BU1022" s="29"/>
      <c r="BV1022" s="29"/>
      <c r="BW1022" s="29"/>
      <c r="BX1022" s="29"/>
      <c r="BY1022" s="29"/>
      <c r="BZ1022" s="29"/>
      <c r="CA1022" s="29"/>
      <c r="CB1022" s="29"/>
      <c r="CC1022" s="29"/>
      <c r="CD1022" s="29"/>
      <c r="CE1022" s="29"/>
      <c r="CF1022" s="29"/>
      <c r="CG1022" s="29"/>
      <c r="CH1022" s="29"/>
      <c r="CI1022" s="29"/>
      <c r="CJ1022" s="29"/>
      <c r="CK1022" s="29"/>
      <c r="CL1022" s="29"/>
      <c r="CM1022" s="29"/>
      <c r="CN1022" s="29"/>
      <c r="CO1022" s="29"/>
      <c r="CP1022" s="29"/>
      <c r="CQ1022" s="29"/>
      <c r="CR1022" s="29"/>
      <c r="CS1022" s="29"/>
      <c r="CT1022" s="29"/>
      <c r="CU1022" s="29"/>
      <c r="CV1022" s="29"/>
      <c r="CW1022" s="29"/>
      <c r="CX1022" s="29"/>
      <c r="CY1022" s="29"/>
      <c r="CZ1022" s="29"/>
      <c r="DA1022" s="29"/>
      <c r="DB1022" s="29"/>
      <c r="DC1022" s="29"/>
      <c r="DD1022" s="29"/>
      <c r="DE1022" s="29"/>
      <c r="DF1022" s="29"/>
      <c r="DG1022" s="29"/>
      <c r="DH1022" s="29"/>
      <c r="DI1022" s="29"/>
      <c r="DJ1022" s="29"/>
      <c r="DK1022" s="29"/>
      <c r="DL1022" s="29"/>
      <c r="DM1022" s="29"/>
      <c r="DN1022" s="29"/>
      <c r="DO1022" s="29"/>
      <c r="DP1022" s="29"/>
      <c r="DQ1022" s="29"/>
      <c r="DR1022" s="29"/>
      <c r="DS1022" s="29"/>
      <c r="DT1022" s="29"/>
      <c r="DU1022" s="29"/>
      <c r="DV1022" s="29"/>
      <c r="DW1022" s="29"/>
      <c r="DX1022" s="29"/>
      <c r="DY1022" s="29"/>
      <c r="DZ1022" s="29"/>
      <c r="EA1022" s="29"/>
      <c r="EB1022" s="29"/>
      <c r="EC1022" s="29"/>
      <c r="ED1022" s="29"/>
      <c r="EE1022" s="29"/>
      <c r="EF1022" s="29"/>
      <c r="EG1022" s="29"/>
      <c r="EH1022" s="29"/>
      <c r="EI1022" s="29"/>
      <c r="EJ1022" s="29"/>
      <c r="EK1022" s="29"/>
      <c r="EL1022" s="29"/>
      <c r="EM1022" s="29"/>
      <c r="EN1022" s="29"/>
      <c r="EO1022" s="29"/>
      <c r="EP1022" s="29"/>
      <c r="EQ1022" s="29"/>
      <c r="ER1022" s="29"/>
      <c r="ES1022" s="29"/>
      <c r="ET1022" s="29"/>
      <c r="EU1022" s="29"/>
      <c r="EV1022" s="29"/>
      <c r="EW1022" s="29"/>
      <c r="EX1022" s="29"/>
      <c r="EY1022" s="29"/>
      <c r="EZ1022" s="29"/>
      <c r="FA1022" s="29"/>
      <c r="FB1022" s="29"/>
      <c r="FC1022" s="29"/>
      <c r="FD1022" s="29"/>
      <c r="FE1022" s="29"/>
      <c r="FF1022" s="29"/>
      <c r="FG1022" s="29"/>
      <c r="FH1022" s="29"/>
      <c r="FI1022" s="29"/>
      <c r="FJ1022" s="29"/>
      <c r="FK1022" s="29"/>
      <c r="FL1022" s="29"/>
      <c r="FM1022" s="29"/>
      <c r="FN1022" s="29"/>
      <c r="FO1022" s="29"/>
      <c r="FP1022" s="29"/>
      <c r="FQ1022" s="29"/>
      <c r="FR1022" s="29"/>
      <c r="FS1022" s="29"/>
      <c r="FT1022" s="29"/>
      <c r="FU1022" s="29"/>
      <c r="FV1022" s="29"/>
      <c r="FW1022" s="29"/>
      <c r="FX1022" s="29"/>
      <c r="FY1022" s="29"/>
      <c r="FZ1022" s="29"/>
      <c r="GA1022" s="29"/>
      <c r="GB1022" s="29"/>
      <c r="GC1022" s="29"/>
      <c r="GD1022" s="29"/>
      <c r="GE1022" s="29"/>
      <c r="GF1022" s="29"/>
      <c r="GG1022" s="29"/>
      <c r="GH1022" s="29"/>
      <c r="GI1022" s="29"/>
      <c r="GJ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</row>
    <row r="1023" spans="2:230" ht="12.75">
      <c r="B1023" s="48"/>
      <c r="C1023" s="48"/>
      <c r="D1023" s="48"/>
      <c r="E1023" s="55"/>
      <c r="F1023" s="56"/>
      <c r="G1023" s="56"/>
      <c r="H1023" s="56"/>
      <c r="I1023" s="48"/>
      <c r="J1023" s="48"/>
      <c r="K1023" s="48"/>
      <c r="L1023" s="56"/>
      <c r="M1023" s="48"/>
      <c r="N1023" s="48"/>
      <c r="O1023" s="49"/>
      <c r="P1023" s="48"/>
      <c r="Q1023" s="48"/>
      <c r="R1023" s="56"/>
      <c r="S1023" s="52"/>
      <c r="T1023" s="116"/>
      <c r="U1023" s="116"/>
      <c r="V1023" s="116"/>
      <c r="W1023" s="116"/>
      <c r="X1023" s="43"/>
      <c r="Y1023" s="43"/>
      <c r="Z1023" s="42"/>
      <c r="AA1023" s="43"/>
      <c r="AB1023" s="45"/>
      <c r="AC1023" s="45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  <c r="BM1023" s="29"/>
      <c r="BN1023" s="29"/>
      <c r="BO1023" s="29"/>
      <c r="BP1023" s="29"/>
      <c r="BQ1023" s="29"/>
      <c r="BR1023" s="29"/>
      <c r="BS1023" s="29"/>
      <c r="BT1023" s="29"/>
      <c r="BU1023" s="29"/>
      <c r="BV1023" s="29"/>
      <c r="BW1023" s="29"/>
      <c r="BX1023" s="29"/>
      <c r="BY1023" s="29"/>
      <c r="BZ1023" s="29"/>
      <c r="CA1023" s="29"/>
      <c r="CB1023" s="29"/>
      <c r="CC1023" s="29"/>
      <c r="CD1023" s="29"/>
      <c r="CE1023" s="29"/>
      <c r="CF1023" s="29"/>
      <c r="CG1023" s="29"/>
      <c r="CH1023" s="29"/>
      <c r="CI1023" s="29"/>
      <c r="CJ1023" s="29"/>
      <c r="CK1023" s="29"/>
      <c r="CL1023" s="29"/>
      <c r="CM1023" s="29"/>
      <c r="CN1023" s="29"/>
      <c r="CO1023" s="29"/>
      <c r="CP1023" s="29"/>
      <c r="CQ1023" s="29"/>
      <c r="CR1023" s="29"/>
      <c r="CS1023" s="29"/>
      <c r="CT1023" s="29"/>
      <c r="CU1023" s="29"/>
      <c r="CV1023" s="29"/>
      <c r="CW1023" s="29"/>
      <c r="CX1023" s="29"/>
      <c r="CY1023" s="29"/>
      <c r="CZ1023" s="29"/>
      <c r="DA1023" s="29"/>
      <c r="DB1023" s="29"/>
      <c r="DC1023" s="29"/>
      <c r="DD1023" s="29"/>
      <c r="DE1023" s="29"/>
      <c r="DF1023" s="29"/>
      <c r="DG1023" s="29"/>
      <c r="DH1023" s="29"/>
      <c r="DI1023" s="29"/>
      <c r="DJ1023" s="29"/>
      <c r="DK1023" s="29"/>
      <c r="DL1023" s="29"/>
      <c r="DM1023" s="29"/>
      <c r="DN1023" s="29"/>
      <c r="DO1023" s="29"/>
      <c r="DP1023" s="29"/>
      <c r="DQ1023" s="29"/>
      <c r="DR1023" s="29"/>
      <c r="DS1023" s="29"/>
      <c r="DT1023" s="29"/>
      <c r="DU1023" s="29"/>
      <c r="DV1023" s="29"/>
      <c r="DW1023" s="29"/>
      <c r="DX1023" s="29"/>
      <c r="DY1023" s="29"/>
      <c r="DZ1023" s="29"/>
      <c r="EA1023" s="29"/>
      <c r="EB1023" s="29"/>
      <c r="EC1023" s="29"/>
      <c r="ED1023" s="29"/>
      <c r="EE1023" s="29"/>
      <c r="EF1023" s="29"/>
      <c r="EG1023" s="29"/>
      <c r="EH1023" s="29"/>
      <c r="EI1023" s="29"/>
      <c r="EJ1023" s="29"/>
      <c r="EK1023" s="29"/>
      <c r="EL1023" s="29"/>
      <c r="EM1023" s="29"/>
      <c r="EN1023" s="29"/>
      <c r="EO1023" s="29"/>
      <c r="EP1023" s="29"/>
      <c r="EQ1023" s="29"/>
      <c r="ER1023" s="29"/>
      <c r="ES1023" s="29"/>
      <c r="ET1023" s="29"/>
      <c r="EU1023" s="29"/>
      <c r="EV1023" s="29"/>
      <c r="EW1023" s="29"/>
      <c r="EX1023" s="29"/>
      <c r="EY1023" s="29"/>
      <c r="EZ1023" s="29"/>
      <c r="FA1023" s="29"/>
      <c r="FB1023" s="29"/>
      <c r="FC1023" s="29"/>
      <c r="FD1023" s="29"/>
      <c r="FE1023" s="29"/>
      <c r="FF1023" s="29"/>
      <c r="FG1023" s="29"/>
      <c r="FH1023" s="29"/>
      <c r="FI1023" s="29"/>
      <c r="FJ1023" s="29"/>
      <c r="FK1023" s="29"/>
      <c r="FL1023" s="29"/>
      <c r="FM1023" s="29"/>
      <c r="FN1023" s="29"/>
      <c r="FO1023" s="29"/>
      <c r="FP1023" s="29"/>
      <c r="FQ1023" s="29"/>
      <c r="FR1023" s="29"/>
      <c r="FS1023" s="29"/>
      <c r="FT1023" s="29"/>
      <c r="FU1023" s="29"/>
      <c r="FV1023" s="29"/>
      <c r="FW1023" s="29"/>
      <c r="FX1023" s="29"/>
      <c r="FY1023" s="29"/>
      <c r="FZ1023" s="29"/>
      <c r="GA1023" s="29"/>
      <c r="GB1023" s="29"/>
      <c r="GC1023" s="29"/>
      <c r="GD1023" s="29"/>
      <c r="GE1023" s="29"/>
      <c r="GF1023" s="29"/>
      <c r="GG1023" s="29"/>
      <c r="GH1023" s="29"/>
      <c r="GI1023" s="29"/>
      <c r="GJ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</row>
    <row r="1024" spans="2:230" ht="12.75">
      <c r="B1024" s="48"/>
      <c r="C1024" s="48"/>
      <c r="D1024" s="48"/>
      <c r="E1024" s="55"/>
      <c r="F1024" s="56"/>
      <c r="G1024" s="56"/>
      <c r="H1024" s="56"/>
      <c r="I1024" s="48"/>
      <c r="J1024" s="48"/>
      <c r="K1024" s="48"/>
      <c r="L1024" s="56"/>
      <c r="M1024" s="48"/>
      <c r="N1024" s="48"/>
      <c r="O1024" s="49"/>
      <c r="P1024" s="48"/>
      <c r="Q1024" s="48"/>
      <c r="R1024" s="56"/>
      <c r="S1024" s="52"/>
      <c r="T1024" s="116"/>
      <c r="U1024" s="116"/>
      <c r="V1024" s="116"/>
      <c r="W1024" s="116"/>
      <c r="X1024" s="43"/>
      <c r="Y1024" s="43"/>
      <c r="Z1024" s="42"/>
      <c r="AA1024" s="43"/>
      <c r="AB1024" s="45"/>
      <c r="AC1024" s="45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  <c r="BM1024" s="29"/>
      <c r="BN1024" s="29"/>
      <c r="BO1024" s="29"/>
      <c r="BP1024" s="29"/>
      <c r="BQ1024" s="29"/>
      <c r="BR1024" s="29"/>
      <c r="BS1024" s="29"/>
      <c r="BT1024" s="29"/>
      <c r="BU1024" s="29"/>
      <c r="BV1024" s="29"/>
      <c r="BW1024" s="29"/>
      <c r="BX1024" s="29"/>
      <c r="BY1024" s="29"/>
      <c r="BZ1024" s="29"/>
      <c r="CA1024" s="29"/>
      <c r="CB1024" s="29"/>
      <c r="CC1024" s="29"/>
      <c r="CD1024" s="29"/>
      <c r="CE1024" s="29"/>
      <c r="CF1024" s="29"/>
      <c r="CG1024" s="29"/>
      <c r="CH1024" s="29"/>
      <c r="CI1024" s="29"/>
      <c r="CJ1024" s="29"/>
      <c r="CK1024" s="29"/>
      <c r="CL1024" s="29"/>
      <c r="CM1024" s="29"/>
      <c r="CN1024" s="29"/>
      <c r="CO1024" s="29"/>
      <c r="CP1024" s="29"/>
      <c r="CQ1024" s="29"/>
      <c r="CR1024" s="29"/>
      <c r="CS1024" s="29"/>
      <c r="CT1024" s="29"/>
      <c r="CU1024" s="29"/>
      <c r="CV1024" s="29"/>
      <c r="CW1024" s="29"/>
      <c r="CX1024" s="29"/>
      <c r="CY1024" s="29"/>
      <c r="CZ1024" s="29"/>
      <c r="DA1024" s="29"/>
      <c r="DB1024" s="29"/>
      <c r="DC1024" s="29"/>
      <c r="DD1024" s="29"/>
      <c r="DE1024" s="29"/>
      <c r="DF1024" s="29"/>
      <c r="DG1024" s="29"/>
      <c r="DH1024" s="29"/>
      <c r="DI1024" s="29"/>
      <c r="DJ1024" s="29"/>
      <c r="DK1024" s="29"/>
      <c r="DL1024" s="29"/>
      <c r="DM1024" s="29"/>
      <c r="DN1024" s="29"/>
      <c r="DO1024" s="29"/>
      <c r="DP1024" s="29"/>
      <c r="DQ1024" s="29"/>
      <c r="DR1024" s="29"/>
      <c r="DS1024" s="29"/>
      <c r="DT1024" s="29"/>
      <c r="DU1024" s="29"/>
      <c r="DV1024" s="29"/>
      <c r="DW1024" s="29"/>
      <c r="DX1024" s="29"/>
      <c r="DY1024" s="29"/>
      <c r="DZ1024" s="29"/>
      <c r="EA1024" s="29"/>
      <c r="EB1024" s="29"/>
      <c r="EC1024" s="29"/>
      <c r="ED1024" s="29"/>
      <c r="EE1024" s="29"/>
      <c r="EF1024" s="29"/>
      <c r="EG1024" s="29"/>
      <c r="EH1024" s="29"/>
      <c r="EI1024" s="29"/>
      <c r="EJ1024" s="29"/>
      <c r="EK1024" s="29"/>
      <c r="EL1024" s="29"/>
      <c r="EM1024" s="29"/>
      <c r="EN1024" s="29"/>
      <c r="EO1024" s="29"/>
      <c r="EP1024" s="29"/>
      <c r="EQ1024" s="29"/>
      <c r="ER1024" s="29"/>
      <c r="ES1024" s="29"/>
      <c r="ET1024" s="29"/>
      <c r="EU1024" s="29"/>
      <c r="EV1024" s="29"/>
      <c r="EW1024" s="29"/>
      <c r="EX1024" s="29"/>
      <c r="EY1024" s="29"/>
      <c r="EZ1024" s="29"/>
      <c r="FA1024" s="29"/>
      <c r="FB1024" s="29"/>
      <c r="FC1024" s="29"/>
      <c r="FD1024" s="29"/>
      <c r="FE1024" s="29"/>
      <c r="FF1024" s="29"/>
      <c r="FG1024" s="29"/>
      <c r="FH1024" s="29"/>
      <c r="FI1024" s="29"/>
      <c r="FJ1024" s="29"/>
      <c r="FK1024" s="29"/>
      <c r="FL1024" s="29"/>
      <c r="FM1024" s="29"/>
      <c r="FN1024" s="29"/>
      <c r="FO1024" s="29"/>
      <c r="FP1024" s="29"/>
      <c r="FQ1024" s="29"/>
      <c r="FR1024" s="29"/>
      <c r="FS1024" s="29"/>
      <c r="FT1024" s="29"/>
      <c r="FU1024" s="29"/>
      <c r="FV1024" s="29"/>
      <c r="FW1024" s="29"/>
      <c r="FX1024" s="29"/>
      <c r="FY1024" s="29"/>
      <c r="FZ1024" s="29"/>
      <c r="GA1024" s="29"/>
      <c r="GB1024" s="29"/>
      <c r="GC1024" s="29"/>
      <c r="GD1024" s="29"/>
      <c r="GE1024" s="29"/>
      <c r="GF1024" s="29"/>
      <c r="GG1024" s="29"/>
      <c r="GH1024" s="29"/>
      <c r="GI1024" s="29"/>
      <c r="GJ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</row>
    <row r="1025" spans="2:230" ht="12.75">
      <c r="B1025" s="48"/>
      <c r="C1025" s="48"/>
      <c r="D1025" s="48"/>
      <c r="E1025" s="55"/>
      <c r="F1025" s="56"/>
      <c r="G1025" s="56"/>
      <c r="H1025" s="56"/>
      <c r="I1025" s="48"/>
      <c r="J1025" s="48"/>
      <c r="K1025" s="48"/>
      <c r="L1025" s="56"/>
      <c r="M1025" s="48"/>
      <c r="N1025" s="48"/>
      <c r="O1025" s="49"/>
      <c r="P1025" s="48"/>
      <c r="Q1025" s="48"/>
      <c r="R1025" s="56"/>
      <c r="S1025" s="52"/>
      <c r="T1025" s="116"/>
      <c r="U1025" s="116"/>
      <c r="V1025" s="116"/>
      <c r="W1025" s="116"/>
      <c r="X1025" s="43"/>
      <c r="Y1025" s="43"/>
      <c r="Z1025" s="42"/>
      <c r="AA1025" s="43"/>
      <c r="AB1025" s="45"/>
      <c r="AC1025" s="45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  <c r="BM1025" s="29"/>
      <c r="BN1025" s="29"/>
      <c r="BO1025" s="29"/>
      <c r="BP1025" s="29"/>
      <c r="BQ1025" s="29"/>
      <c r="BR1025" s="29"/>
      <c r="BS1025" s="29"/>
      <c r="BT1025" s="29"/>
      <c r="BU1025" s="29"/>
      <c r="BV1025" s="29"/>
      <c r="BW1025" s="29"/>
      <c r="BX1025" s="29"/>
      <c r="BY1025" s="29"/>
      <c r="BZ1025" s="29"/>
      <c r="CA1025" s="29"/>
      <c r="CB1025" s="29"/>
      <c r="CC1025" s="29"/>
      <c r="CD1025" s="29"/>
      <c r="CE1025" s="29"/>
      <c r="CF1025" s="29"/>
      <c r="CG1025" s="29"/>
      <c r="CH1025" s="29"/>
      <c r="CI1025" s="29"/>
      <c r="CJ1025" s="29"/>
      <c r="CK1025" s="29"/>
      <c r="CL1025" s="29"/>
      <c r="CM1025" s="29"/>
      <c r="CN1025" s="29"/>
      <c r="CO1025" s="29"/>
      <c r="CP1025" s="29"/>
      <c r="CQ1025" s="29"/>
      <c r="CR1025" s="29"/>
      <c r="CS1025" s="29"/>
      <c r="CT1025" s="29"/>
      <c r="CU1025" s="29"/>
      <c r="CV1025" s="29"/>
      <c r="CW1025" s="29"/>
      <c r="CX1025" s="29"/>
      <c r="CY1025" s="29"/>
      <c r="CZ1025" s="29"/>
      <c r="DA1025" s="29"/>
      <c r="DB1025" s="29"/>
      <c r="DC1025" s="29"/>
      <c r="DD1025" s="29"/>
      <c r="DE1025" s="29"/>
      <c r="DF1025" s="29"/>
      <c r="DG1025" s="29"/>
      <c r="DH1025" s="29"/>
      <c r="DI1025" s="29"/>
      <c r="DJ1025" s="29"/>
      <c r="DK1025" s="29"/>
      <c r="DL1025" s="29"/>
      <c r="DM1025" s="29"/>
      <c r="DN1025" s="29"/>
      <c r="DO1025" s="29"/>
      <c r="DP1025" s="29"/>
      <c r="DQ1025" s="29"/>
      <c r="DR1025" s="29"/>
      <c r="DS1025" s="29"/>
      <c r="DT1025" s="29"/>
      <c r="DU1025" s="29"/>
      <c r="DV1025" s="29"/>
      <c r="DW1025" s="29"/>
      <c r="DX1025" s="29"/>
      <c r="DY1025" s="29"/>
      <c r="DZ1025" s="29"/>
      <c r="EA1025" s="29"/>
      <c r="EB1025" s="29"/>
      <c r="EC1025" s="29"/>
      <c r="ED1025" s="29"/>
      <c r="EE1025" s="29"/>
      <c r="EF1025" s="29"/>
      <c r="EG1025" s="29"/>
      <c r="EH1025" s="29"/>
      <c r="EI1025" s="29"/>
      <c r="EJ1025" s="29"/>
      <c r="EK1025" s="29"/>
      <c r="EL1025" s="29"/>
      <c r="EM1025" s="29"/>
      <c r="EN1025" s="29"/>
      <c r="EO1025" s="29"/>
      <c r="EP1025" s="29"/>
      <c r="EQ1025" s="29"/>
      <c r="ER1025" s="29"/>
      <c r="ES1025" s="29"/>
      <c r="ET1025" s="29"/>
      <c r="EU1025" s="29"/>
      <c r="EV1025" s="29"/>
      <c r="EW1025" s="29"/>
      <c r="EX1025" s="29"/>
      <c r="EY1025" s="29"/>
      <c r="EZ1025" s="29"/>
      <c r="FA1025" s="29"/>
      <c r="FB1025" s="29"/>
      <c r="FC1025" s="29"/>
      <c r="FD1025" s="29"/>
      <c r="FE1025" s="29"/>
      <c r="FF1025" s="29"/>
      <c r="FG1025" s="29"/>
      <c r="FH1025" s="29"/>
      <c r="FI1025" s="29"/>
      <c r="FJ1025" s="29"/>
      <c r="FK1025" s="29"/>
      <c r="FL1025" s="29"/>
      <c r="FM1025" s="29"/>
      <c r="FN1025" s="29"/>
      <c r="FO1025" s="29"/>
      <c r="FP1025" s="29"/>
      <c r="FQ1025" s="29"/>
      <c r="FR1025" s="29"/>
      <c r="FS1025" s="29"/>
      <c r="FT1025" s="29"/>
      <c r="FU1025" s="29"/>
      <c r="FV1025" s="29"/>
      <c r="FW1025" s="29"/>
      <c r="FX1025" s="29"/>
      <c r="FY1025" s="29"/>
      <c r="FZ1025" s="29"/>
      <c r="GA1025" s="29"/>
      <c r="GB1025" s="29"/>
      <c r="GC1025" s="29"/>
      <c r="GD1025" s="29"/>
      <c r="GE1025" s="29"/>
      <c r="GF1025" s="29"/>
      <c r="GG1025" s="29"/>
      <c r="GH1025" s="29"/>
      <c r="GI1025" s="29"/>
      <c r="GJ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</row>
    <row r="1026" spans="2:230" ht="12.75">
      <c r="B1026" s="48"/>
      <c r="C1026" s="48"/>
      <c r="D1026" s="48"/>
      <c r="E1026" s="55"/>
      <c r="F1026" s="56"/>
      <c r="G1026" s="56"/>
      <c r="H1026" s="56"/>
      <c r="I1026" s="48"/>
      <c r="J1026" s="48"/>
      <c r="K1026" s="48"/>
      <c r="L1026" s="56"/>
      <c r="M1026" s="48"/>
      <c r="N1026" s="48"/>
      <c r="O1026" s="49"/>
      <c r="P1026" s="48"/>
      <c r="Q1026" s="48"/>
      <c r="R1026" s="56"/>
      <c r="S1026" s="52"/>
      <c r="T1026" s="116"/>
      <c r="U1026" s="116"/>
      <c r="V1026" s="116"/>
      <c r="W1026" s="116"/>
      <c r="X1026" s="43"/>
      <c r="Y1026" s="43"/>
      <c r="Z1026" s="42"/>
      <c r="AA1026" s="43"/>
      <c r="AB1026" s="45"/>
      <c r="AC1026" s="45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  <c r="BM1026" s="29"/>
      <c r="BN1026" s="29"/>
      <c r="BO1026" s="29"/>
      <c r="BP1026" s="29"/>
      <c r="BQ1026" s="29"/>
      <c r="BR1026" s="29"/>
      <c r="BS1026" s="29"/>
      <c r="BT1026" s="29"/>
      <c r="BU1026" s="29"/>
      <c r="BV1026" s="29"/>
      <c r="BW1026" s="29"/>
      <c r="BX1026" s="29"/>
      <c r="BY1026" s="29"/>
      <c r="BZ1026" s="29"/>
      <c r="CA1026" s="29"/>
      <c r="CB1026" s="29"/>
      <c r="CC1026" s="29"/>
      <c r="CD1026" s="29"/>
      <c r="CE1026" s="29"/>
      <c r="CF1026" s="29"/>
      <c r="CG1026" s="29"/>
      <c r="CH1026" s="29"/>
      <c r="CI1026" s="29"/>
      <c r="CJ1026" s="29"/>
      <c r="CK1026" s="29"/>
      <c r="CL1026" s="29"/>
      <c r="CM1026" s="29"/>
      <c r="CN1026" s="29"/>
      <c r="CO1026" s="29"/>
      <c r="CP1026" s="29"/>
      <c r="CQ1026" s="29"/>
      <c r="CR1026" s="29"/>
      <c r="CS1026" s="29"/>
      <c r="CT1026" s="29"/>
      <c r="CU1026" s="29"/>
      <c r="CV1026" s="29"/>
      <c r="CW1026" s="29"/>
      <c r="CX1026" s="29"/>
      <c r="CY1026" s="29"/>
      <c r="CZ1026" s="29"/>
      <c r="DA1026" s="29"/>
      <c r="DB1026" s="29"/>
      <c r="DC1026" s="29"/>
      <c r="DD1026" s="29"/>
      <c r="DE1026" s="29"/>
      <c r="DF1026" s="29"/>
      <c r="DG1026" s="29"/>
      <c r="DH1026" s="29"/>
      <c r="DI1026" s="29"/>
      <c r="DJ1026" s="29"/>
      <c r="DK1026" s="29"/>
      <c r="DL1026" s="29"/>
      <c r="DM1026" s="29"/>
      <c r="DN1026" s="29"/>
      <c r="DO1026" s="29"/>
      <c r="DP1026" s="29"/>
      <c r="DQ1026" s="29"/>
      <c r="DR1026" s="29"/>
      <c r="DS1026" s="29"/>
      <c r="DT1026" s="29"/>
      <c r="DU1026" s="29"/>
      <c r="DV1026" s="29"/>
      <c r="DW1026" s="29"/>
      <c r="DX1026" s="29"/>
      <c r="DY1026" s="29"/>
      <c r="DZ1026" s="29"/>
      <c r="EA1026" s="29"/>
      <c r="EB1026" s="29"/>
      <c r="EC1026" s="29"/>
      <c r="ED1026" s="29"/>
      <c r="EE1026" s="29"/>
      <c r="EF1026" s="29"/>
      <c r="EG1026" s="29"/>
      <c r="EH1026" s="29"/>
      <c r="EI1026" s="29"/>
      <c r="EJ1026" s="29"/>
      <c r="EK1026" s="29"/>
      <c r="EL1026" s="29"/>
      <c r="EM1026" s="29"/>
      <c r="EN1026" s="29"/>
      <c r="EO1026" s="29"/>
      <c r="EP1026" s="29"/>
      <c r="EQ1026" s="29"/>
      <c r="ER1026" s="29"/>
      <c r="ES1026" s="29"/>
      <c r="ET1026" s="29"/>
      <c r="EU1026" s="29"/>
      <c r="EV1026" s="29"/>
      <c r="EW1026" s="29"/>
      <c r="EX1026" s="29"/>
      <c r="EY1026" s="29"/>
      <c r="EZ1026" s="29"/>
      <c r="FA1026" s="29"/>
      <c r="FB1026" s="29"/>
      <c r="FC1026" s="29"/>
      <c r="FD1026" s="29"/>
      <c r="FE1026" s="29"/>
      <c r="FF1026" s="29"/>
      <c r="FG1026" s="29"/>
      <c r="FH1026" s="29"/>
      <c r="FI1026" s="29"/>
      <c r="FJ1026" s="29"/>
      <c r="FK1026" s="29"/>
      <c r="FL1026" s="29"/>
      <c r="FM1026" s="29"/>
      <c r="FN1026" s="29"/>
      <c r="FO1026" s="29"/>
      <c r="FP1026" s="29"/>
      <c r="FQ1026" s="29"/>
      <c r="FR1026" s="29"/>
      <c r="FS1026" s="29"/>
      <c r="FT1026" s="29"/>
      <c r="FU1026" s="29"/>
      <c r="FV1026" s="29"/>
      <c r="FW1026" s="29"/>
      <c r="FX1026" s="29"/>
      <c r="FY1026" s="29"/>
      <c r="FZ1026" s="29"/>
      <c r="GA1026" s="29"/>
      <c r="GB1026" s="29"/>
      <c r="GC1026" s="29"/>
      <c r="GD1026" s="29"/>
      <c r="GE1026" s="29"/>
      <c r="GF1026" s="29"/>
      <c r="GG1026" s="29"/>
      <c r="GH1026" s="29"/>
      <c r="GI1026" s="29"/>
      <c r="GJ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</row>
    <row r="1027" spans="2:230" ht="12.75">
      <c r="B1027" s="48"/>
      <c r="C1027" s="48"/>
      <c r="D1027" s="48"/>
      <c r="E1027" s="55"/>
      <c r="F1027" s="56"/>
      <c r="G1027" s="56"/>
      <c r="H1027" s="56"/>
      <c r="I1027" s="48"/>
      <c r="J1027" s="48"/>
      <c r="K1027" s="48"/>
      <c r="L1027" s="56"/>
      <c r="M1027" s="48"/>
      <c r="N1027" s="48"/>
      <c r="O1027" s="49"/>
      <c r="P1027" s="48"/>
      <c r="Q1027" s="48"/>
      <c r="R1027" s="56"/>
      <c r="S1027" s="52"/>
      <c r="T1027" s="116"/>
      <c r="U1027" s="116"/>
      <c r="V1027" s="116"/>
      <c r="W1027" s="116"/>
      <c r="X1027" s="43"/>
      <c r="Y1027" s="43"/>
      <c r="Z1027" s="42"/>
      <c r="AA1027" s="43"/>
      <c r="AB1027" s="45"/>
      <c r="AC1027" s="45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  <c r="BM1027" s="29"/>
      <c r="BN1027" s="29"/>
      <c r="BO1027" s="29"/>
      <c r="BP1027" s="29"/>
      <c r="BQ1027" s="29"/>
      <c r="BR1027" s="29"/>
      <c r="BS1027" s="29"/>
      <c r="BT1027" s="29"/>
      <c r="BU1027" s="29"/>
      <c r="BV1027" s="29"/>
      <c r="BW1027" s="29"/>
      <c r="BX1027" s="29"/>
      <c r="BY1027" s="29"/>
      <c r="BZ1027" s="29"/>
      <c r="CA1027" s="29"/>
      <c r="CB1027" s="29"/>
      <c r="CC1027" s="29"/>
      <c r="CD1027" s="29"/>
      <c r="CE1027" s="29"/>
      <c r="CF1027" s="29"/>
      <c r="CG1027" s="29"/>
      <c r="CH1027" s="29"/>
      <c r="CI1027" s="29"/>
      <c r="CJ1027" s="29"/>
      <c r="CK1027" s="29"/>
      <c r="CL1027" s="29"/>
      <c r="CM1027" s="29"/>
      <c r="CN1027" s="29"/>
      <c r="CO1027" s="29"/>
      <c r="CP1027" s="29"/>
      <c r="CQ1027" s="29"/>
      <c r="CR1027" s="29"/>
      <c r="CS1027" s="29"/>
      <c r="CT1027" s="29"/>
      <c r="CU1027" s="29"/>
      <c r="CV1027" s="29"/>
      <c r="CW1027" s="29"/>
      <c r="CX1027" s="29"/>
      <c r="CY1027" s="29"/>
      <c r="CZ1027" s="29"/>
      <c r="DA1027" s="29"/>
      <c r="DB1027" s="29"/>
      <c r="DC1027" s="29"/>
      <c r="DD1027" s="29"/>
      <c r="DE1027" s="29"/>
      <c r="DF1027" s="29"/>
      <c r="DG1027" s="29"/>
      <c r="DH1027" s="29"/>
      <c r="DI1027" s="29"/>
      <c r="DJ1027" s="29"/>
      <c r="DK1027" s="29"/>
      <c r="DL1027" s="29"/>
      <c r="DM1027" s="29"/>
      <c r="DN1027" s="29"/>
      <c r="DO1027" s="29"/>
      <c r="DP1027" s="29"/>
      <c r="DQ1027" s="29"/>
      <c r="DR1027" s="29"/>
      <c r="DS1027" s="29"/>
      <c r="DT1027" s="29"/>
      <c r="DU1027" s="29"/>
      <c r="DV1027" s="29"/>
      <c r="DW1027" s="29"/>
      <c r="DX1027" s="29"/>
      <c r="DY1027" s="29"/>
      <c r="DZ1027" s="29"/>
      <c r="EA1027" s="29"/>
      <c r="EB1027" s="29"/>
      <c r="EC1027" s="29"/>
      <c r="ED1027" s="29"/>
      <c r="EE1027" s="29"/>
      <c r="EF1027" s="29"/>
      <c r="EG1027" s="29"/>
      <c r="EH1027" s="29"/>
      <c r="EI1027" s="29"/>
      <c r="EJ1027" s="29"/>
      <c r="EK1027" s="29"/>
      <c r="EL1027" s="29"/>
      <c r="EM1027" s="29"/>
      <c r="EN1027" s="29"/>
      <c r="EO1027" s="29"/>
      <c r="EP1027" s="29"/>
      <c r="EQ1027" s="29"/>
      <c r="ER1027" s="29"/>
      <c r="ES1027" s="29"/>
      <c r="ET1027" s="29"/>
      <c r="EU1027" s="29"/>
      <c r="EV1027" s="29"/>
      <c r="EW1027" s="29"/>
      <c r="EX1027" s="29"/>
      <c r="EY1027" s="29"/>
      <c r="EZ1027" s="29"/>
      <c r="FA1027" s="29"/>
      <c r="FB1027" s="29"/>
      <c r="FC1027" s="29"/>
      <c r="FD1027" s="29"/>
      <c r="FE1027" s="29"/>
      <c r="FF1027" s="29"/>
      <c r="FG1027" s="29"/>
      <c r="FH1027" s="29"/>
      <c r="FI1027" s="29"/>
      <c r="FJ1027" s="29"/>
      <c r="FK1027" s="29"/>
      <c r="FL1027" s="29"/>
      <c r="FM1027" s="29"/>
      <c r="FN1027" s="29"/>
      <c r="FO1027" s="29"/>
      <c r="FP1027" s="29"/>
      <c r="FQ1027" s="29"/>
      <c r="FR1027" s="29"/>
      <c r="FS1027" s="29"/>
      <c r="FT1027" s="29"/>
      <c r="FU1027" s="29"/>
      <c r="FV1027" s="29"/>
      <c r="FW1027" s="29"/>
      <c r="FX1027" s="29"/>
      <c r="FY1027" s="29"/>
      <c r="FZ1027" s="29"/>
      <c r="GA1027" s="29"/>
      <c r="GB1027" s="29"/>
      <c r="GC1027" s="29"/>
      <c r="GD1027" s="29"/>
      <c r="GE1027" s="29"/>
      <c r="GF1027" s="29"/>
      <c r="GG1027" s="29"/>
      <c r="GH1027" s="29"/>
      <c r="GI1027" s="29"/>
      <c r="GJ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</row>
    <row r="1028" spans="2:230" ht="12.75">
      <c r="B1028" s="48"/>
      <c r="C1028" s="48"/>
      <c r="D1028" s="48"/>
      <c r="E1028" s="55"/>
      <c r="F1028" s="56"/>
      <c r="G1028" s="56"/>
      <c r="H1028" s="56"/>
      <c r="I1028" s="48"/>
      <c r="J1028" s="48"/>
      <c r="K1028" s="48"/>
      <c r="L1028" s="56"/>
      <c r="M1028" s="48"/>
      <c r="N1028" s="48"/>
      <c r="O1028" s="49"/>
      <c r="P1028" s="48"/>
      <c r="Q1028" s="48"/>
      <c r="R1028" s="56"/>
      <c r="S1028" s="52"/>
      <c r="T1028" s="116"/>
      <c r="U1028" s="116"/>
      <c r="V1028" s="116"/>
      <c r="W1028" s="116"/>
      <c r="X1028" s="43"/>
      <c r="Y1028" s="43"/>
      <c r="Z1028" s="42"/>
      <c r="AA1028" s="43"/>
      <c r="AB1028" s="45"/>
      <c r="AC1028" s="45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  <c r="BM1028" s="29"/>
      <c r="BN1028" s="29"/>
      <c r="BO1028" s="29"/>
      <c r="BP1028" s="29"/>
      <c r="BQ1028" s="29"/>
      <c r="BR1028" s="29"/>
      <c r="BS1028" s="29"/>
      <c r="BT1028" s="29"/>
      <c r="BU1028" s="29"/>
      <c r="BV1028" s="29"/>
      <c r="BW1028" s="29"/>
      <c r="BX1028" s="29"/>
      <c r="BY1028" s="29"/>
      <c r="BZ1028" s="29"/>
      <c r="CA1028" s="29"/>
      <c r="CB1028" s="29"/>
      <c r="CC1028" s="29"/>
      <c r="CD1028" s="29"/>
      <c r="CE1028" s="29"/>
      <c r="CF1028" s="29"/>
      <c r="CG1028" s="29"/>
      <c r="CH1028" s="29"/>
      <c r="CI1028" s="29"/>
      <c r="CJ1028" s="29"/>
      <c r="CK1028" s="29"/>
      <c r="CL1028" s="29"/>
      <c r="CM1028" s="29"/>
      <c r="CN1028" s="29"/>
      <c r="CO1028" s="29"/>
      <c r="CP1028" s="29"/>
      <c r="CQ1028" s="29"/>
      <c r="CR1028" s="29"/>
      <c r="CS1028" s="29"/>
      <c r="CT1028" s="29"/>
      <c r="CU1028" s="29"/>
      <c r="CV1028" s="29"/>
      <c r="CW1028" s="29"/>
      <c r="CX1028" s="29"/>
      <c r="CY1028" s="29"/>
      <c r="CZ1028" s="29"/>
      <c r="DA1028" s="29"/>
      <c r="DB1028" s="29"/>
      <c r="DC1028" s="29"/>
      <c r="DD1028" s="29"/>
      <c r="DE1028" s="29"/>
      <c r="DF1028" s="29"/>
      <c r="DG1028" s="29"/>
      <c r="DH1028" s="29"/>
      <c r="DI1028" s="29"/>
      <c r="DJ1028" s="29"/>
      <c r="DK1028" s="29"/>
      <c r="DL1028" s="29"/>
      <c r="DM1028" s="29"/>
      <c r="DN1028" s="29"/>
      <c r="DO1028" s="29"/>
      <c r="DP1028" s="29"/>
      <c r="DQ1028" s="29"/>
      <c r="DR1028" s="29"/>
      <c r="DS1028" s="29"/>
      <c r="DT1028" s="29"/>
      <c r="DU1028" s="29"/>
      <c r="DV1028" s="29"/>
      <c r="DW1028" s="29"/>
      <c r="DX1028" s="29"/>
      <c r="DY1028" s="29"/>
      <c r="DZ1028" s="29"/>
      <c r="EA1028" s="29"/>
      <c r="EB1028" s="29"/>
      <c r="EC1028" s="29"/>
      <c r="ED1028" s="29"/>
      <c r="EE1028" s="29"/>
      <c r="EF1028" s="29"/>
      <c r="EG1028" s="29"/>
      <c r="EH1028" s="29"/>
      <c r="EI1028" s="29"/>
      <c r="EJ1028" s="29"/>
      <c r="EK1028" s="29"/>
      <c r="EL1028" s="29"/>
      <c r="EM1028" s="29"/>
      <c r="EN1028" s="29"/>
      <c r="EO1028" s="29"/>
      <c r="EP1028" s="29"/>
      <c r="EQ1028" s="29"/>
      <c r="ER1028" s="29"/>
      <c r="ES1028" s="29"/>
      <c r="ET1028" s="29"/>
      <c r="EU1028" s="29"/>
      <c r="EV1028" s="29"/>
      <c r="EW1028" s="29"/>
      <c r="EX1028" s="29"/>
      <c r="EY1028" s="29"/>
      <c r="EZ1028" s="29"/>
      <c r="FA1028" s="29"/>
      <c r="FB1028" s="29"/>
      <c r="FC1028" s="29"/>
      <c r="FD1028" s="29"/>
      <c r="FE1028" s="29"/>
      <c r="FF1028" s="29"/>
      <c r="FG1028" s="29"/>
      <c r="FH1028" s="29"/>
      <c r="FI1028" s="29"/>
      <c r="FJ1028" s="29"/>
      <c r="FK1028" s="29"/>
      <c r="FL1028" s="29"/>
      <c r="FM1028" s="29"/>
      <c r="FN1028" s="29"/>
      <c r="FO1028" s="29"/>
      <c r="FP1028" s="29"/>
      <c r="FQ1028" s="29"/>
      <c r="FR1028" s="29"/>
      <c r="FS1028" s="29"/>
      <c r="FT1028" s="29"/>
      <c r="FU1028" s="29"/>
      <c r="FV1028" s="29"/>
      <c r="FW1028" s="29"/>
      <c r="FX1028" s="29"/>
      <c r="FY1028" s="29"/>
      <c r="FZ1028" s="29"/>
      <c r="GA1028" s="29"/>
      <c r="GB1028" s="29"/>
      <c r="GC1028" s="29"/>
      <c r="GD1028" s="29"/>
      <c r="GE1028" s="29"/>
      <c r="GF1028" s="29"/>
      <c r="GG1028" s="29"/>
      <c r="GH1028" s="29"/>
      <c r="GI1028" s="29"/>
      <c r="GJ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</row>
    <row r="1029" spans="2:230" ht="12.75">
      <c r="B1029" s="48"/>
      <c r="C1029" s="48"/>
      <c r="D1029" s="48"/>
      <c r="E1029" s="55"/>
      <c r="F1029" s="56"/>
      <c r="G1029" s="56"/>
      <c r="H1029" s="56"/>
      <c r="I1029" s="48"/>
      <c r="J1029" s="48"/>
      <c r="K1029" s="48"/>
      <c r="L1029" s="56"/>
      <c r="M1029" s="48"/>
      <c r="N1029" s="48"/>
      <c r="O1029" s="49"/>
      <c r="P1029" s="48"/>
      <c r="Q1029" s="48"/>
      <c r="R1029" s="56"/>
      <c r="S1029" s="52"/>
      <c r="T1029" s="116"/>
      <c r="U1029" s="116"/>
      <c r="V1029" s="116"/>
      <c r="W1029" s="116"/>
      <c r="X1029" s="43"/>
      <c r="Y1029" s="43"/>
      <c r="Z1029" s="42"/>
      <c r="AA1029" s="43"/>
      <c r="AB1029" s="45"/>
      <c r="AC1029" s="45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  <c r="BM1029" s="29"/>
      <c r="BN1029" s="29"/>
      <c r="BO1029" s="29"/>
      <c r="BP1029" s="29"/>
      <c r="BQ1029" s="29"/>
      <c r="BR1029" s="29"/>
      <c r="BS1029" s="29"/>
      <c r="BT1029" s="29"/>
      <c r="BU1029" s="29"/>
      <c r="BV1029" s="29"/>
      <c r="BW1029" s="29"/>
      <c r="BX1029" s="29"/>
      <c r="BY1029" s="29"/>
      <c r="BZ1029" s="29"/>
      <c r="CA1029" s="29"/>
      <c r="CB1029" s="29"/>
      <c r="CC1029" s="29"/>
      <c r="CD1029" s="29"/>
      <c r="CE1029" s="29"/>
      <c r="CF1029" s="29"/>
      <c r="CG1029" s="29"/>
      <c r="CH1029" s="29"/>
      <c r="CI1029" s="29"/>
      <c r="CJ1029" s="29"/>
      <c r="CK1029" s="29"/>
      <c r="CL1029" s="29"/>
      <c r="CM1029" s="29"/>
      <c r="CN1029" s="29"/>
      <c r="CO1029" s="29"/>
      <c r="CP1029" s="29"/>
      <c r="CQ1029" s="29"/>
      <c r="CR1029" s="29"/>
      <c r="CS1029" s="29"/>
      <c r="CT1029" s="29"/>
      <c r="CU1029" s="29"/>
      <c r="CV1029" s="29"/>
      <c r="CW1029" s="29"/>
      <c r="CX1029" s="29"/>
      <c r="CY1029" s="29"/>
      <c r="CZ1029" s="29"/>
      <c r="DA1029" s="29"/>
      <c r="DB1029" s="29"/>
      <c r="DC1029" s="29"/>
      <c r="DD1029" s="29"/>
      <c r="DE1029" s="29"/>
      <c r="DF1029" s="29"/>
      <c r="DG1029" s="29"/>
      <c r="DH1029" s="29"/>
      <c r="DI1029" s="29"/>
      <c r="DJ1029" s="29"/>
      <c r="DK1029" s="29"/>
      <c r="DL1029" s="29"/>
      <c r="DM1029" s="29"/>
      <c r="DN1029" s="29"/>
      <c r="DO1029" s="29"/>
      <c r="DP1029" s="29"/>
      <c r="DQ1029" s="29"/>
      <c r="DR1029" s="29"/>
      <c r="DS1029" s="29"/>
      <c r="DT1029" s="29"/>
      <c r="DU1029" s="29"/>
      <c r="DV1029" s="29"/>
      <c r="DW1029" s="29"/>
      <c r="DX1029" s="29"/>
      <c r="DY1029" s="29"/>
      <c r="DZ1029" s="29"/>
      <c r="EA1029" s="29"/>
      <c r="EB1029" s="29"/>
      <c r="EC1029" s="29"/>
      <c r="ED1029" s="29"/>
      <c r="EE1029" s="29"/>
      <c r="EF1029" s="29"/>
      <c r="EG1029" s="29"/>
      <c r="EH1029" s="29"/>
      <c r="EI1029" s="29"/>
      <c r="EJ1029" s="29"/>
      <c r="EK1029" s="29"/>
      <c r="EL1029" s="29"/>
      <c r="EM1029" s="29"/>
      <c r="EN1029" s="29"/>
      <c r="EO1029" s="29"/>
      <c r="EP1029" s="29"/>
      <c r="EQ1029" s="29"/>
      <c r="ER1029" s="29"/>
      <c r="ES1029" s="29"/>
      <c r="ET1029" s="29"/>
      <c r="EU1029" s="29"/>
      <c r="EV1029" s="29"/>
      <c r="EW1029" s="29"/>
      <c r="EX1029" s="29"/>
      <c r="EY1029" s="29"/>
      <c r="EZ1029" s="29"/>
      <c r="FA1029" s="29"/>
      <c r="FB1029" s="29"/>
      <c r="FC1029" s="29"/>
      <c r="FD1029" s="29"/>
      <c r="FE1029" s="29"/>
      <c r="FF1029" s="29"/>
      <c r="FG1029" s="29"/>
      <c r="FH1029" s="29"/>
      <c r="FI1029" s="29"/>
      <c r="FJ1029" s="29"/>
      <c r="FK1029" s="29"/>
      <c r="FL1029" s="29"/>
      <c r="FM1029" s="29"/>
      <c r="FN1029" s="29"/>
      <c r="FO1029" s="29"/>
      <c r="FP1029" s="29"/>
      <c r="FQ1029" s="29"/>
      <c r="FR1029" s="29"/>
      <c r="FS1029" s="29"/>
      <c r="FT1029" s="29"/>
      <c r="FU1029" s="29"/>
      <c r="FV1029" s="29"/>
      <c r="FW1029" s="29"/>
      <c r="FX1029" s="29"/>
      <c r="FY1029" s="29"/>
      <c r="FZ1029" s="29"/>
      <c r="GA1029" s="29"/>
      <c r="GB1029" s="29"/>
      <c r="GC1029" s="29"/>
      <c r="GD1029" s="29"/>
      <c r="GE1029" s="29"/>
      <c r="GF1029" s="29"/>
      <c r="GG1029" s="29"/>
      <c r="GH1029" s="29"/>
      <c r="GI1029" s="29"/>
      <c r="GJ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</row>
    <row r="1030" spans="2:230" ht="12.75">
      <c r="B1030" s="48"/>
      <c r="C1030" s="48"/>
      <c r="D1030" s="48"/>
      <c r="E1030" s="55"/>
      <c r="F1030" s="56"/>
      <c r="G1030" s="56"/>
      <c r="H1030" s="56"/>
      <c r="I1030" s="48"/>
      <c r="J1030" s="48"/>
      <c r="K1030" s="48"/>
      <c r="L1030" s="56"/>
      <c r="M1030" s="48"/>
      <c r="N1030" s="48"/>
      <c r="O1030" s="49"/>
      <c r="P1030" s="48"/>
      <c r="Q1030" s="48"/>
      <c r="R1030" s="56"/>
      <c r="S1030" s="52"/>
      <c r="T1030" s="116"/>
      <c r="U1030" s="116"/>
      <c r="V1030" s="116"/>
      <c r="W1030" s="116"/>
      <c r="X1030" s="43"/>
      <c r="Y1030" s="43"/>
      <c r="Z1030" s="42"/>
      <c r="AA1030" s="43"/>
      <c r="AB1030" s="45"/>
      <c r="AC1030" s="45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  <c r="BM1030" s="29"/>
      <c r="BN1030" s="29"/>
      <c r="BO1030" s="29"/>
      <c r="BP1030" s="29"/>
      <c r="BQ1030" s="29"/>
      <c r="BR1030" s="29"/>
      <c r="BS1030" s="29"/>
      <c r="BT1030" s="29"/>
      <c r="BU1030" s="29"/>
      <c r="BV1030" s="29"/>
      <c r="BW1030" s="29"/>
      <c r="BX1030" s="29"/>
      <c r="BY1030" s="29"/>
      <c r="BZ1030" s="29"/>
      <c r="CA1030" s="29"/>
      <c r="CB1030" s="29"/>
      <c r="CC1030" s="29"/>
      <c r="CD1030" s="29"/>
      <c r="CE1030" s="29"/>
      <c r="CF1030" s="29"/>
      <c r="CG1030" s="29"/>
      <c r="CH1030" s="29"/>
      <c r="CI1030" s="29"/>
      <c r="CJ1030" s="29"/>
      <c r="CK1030" s="29"/>
      <c r="CL1030" s="29"/>
      <c r="CM1030" s="29"/>
      <c r="CN1030" s="29"/>
      <c r="CO1030" s="29"/>
      <c r="CP1030" s="29"/>
      <c r="CQ1030" s="29"/>
      <c r="CR1030" s="29"/>
      <c r="CS1030" s="29"/>
      <c r="CT1030" s="29"/>
      <c r="CU1030" s="29"/>
      <c r="CV1030" s="29"/>
      <c r="CW1030" s="29"/>
      <c r="CX1030" s="29"/>
      <c r="CY1030" s="29"/>
      <c r="CZ1030" s="29"/>
      <c r="DA1030" s="29"/>
      <c r="DB1030" s="29"/>
      <c r="DC1030" s="29"/>
      <c r="DD1030" s="29"/>
      <c r="DE1030" s="29"/>
      <c r="DF1030" s="29"/>
      <c r="DG1030" s="29"/>
      <c r="DH1030" s="29"/>
      <c r="DI1030" s="29"/>
      <c r="DJ1030" s="29"/>
      <c r="DK1030" s="29"/>
      <c r="DL1030" s="29"/>
      <c r="DM1030" s="29"/>
      <c r="DN1030" s="29"/>
      <c r="DO1030" s="29"/>
      <c r="DP1030" s="29"/>
      <c r="DQ1030" s="29"/>
      <c r="DR1030" s="29"/>
      <c r="DS1030" s="29"/>
      <c r="DT1030" s="29"/>
      <c r="DU1030" s="29"/>
      <c r="DV1030" s="29"/>
      <c r="DW1030" s="29"/>
      <c r="DX1030" s="29"/>
      <c r="DY1030" s="29"/>
      <c r="DZ1030" s="29"/>
      <c r="EA1030" s="29"/>
      <c r="EB1030" s="29"/>
      <c r="EC1030" s="29"/>
      <c r="ED1030" s="29"/>
      <c r="EE1030" s="29"/>
      <c r="EF1030" s="29"/>
      <c r="EG1030" s="29"/>
      <c r="EH1030" s="29"/>
      <c r="EI1030" s="29"/>
      <c r="EJ1030" s="29"/>
      <c r="EK1030" s="29"/>
      <c r="EL1030" s="29"/>
      <c r="EM1030" s="29"/>
      <c r="EN1030" s="29"/>
      <c r="EO1030" s="29"/>
      <c r="EP1030" s="29"/>
      <c r="EQ1030" s="29"/>
      <c r="ER1030" s="29"/>
      <c r="ES1030" s="29"/>
      <c r="ET1030" s="29"/>
      <c r="EU1030" s="29"/>
      <c r="EV1030" s="29"/>
      <c r="EW1030" s="29"/>
      <c r="EX1030" s="29"/>
      <c r="EY1030" s="29"/>
      <c r="EZ1030" s="29"/>
      <c r="FA1030" s="29"/>
      <c r="FB1030" s="29"/>
      <c r="FC1030" s="29"/>
      <c r="FD1030" s="29"/>
      <c r="FE1030" s="29"/>
      <c r="FF1030" s="29"/>
      <c r="FG1030" s="29"/>
      <c r="FH1030" s="29"/>
      <c r="FI1030" s="29"/>
      <c r="FJ1030" s="29"/>
      <c r="FK1030" s="29"/>
      <c r="FL1030" s="29"/>
      <c r="FM1030" s="29"/>
      <c r="FN1030" s="29"/>
      <c r="FO1030" s="29"/>
      <c r="FP1030" s="29"/>
      <c r="FQ1030" s="29"/>
      <c r="FR1030" s="29"/>
      <c r="FS1030" s="29"/>
      <c r="FT1030" s="29"/>
      <c r="FU1030" s="29"/>
      <c r="FV1030" s="29"/>
      <c r="FW1030" s="29"/>
      <c r="FX1030" s="29"/>
      <c r="FY1030" s="29"/>
      <c r="FZ1030" s="29"/>
      <c r="GA1030" s="29"/>
      <c r="GB1030" s="29"/>
      <c r="GC1030" s="29"/>
      <c r="GD1030" s="29"/>
      <c r="GE1030" s="29"/>
      <c r="GF1030" s="29"/>
      <c r="GG1030" s="29"/>
      <c r="GH1030" s="29"/>
      <c r="GI1030" s="29"/>
      <c r="GJ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</row>
    <row r="1031" spans="2:230" ht="12.75">
      <c r="B1031" s="48"/>
      <c r="C1031" s="48"/>
      <c r="D1031" s="48"/>
      <c r="E1031" s="55"/>
      <c r="F1031" s="56"/>
      <c r="G1031" s="56"/>
      <c r="H1031" s="56"/>
      <c r="I1031" s="48"/>
      <c r="J1031" s="48"/>
      <c r="K1031" s="48"/>
      <c r="L1031" s="56"/>
      <c r="M1031" s="48"/>
      <c r="N1031" s="48"/>
      <c r="O1031" s="49"/>
      <c r="P1031" s="48"/>
      <c r="Q1031" s="48"/>
      <c r="R1031" s="56"/>
      <c r="S1031" s="52"/>
      <c r="T1031" s="116"/>
      <c r="U1031" s="116"/>
      <c r="V1031" s="116"/>
      <c r="W1031" s="116"/>
      <c r="X1031" s="43"/>
      <c r="Y1031" s="43"/>
      <c r="Z1031" s="42"/>
      <c r="AA1031" s="43"/>
      <c r="AB1031" s="45"/>
      <c r="AC1031" s="45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  <c r="BM1031" s="29"/>
      <c r="BN1031" s="29"/>
      <c r="BO1031" s="29"/>
      <c r="BP1031" s="29"/>
      <c r="BQ1031" s="29"/>
      <c r="BR1031" s="29"/>
      <c r="BS1031" s="29"/>
      <c r="BT1031" s="29"/>
      <c r="BU1031" s="29"/>
      <c r="BV1031" s="29"/>
      <c r="BW1031" s="29"/>
      <c r="BX1031" s="29"/>
      <c r="BY1031" s="29"/>
      <c r="BZ1031" s="29"/>
      <c r="CA1031" s="29"/>
      <c r="CB1031" s="29"/>
      <c r="CC1031" s="29"/>
      <c r="CD1031" s="29"/>
      <c r="CE1031" s="29"/>
      <c r="CF1031" s="29"/>
      <c r="CG1031" s="29"/>
      <c r="CH1031" s="29"/>
      <c r="CI1031" s="29"/>
      <c r="CJ1031" s="29"/>
      <c r="CK1031" s="29"/>
      <c r="CL1031" s="29"/>
      <c r="CM1031" s="29"/>
      <c r="CN1031" s="29"/>
      <c r="CO1031" s="29"/>
      <c r="CP1031" s="29"/>
      <c r="CQ1031" s="29"/>
      <c r="CR1031" s="29"/>
      <c r="CS1031" s="29"/>
      <c r="CT1031" s="29"/>
      <c r="CU1031" s="29"/>
      <c r="CV1031" s="29"/>
      <c r="CW1031" s="29"/>
      <c r="CX1031" s="29"/>
      <c r="CY1031" s="29"/>
      <c r="CZ1031" s="29"/>
      <c r="DA1031" s="29"/>
      <c r="DB1031" s="29"/>
      <c r="DC1031" s="29"/>
      <c r="DD1031" s="29"/>
      <c r="DE1031" s="29"/>
      <c r="DF1031" s="29"/>
      <c r="DG1031" s="29"/>
      <c r="DH1031" s="29"/>
      <c r="DI1031" s="29"/>
      <c r="DJ1031" s="29"/>
      <c r="DK1031" s="29"/>
      <c r="DL1031" s="29"/>
      <c r="DM1031" s="29"/>
      <c r="DN1031" s="29"/>
      <c r="DO1031" s="29"/>
      <c r="DP1031" s="29"/>
      <c r="DQ1031" s="29"/>
      <c r="DR1031" s="29"/>
      <c r="DS1031" s="29"/>
      <c r="DT1031" s="29"/>
      <c r="DU1031" s="29"/>
      <c r="DV1031" s="29"/>
      <c r="DW1031" s="29"/>
      <c r="DX1031" s="29"/>
      <c r="DY1031" s="29"/>
      <c r="DZ1031" s="29"/>
      <c r="EA1031" s="29"/>
      <c r="EB1031" s="29"/>
      <c r="EC1031" s="29"/>
      <c r="ED1031" s="29"/>
      <c r="EE1031" s="29"/>
      <c r="EF1031" s="29"/>
      <c r="EG1031" s="29"/>
      <c r="EH1031" s="29"/>
      <c r="EI1031" s="29"/>
      <c r="EJ1031" s="29"/>
      <c r="EK1031" s="29"/>
      <c r="EL1031" s="29"/>
      <c r="EM1031" s="29"/>
      <c r="EN1031" s="29"/>
      <c r="EO1031" s="29"/>
      <c r="EP1031" s="29"/>
      <c r="EQ1031" s="29"/>
      <c r="ER1031" s="29"/>
      <c r="ES1031" s="29"/>
      <c r="ET1031" s="29"/>
      <c r="EU1031" s="29"/>
      <c r="EV1031" s="29"/>
      <c r="EW1031" s="29"/>
      <c r="EX1031" s="29"/>
      <c r="EY1031" s="29"/>
      <c r="EZ1031" s="29"/>
      <c r="FA1031" s="29"/>
      <c r="FB1031" s="29"/>
      <c r="FC1031" s="29"/>
      <c r="FD1031" s="29"/>
      <c r="FE1031" s="29"/>
      <c r="FF1031" s="29"/>
      <c r="FG1031" s="29"/>
      <c r="FH1031" s="29"/>
      <c r="FI1031" s="29"/>
      <c r="FJ1031" s="29"/>
      <c r="FK1031" s="29"/>
      <c r="FL1031" s="29"/>
      <c r="FM1031" s="29"/>
      <c r="FN1031" s="29"/>
      <c r="FO1031" s="29"/>
      <c r="FP1031" s="29"/>
      <c r="FQ1031" s="29"/>
      <c r="FR1031" s="29"/>
      <c r="FS1031" s="29"/>
      <c r="FT1031" s="29"/>
      <c r="FU1031" s="29"/>
      <c r="FV1031" s="29"/>
      <c r="FW1031" s="29"/>
      <c r="FX1031" s="29"/>
      <c r="FY1031" s="29"/>
      <c r="FZ1031" s="29"/>
      <c r="GA1031" s="29"/>
      <c r="GB1031" s="29"/>
      <c r="GC1031" s="29"/>
      <c r="GD1031" s="29"/>
      <c r="GE1031" s="29"/>
      <c r="GF1031" s="29"/>
      <c r="GG1031" s="29"/>
      <c r="GH1031" s="29"/>
      <c r="GI1031" s="29"/>
      <c r="GJ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</row>
    <row r="1032" spans="2:230" ht="12.75">
      <c r="B1032" s="48"/>
      <c r="C1032" s="48"/>
      <c r="D1032" s="48"/>
      <c r="E1032" s="55"/>
      <c r="F1032" s="56"/>
      <c r="G1032" s="56"/>
      <c r="H1032" s="56"/>
      <c r="I1032" s="48"/>
      <c r="J1032" s="48"/>
      <c r="K1032" s="48"/>
      <c r="L1032" s="56"/>
      <c r="M1032" s="48"/>
      <c r="N1032" s="48"/>
      <c r="O1032" s="49"/>
      <c r="P1032" s="48"/>
      <c r="Q1032" s="48"/>
      <c r="R1032" s="56"/>
      <c r="S1032" s="52"/>
      <c r="T1032" s="116"/>
      <c r="U1032" s="116"/>
      <c r="V1032" s="116"/>
      <c r="W1032" s="116"/>
      <c r="X1032" s="43"/>
      <c r="Y1032" s="43"/>
      <c r="Z1032" s="42"/>
      <c r="AA1032" s="43"/>
      <c r="AB1032" s="45"/>
      <c r="AC1032" s="45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  <c r="BM1032" s="29"/>
      <c r="BN1032" s="29"/>
      <c r="BO1032" s="29"/>
      <c r="BP1032" s="29"/>
      <c r="BQ1032" s="29"/>
      <c r="BR1032" s="29"/>
      <c r="BS1032" s="29"/>
      <c r="BT1032" s="29"/>
      <c r="BU1032" s="29"/>
      <c r="BV1032" s="29"/>
      <c r="BW1032" s="29"/>
      <c r="BX1032" s="29"/>
      <c r="BY1032" s="29"/>
      <c r="BZ1032" s="29"/>
      <c r="CA1032" s="29"/>
      <c r="CB1032" s="29"/>
      <c r="CC1032" s="29"/>
      <c r="CD1032" s="29"/>
      <c r="CE1032" s="29"/>
      <c r="CF1032" s="29"/>
      <c r="CG1032" s="29"/>
      <c r="CH1032" s="29"/>
      <c r="CI1032" s="29"/>
      <c r="CJ1032" s="29"/>
      <c r="CK1032" s="29"/>
      <c r="CL1032" s="29"/>
      <c r="CM1032" s="29"/>
      <c r="CN1032" s="29"/>
      <c r="CO1032" s="29"/>
      <c r="CP1032" s="29"/>
      <c r="CQ1032" s="29"/>
      <c r="CR1032" s="29"/>
      <c r="CS1032" s="29"/>
      <c r="CT1032" s="29"/>
      <c r="CU1032" s="29"/>
      <c r="CV1032" s="29"/>
      <c r="CW1032" s="29"/>
      <c r="CX1032" s="29"/>
      <c r="CY1032" s="29"/>
      <c r="CZ1032" s="29"/>
      <c r="DA1032" s="29"/>
      <c r="DB1032" s="29"/>
      <c r="DC1032" s="29"/>
      <c r="DD1032" s="29"/>
      <c r="DE1032" s="29"/>
      <c r="DF1032" s="29"/>
      <c r="DG1032" s="29"/>
      <c r="DH1032" s="29"/>
      <c r="DI1032" s="29"/>
      <c r="DJ1032" s="29"/>
      <c r="DK1032" s="29"/>
      <c r="DL1032" s="29"/>
      <c r="DM1032" s="29"/>
      <c r="DN1032" s="29"/>
      <c r="DO1032" s="29"/>
      <c r="DP1032" s="29"/>
      <c r="DQ1032" s="29"/>
      <c r="DR1032" s="29"/>
      <c r="DS1032" s="29"/>
      <c r="DT1032" s="29"/>
      <c r="DU1032" s="29"/>
      <c r="DV1032" s="29"/>
      <c r="DW1032" s="29"/>
      <c r="DX1032" s="29"/>
      <c r="DY1032" s="29"/>
      <c r="DZ1032" s="29"/>
      <c r="EA1032" s="29"/>
      <c r="EB1032" s="29"/>
      <c r="EC1032" s="29"/>
      <c r="ED1032" s="29"/>
      <c r="EE1032" s="29"/>
      <c r="EF1032" s="29"/>
      <c r="EG1032" s="29"/>
      <c r="EH1032" s="29"/>
      <c r="EI1032" s="29"/>
      <c r="EJ1032" s="29"/>
      <c r="EK1032" s="29"/>
      <c r="EL1032" s="29"/>
      <c r="EM1032" s="29"/>
      <c r="EN1032" s="29"/>
      <c r="EO1032" s="29"/>
      <c r="EP1032" s="29"/>
      <c r="EQ1032" s="29"/>
      <c r="ER1032" s="29"/>
      <c r="ES1032" s="29"/>
      <c r="ET1032" s="29"/>
      <c r="EU1032" s="29"/>
      <c r="EV1032" s="29"/>
      <c r="EW1032" s="29"/>
      <c r="EX1032" s="29"/>
      <c r="EY1032" s="29"/>
      <c r="EZ1032" s="29"/>
      <c r="FA1032" s="29"/>
      <c r="FB1032" s="29"/>
      <c r="FC1032" s="29"/>
      <c r="FD1032" s="29"/>
      <c r="FE1032" s="29"/>
      <c r="FF1032" s="29"/>
      <c r="FG1032" s="29"/>
      <c r="FH1032" s="29"/>
      <c r="FI1032" s="29"/>
      <c r="FJ1032" s="29"/>
      <c r="FK1032" s="29"/>
      <c r="FL1032" s="29"/>
      <c r="FM1032" s="29"/>
      <c r="FN1032" s="29"/>
      <c r="FO1032" s="29"/>
      <c r="FP1032" s="29"/>
      <c r="FQ1032" s="29"/>
      <c r="FR1032" s="29"/>
      <c r="FS1032" s="29"/>
      <c r="FT1032" s="29"/>
      <c r="FU1032" s="29"/>
      <c r="FV1032" s="29"/>
      <c r="FW1032" s="29"/>
      <c r="FX1032" s="29"/>
      <c r="FY1032" s="29"/>
      <c r="FZ1032" s="29"/>
      <c r="GA1032" s="29"/>
      <c r="GB1032" s="29"/>
      <c r="GC1032" s="29"/>
      <c r="GD1032" s="29"/>
      <c r="GE1032" s="29"/>
      <c r="GF1032" s="29"/>
      <c r="GG1032" s="29"/>
      <c r="GH1032" s="29"/>
      <c r="GI1032" s="29"/>
      <c r="GJ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</row>
    <row r="1033" spans="2:230" ht="12.75">
      <c r="B1033" s="48"/>
      <c r="C1033" s="48"/>
      <c r="D1033" s="48"/>
      <c r="E1033" s="55"/>
      <c r="F1033" s="56"/>
      <c r="G1033" s="56"/>
      <c r="H1033" s="56"/>
      <c r="I1033" s="48"/>
      <c r="J1033" s="48"/>
      <c r="K1033" s="48"/>
      <c r="L1033" s="56"/>
      <c r="M1033" s="48"/>
      <c r="N1033" s="48"/>
      <c r="O1033" s="49"/>
      <c r="P1033" s="48"/>
      <c r="Q1033" s="48"/>
      <c r="R1033" s="56"/>
      <c r="S1033" s="52"/>
      <c r="T1033" s="116"/>
      <c r="U1033" s="116"/>
      <c r="V1033" s="116"/>
      <c r="W1033" s="116"/>
      <c r="X1033" s="43"/>
      <c r="Y1033" s="43"/>
      <c r="Z1033" s="42"/>
      <c r="AA1033" s="43"/>
      <c r="AB1033" s="45"/>
      <c r="AC1033" s="45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  <c r="BM1033" s="29"/>
      <c r="BN1033" s="29"/>
      <c r="BO1033" s="29"/>
      <c r="BP1033" s="29"/>
      <c r="BQ1033" s="29"/>
      <c r="BR1033" s="29"/>
      <c r="BS1033" s="29"/>
      <c r="BT1033" s="29"/>
      <c r="BU1033" s="29"/>
      <c r="BV1033" s="29"/>
      <c r="BW1033" s="29"/>
      <c r="BX1033" s="29"/>
      <c r="BY1033" s="29"/>
      <c r="BZ1033" s="29"/>
      <c r="CA1033" s="29"/>
      <c r="CB1033" s="29"/>
      <c r="CC1033" s="29"/>
      <c r="CD1033" s="29"/>
      <c r="CE1033" s="29"/>
      <c r="CF1033" s="29"/>
      <c r="CG1033" s="29"/>
      <c r="CH1033" s="29"/>
      <c r="CI1033" s="29"/>
      <c r="CJ1033" s="29"/>
      <c r="CK1033" s="29"/>
      <c r="CL1033" s="29"/>
      <c r="CM1033" s="29"/>
      <c r="CN1033" s="29"/>
      <c r="CO1033" s="29"/>
      <c r="CP1033" s="29"/>
      <c r="CQ1033" s="29"/>
      <c r="CR1033" s="29"/>
      <c r="CS1033" s="29"/>
      <c r="CT1033" s="29"/>
      <c r="CU1033" s="29"/>
      <c r="CV1033" s="29"/>
      <c r="CW1033" s="29"/>
      <c r="CX1033" s="29"/>
      <c r="CY1033" s="29"/>
      <c r="CZ1033" s="29"/>
      <c r="DA1033" s="29"/>
      <c r="DB1033" s="29"/>
      <c r="DC1033" s="29"/>
      <c r="DD1033" s="29"/>
      <c r="DE1033" s="29"/>
      <c r="DF1033" s="29"/>
      <c r="DG1033" s="29"/>
      <c r="DH1033" s="29"/>
      <c r="DI1033" s="29"/>
      <c r="DJ1033" s="29"/>
      <c r="DK1033" s="29"/>
      <c r="DL1033" s="29"/>
      <c r="DM1033" s="29"/>
      <c r="DN1033" s="29"/>
      <c r="DO1033" s="29"/>
      <c r="DP1033" s="29"/>
      <c r="DQ1033" s="29"/>
      <c r="DR1033" s="29"/>
      <c r="DS1033" s="29"/>
      <c r="DT1033" s="29"/>
      <c r="DU1033" s="29"/>
      <c r="DV1033" s="29"/>
      <c r="DW1033" s="29"/>
      <c r="DX1033" s="29"/>
      <c r="DY1033" s="29"/>
      <c r="DZ1033" s="29"/>
      <c r="EA1033" s="29"/>
      <c r="EB1033" s="29"/>
      <c r="EC1033" s="29"/>
      <c r="ED1033" s="29"/>
      <c r="EE1033" s="29"/>
      <c r="EF1033" s="29"/>
      <c r="EG1033" s="29"/>
      <c r="EH1033" s="29"/>
      <c r="EI1033" s="29"/>
      <c r="EJ1033" s="29"/>
      <c r="EK1033" s="29"/>
      <c r="EL1033" s="29"/>
      <c r="EM1033" s="29"/>
      <c r="EN1033" s="29"/>
      <c r="EO1033" s="29"/>
      <c r="EP1033" s="29"/>
      <c r="EQ1033" s="29"/>
      <c r="ER1033" s="29"/>
      <c r="ES1033" s="29"/>
      <c r="ET1033" s="29"/>
      <c r="EU1033" s="29"/>
      <c r="EV1033" s="29"/>
      <c r="EW1033" s="29"/>
      <c r="EX1033" s="29"/>
      <c r="EY1033" s="29"/>
      <c r="EZ1033" s="29"/>
      <c r="FA1033" s="29"/>
      <c r="FB1033" s="29"/>
      <c r="FC1033" s="29"/>
      <c r="FD1033" s="29"/>
      <c r="FE1033" s="29"/>
      <c r="FF1033" s="29"/>
      <c r="FG1033" s="29"/>
      <c r="FH1033" s="29"/>
      <c r="FI1033" s="29"/>
      <c r="FJ1033" s="29"/>
      <c r="FK1033" s="29"/>
      <c r="FL1033" s="29"/>
      <c r="FM1033" s="29"/>
      <c r="FN1033" s="29"/>
      <c r="FO1033" s="29"/>
      <c r="FP1033" s="29"/>
      <c r="FQ1033" s="29"/>
      <c r="FR1033" s="29"/>
      <c r="FS1033" s="29"/>
      <c r="FT1033" s="29"/>
      <c r="FU1033" s="29"/>
      <c r="FV1033" s="29"/>
      <c r="FW1033" s="29"/>
      <c r="FX1033" s="29"/>
      <c r="FY1033" s="29"/>
      <c r="FZ1033" s="29"/>
      <c r="GA1033" s="29"/>
      <c r="GB1033" s="29"/>
      <c r="GC1033" s="29"/>
      <c r="GD1033" s="29"/>
      <c r="GE1033" s="29"/>
      <c r="GF1033" s="29"/>
      <c r="GG1033" s="29"/>
      <c r="GH1033" s="29"/>
      <c r="GI1033" s="29"/>
      <c r="GJ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</row>
    <row r="1034" spans="2:230" ht="12.75">
      <c r="B1034" s="48"/>
      <c r="C1034" s="48"/>
      <c r="D1034" s="48"/>
      <c r="E1034" s="55"/>
      <c r="F1034" s="56"/>
      <c r="G1034" s="56"/>
      <c r="H1034" s="56"/>
      <c r="I1034" s="48"/>
      <c r="J1034" s="48"/>
      <c r="K1034" s="48"/>
      <c r="L1034" s="56"/>
      <c r="M1034" s="48"/>
      <c r="N1034" s="48"/>
      <c r="O1034" s="49"/>
      <c r="P1034" s="48"/>
      <c r="Q1034" s="48"/>
      <c r="R1034" s="56"/>
      <c r="S1034" s="52"/>
      <c r="T1034" s="116"/>
      <c r="U1034" s="116"/>
      <c r="V1034" s="116"/>
      <c r="W1034" s="116"/>
      <c r="X1034" s="43"/>
      <c r="Y1034" s="43"/>
      <c r="Z1034" s="42"/>
      <c r="AA1034" s="43"/>
      <c r="AB1034" s="45"/>
      <c r="AC1034" s="45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  <c r="BM1034" s="29"/>
      <c r="BN1034" s="29"/>
      <c r="BO1034" s="29"/>
      <c r="BP1034" s="29"/>
      <c r="BQ1034" s="29"/>
      <c r="BR1034" s="29"/>
      <c r="BS1034" s="29"/>
      <c r="BT1034" s="29"/>
      <c r="BU1034" s="29"/>
      <c r="BV1034" s="29"/>
      <c r="BW1034" s="29"/>
      <c r="BX1034" s="29"/>
      <c r="BY1034" s="29"/>
      <c r="BZ1034" s="29"/>
      <c r="CA1034" s="29"/>
      <c r="CB1034" s="29"/>
      <c r="CC1034" s="29"/>
      <c r="CD1034" s="29"/>
      <c r="CE1034" s="29"/>
      <c r="CF1034" s="29"/>
      <c r="CG1034" s="29"/>
      <c r="CH1034" s="29"/>
      <c r="CI1034" s="29"/>
      <c r="CJ1034" s="29"/>
      <c r="CK1034" s="29"/>
      <c r="CL1034" s="29"/>
      <c r="CM1034" s="29"/>
      <c r="CN1034" s="29"/>
      <c r="CO1034" s="29"/>
      <c r="CP1034" s="29"/>
      <c r="CQ1034" s="29"/>
      <c r="CR1034" s="29"/>
      <c r="CS1034" s="29"/>
      <c r="CT1034" s="29"/>
      <c r="CU1034" s="29"/>
      <c r="CV1034" s="29"/>
      <c r="CW1034" s="29"/>
      <c r="CX1034" s="29"/>
      <c r="CY1034" s="29"/>
      <c r="CZ1034" s="29"/>
      <c r="DA1034" s="29"/>
      <c r="DB1034" s="29"/>
      <c r="DC1034" s="29"/>
      <c r="DD1034" s="29"/>
      <c r="DE1034" s="29"/>
      <c r="DF1034" s="29"/>
      <c r="DG1034" s="29"/>
      <c r="DH1034" s="29"/>
      <c r="DI1034" s="29"/>
      <c r="DJ1034" s="29"/>
      <c r="DK1034" s="29"/>
      <c r="DL1034" s="29"/>
      <c r="DM1034" s="29"/>
      <c r="DN1034" s="29"/>
      <c r="DO1034" s="29"/>
      <c r="DP1034" s="29"/>
      <c r="DQ1034" s="29"/>
      <c r="DR1034" s="29"/>
      <c r="DS1034" s="29"/>
      <c r="DT1034" s="29"/>
      <c r="DU1034" s="29"/>
      <c r="DV1034" s="29"/>
      <c r="DW1034" s="29"/>
      <c r="DX1034" s="29"/>
      <c r="DY1034" s="29"/>
      <c r="DZ1034" s="29"/>
      <c r="EA1034" s="29"/>
      <c r="EB1034" s="29"/>
      <c r="EC1034" s="29"/>
      <c r="ED1034" s="29"/>
      <c r="EE1034" s="29"/>
      <c r="EF1034" s="29"/>
      <c r="EG1034" s="29"/>
      <c r="EH1034" s="29"/>
      <c r="EI1034" s="29"/>
      <c r="EJ1034" s="29"/>
      <c r="EK1034" s="29"/>
      <c r="EL1034" s="29"/>
      <c r="EM1034" s="29"/>
      <c r="EN1034" s="29"/>
      <c r="EO1034" s="29"/>
      <c r="EP1034" s="29"/>
      <c r="EQ1034" s="29"/>
      <c r="ER1034" s="29"/>
      <c r="ES1034" s="29"/>
      <c r="ET1034" s="29"/>
      <c r="EU1034" s="29"/>
      <c r="EV1034" s="29"/>
      <c r="EW1034" s="29"/>
      <c r="EX1034" s="29"/>
      <c r="EY1034" s="29"/>
      <c r="EZ1034" s="29"/>
      <c r="FA1034" s="29"/>
      <c r="FB1034" s="29"/>
      <c r="FC1034" s="29"/>
      <c r="FD1034" s="29"/>
      <c r="FE1034" s="29"/>
      <c r="FF1034" s="29"/>
      <c r="FG1034" s="29"/>
      <c r="FH1034" s="29"/>
      <c r="FI1034" s="29"/>
      <c r="FJ1034" s="29"/>
      <c r="FK1034" s="29"/>
      <c r="FL1034" s="29"/>
      <c r="FM1034" s="29"/>
      <c r="FN1034" s="29"/>
      <c r="FO1034" s="29"/>
      <c r="FP1034" s="29"/>
      <c r="FQ1034" s="29"/>
      <c r="FR1034" s="29"/>
      <c r="FS1034" s="29"/>
      <c r="FT1034" s="29"/>
      <c r="FU1034" s="29"/>
      <c r="FV1034" s="29"/>
      <c r="FW1034" s="29"/>
      <c r="FX1034" s="29"/>
      <c r="FY1034" s="29"/>
      <c r="FZ1034" s="29"/>
      <c r="GA1034" s="29"/>
      <c r="GB1034" s="29"/>
      <c r="GC1034" s="29"/>
      <c r="GD1034" s="29"/>
      <c r="GE1034" s="29"/>
      <c r="GF1034" s="29"/>
      <c r="GG1034" s="29"/>
      <c r="GH1034" s="29"/>
      <c r="GI1034" s="29"/>
      <c r="GJ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</row>
    <row r="1035" spans="2:230" ht="12.75">
      <c r="B1035" s="48"/>
      <c r="C1035" s="48"/>
      <c r="D1035" s="48"/>
      <c r="E1035" s="55"/>
      <c r="F1035" s="56"/>
      <c r="G1035" s="56"/>
      <c r="H1035" s="56"/>
      <c r="I1035" s="48"/>
      <c r="J1035" s="48"/>
      <c r="K1035" s="48"/>
      <c r="L1035" s="56"/>
      <c r="M1035" s="48"/>
      <c r="N1035" s="48"/>
      <c r="O1035" s="49"/>
      <c r="P1035" s="48"/>
      <c r="Q1035" s="48"/>
      <c r="R1035" s="56"/>
      <c r="S1035" s="52"/>
      <c r="T1035" s="116"/>
      <c r="U1035" s="116"/>
      <c r="V1035" s="116"/>
      <c r="W1035" s="116"/>
      <c r="X1035" s="43"/>
      <c r="Y1035" s="43"/>
      <c r="Z1035" s="42"/>
      <c r="AA1035" s="43"/>
      <c r="AB1035" s="45"/>
      <c r="AC1035" s="45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  <c r="BM1035" s="29"/>
      <c r="BN1035" s="29"/>
      <c r="BO1035" s="29"/>
      <c r="BP1035" s="29"/>
      <c r="BQ1035" s="29"/>
      <c r="BR1035" s="29"/>
      <c r="BS1035" s="29"/>
      <c r="BT1035" s="29"/>
      <c r="BU1035" s="29"/>
      <c r="BV1035" s="29"/>
      <c r="BW1035" s="29"/>
      <c r="BX1035" s="29"/>
      <c r="BY1035" s="29"/>
      <c r="BZ1035" s="29"/>
      <c r="CA1035" s="29"/>
      <c r="CB1035" s="29"/>
      <c r="CC1035" s="29"/>
      <c r="CD1035" s="29"/>
      <c r="CE1035" s="29"/>
      <c r="CF1035" s="29"/>
      <c r="CG1035" s="29"/>
      <c r="CH1035" s="29"/>
      <c r="CI1035" s="29"/>
      <c r="CJ1035" s="29"/>
      <c r="CK1035" s="29"/>
      <c r="CL1035" s="29"/>
      <c r="CM1035" s="29"/>
      <c r="CN1035" s="29"/>
      <c r="CO1035" s="29"/>
      <c r="CP1035" s="29"/>
      <c r="CQ1035" s="29"/>
      <c r="CR1035" s="29"/>
      <c r="CS1035" s="29"/>
      <c r="CT1035" s="29"/>
      <c r="CU1035" s="29"/>
      <c r="CV1035" s="29"/>
      <c r="CW1035" s="29"/>
      <c r="CX1035" s="29"/>
      <c r="CY1035" s="29"/>
      <c r="CZ1035" s="29"/>
      <c r="DA1035" s="29"/>
      <c r="DB1035" s="29"/>
      <c r="DC1035" s="29"/>
      <c r="DD1035" s="29"/>
      <c r="DE1035" s="29"/>
      <c r="DF1035" s="29"/>
      <c r="DG1035" s="29"/>
      <c r="DH1035" s="29"/>
      <c r="DI1035" s="29"/>
      <c r="DJ1035" s="29"/>
      <c r="DK1035" s="29"/>
      <c r="DL1035" s="29"/>
      <c r="DM1035" s="29"/>
      <c r="DN1035" s="29"/>
      <c r="DO1035" s="29"/>
      <c r="DP1035" s="29"/>
      <c r="DQ1035" s="29"/>
      <c r="DR1035" s="29"/>
      <c r="DS1035" s="29"/>
      <c r="DT1035" s="29"/>
      <c r="DU1035" s="29"/>
      <c r="DV1035" s="29"/>
      <c r="DW1035" s="29"/>
      <c r="DX1035" s="29"/>
      <c r="DY1035" s="29"/>
      <c r="DZ1035" s="29"/>
      <c r="EA1035" s="29"/>
      <c r="EB1035" s="29"/>
      <c r="EC1035" s="29"/>
      <c r="ED1035" s="29"/>
      <c r="EE1035" s="29"/>
      <c r="EF1035" s="29"/>
      <c r="EG1035" s="29"/>
      <c r="EH1035" s="29"/>
      <c r="EI1035" s="29"/>
      <c r="EJ1035" s="29"/>
      <c r="EK1035" s="29"/>
      <c r="EL1035" s="29"/>
      <c r="EM1035" s="29"/>
      <c r="EN1035" s="29"/>
      <c r="EO1035" s="29"/>
      <c r="EP1035" s="29"/>
      <c r="EQ1035" s="29"/>
      <c r="ER1035" s="29"/>
      <c r="ES1035" s="29"/>
      <c r="ET1035" s="29"/>
      <c r="EU1035" s="29"/>
      <c r="EV1035" s="29"/>
      <c r="EW1035" s="29"/>
      <c r="EX1035" s="29"/>
      <c r="EY1035" s="29"/>
      <c r="EZ1035" s="29"/>
      <c r="FA1035" s="29"/>
      <c r="FB1035" s="29"/>
      <c r="FC1035" s="29"/>
      <c r="FD1035" s="29"/>
      <c r="FE1035" s="29"/>
      <c r="FF1035" s="29"/>
      <c r="FG1035" s="29"/>
      <c r="FH1035" s="29"/>
      <c r="FI1035" s="29"/>
      <c r="FJ1035" s="29"/>
      <c r="FK1035" s="29"/>
      <c r="FL1035" s="29"/>
      <c r="FM1035" s="29"/>
      <c r="FN1035" s="29"/>
      <c r="FO1035" s="29"/>
      <c r="FP1035" s="29"/>
      <c r="FQ1035" s="29"/>
      <c r="FR1035" s="29"/>
      <c r="FS1035" s="29"/>
      <c r="FT1035" s="29"/>
      <c r="FU1035" s="29"/>
      <c r="FV1035" s="29"/>
      <c r="FW1035" s="29"/>
      <c r="FX1035" s="29"/>
      <c r="FY1035" s="29"/>
      <c r="FZ1035" s="29"/>
      <c r="GA1035" s="29"/>
      <c r="GB1035" s="29"/>
      <c r="GC1035" s="29"/>
      <c r="GD1035" s="29"/>
      <c r="GE1035" s="29"/>
      <c r="GF1035" s="29"/>
      <c r="GG1035" s="29"/>
      <c r="GH1035" s="29"/>
      <c r="GI1035" s="29"/>
      <c r="GJ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</row>
    <row r="1036" spans="2:230" ht="12.75">
      <c r="B1036" s="48"/>
      <c r="C1036" s="48"/>
      <c r="D1036" s="48"/>
      <c r="E1036" s="55"/>
      <c r="F1036" s="56"/>
      <c r="G1036" s="56"/>
      <c r="H1036" s="56"/>
      <c r="I1036" s="48"/>
      <c r="J1036" s="48"/>
      <c r="K1036" s="48"/>
      <c r="L1036" s="56"/>
      <c r="M1036" s="48"/>
      <c r="N1036" s="48"/>
      <c r="O1036" s="49"/>
      <c r="P1036" s="48"/>
      <c r="Q1036" s="48"/>
      <c r="R1036" s="56"/>
      <c r="S1036" s="52"/>
      <c r="T1036" s="116"/>
      <c r="U1036" s="116"/>
      <c r="V1036" s="116"/>
      <c r="W1036" s="116"/>
      <c r="X1036" s="43"/>
      <c r="Y1036" s="43"/>
      <c r="Z1036" s="42"/>
      <c r="AA1036" s="43"/>
      <c r="AB1036" s="45"/>
      <c r="AC1036" s="45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  <c r="BM1036" s="29"/>
      <c r="BN1036" s="29"/>
      <c r="BO1036" s="29"/>
      <c r="BP1036" s="29"/>
      <c r="BQ1036" s="29"/>
      <c r="BR1036" s="29"/>
      <c r="BS1036" s="29"/>
      <c r="BT1036" s="29"/>
      <c r="BU1036" s="29"/>
      <c r="BV1036" s="29"/>
      <c r="BW1036" s="29"/>
      <c r="BX1036" s="29"/>
      <c r="BY1036" s="29"/>
      <c r="BZ1036" s="29"/>
      <c r="CA1036" s="29"/>
      <c r="CB1036" s="29"/>
      <c r="CC1036" s="29"/>
      <c r="CD1036" s="29"/>
      <c r="CE1036" s="29"/>
      <c r="CF1036" s="29"/>
      <c r="CG1036" s="29"/>
      <c r="CH1036" s="29"/>
      <c r="CI1036" s="29"/>
      <c r="CJ1036" s="29"/>
      <c r="CK1036" s="29"/>
      <c r="CL1036" s="29"/>
      <c r="CM1036" s="29"/>
      <c r="CN1036" s="29"/>
      <c r="CO1036" s="29"/>
      <c r="CP1036" s="29"/>
      <c r="CQ1036" s="29"/>
      <c r="CR1036" s="29"/>
      <c r="CS1036" s="29"/>
      <c r="CT1036" s="29"/>
      <c r="CU1036" s="29"/>
      <c r="CV1036" s="29"/>
      <c r="CW1036" s="29"/>
      <c r="CX1036" s="29"/>
      <c r="CY1036" s="29"/>
      <c r="CZ1036" s="29"/>
      <c r="DA1036" s="29"/>
      <c r="DB1036" s="29"/>
      <c r="DC1036" s="29"/>
      <c r="DD1036" s="29"/>
      <c r="DE1036" s="29"/>
      <c r="DF1036" s="29"/>
      <c r="DG1036" s="29"/>
      <c r="DH1036" s="29"/>
      <c r="DI1036" s="29"/>
      <c r="DJ1036" s="29"/>
      <c r="DK1036" s="29"/>
      <c r="DL1036" s="29"/>
      <c r="DM1036" s="29"/>
      <c r="DN1036" s="29"/>
      <c r="DO1036" s="29"/>
      <c r="DP1036" s="29"/>
      <c r="DQ1036" s="29"/>
      <c r="DR1036" s="29"/>
      <c r="DS1036" s="29"/>
      <c r="DT1036" s="29"/>
      <c r="DU1036" s="29"/>
      <c r="DV1036" s="29"/>
      <c r="DW1036" s="29"/>
      <c r="DX1036" s="29"/>
      <c r="DY1036" s="29"/>
      <c r="DZ1036" s="29"/>
      <c r="EA1036" s="29"/>
      <c r="EB1036" s="29"/>
      <c r="EC1036" s="29"/>
      <c r="ED1036" s="29"/>
      <c r="EE1036" s="29"/>
      <c r="EF1036" s="29"/>
      <c r="EG1036" s="29"/>
      <c r="EH1036" s="29"/>
      <c r="EI1036" s="29"/>
      <c r="EJ1036" s="29"/>
      <c r="EK1036" s="29"/>
      <c r="EL1036" s="29"/>
      <c r="EM1036" s="29"/>
      <c r="EN1036" s="29"/>
      <c r="EO1036" s="29"/>
      <c r="EP1036" s="29"/>
      <c r="EQ1036" s="29"/>
      <c r="ER1036" s="29"/>
      <c r="ES1036" s="29"/>
      <c r="ET1036" s="29"/>
      <c r="EU1036" s="29"/>
      <c r="EV1036" s="29"/>
      <c r="EW1036" s="29"/>
      <c r="EX1036" s="29"/>
      <c r="EY1036" s="29"/>
      <c r="EZ1036" s="29"/>
      <c r="FA1036" s="29"/>
      <c r="FB1036" s="29"/>
      <c r="FC1036" s="29"/>
      <c r="FD1036" s="29"/>
      <c r="FE1036" s="29"/>
      <c r="FF1036" s="29"/>
      <c r="FG1036" s="29"/>
      <c r="FH1036" s="29"/>
      <c r="FI1036" s="29"/>
      <c r="FJ1036" s="29"/>
      <c r="FK1036" s="29"/>
      <c r="FL1036" s="29"/>
      <c r="FM1036" s="29"/>
      <c r="FN1036" s="29"/>
      <c r="FO1036" s="29"/>
      <c r="FP1036" s="29"/>
      <c r="FQ1036" s="29"/>
      <c r="FR1036" s="29"/>
      <c r="FS1036" s="29"/>
      <c r="FT1036" s="29"/>
      <c r="FU1036" s="29"/>
      <c r="FV1036" s="29"/>
      <c r="FW1036" s="29"/>
      <c r="FX1036" s="29"/>
      <c r="FY1036" s="29"/>
      <c r="FZ1036" s="29"/>
      <c r="GA1036" s="29"/>
      <c r="GB1036" s="29"/>
      <c r="GC1036" s="29"/>
      <c r="GD1036" s="29"/>
      <c r="GE1036" s="29"/>
      <c r="GF1036" s="29"/>
      <c r="GG1036" s="29"/>
      <c r="GH1036" s="29"/>
      <c r="GI1036" s="29"/>
      <c r="GJ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</row>
    <row r="1037" spans="2:230" ht="12.75">
      <c r="B1037" s="48"/>
      <c r="C1037" s="48"/>
      <c r="D1037" s="48"/>
      <c r="E1037" s="55"/>
      <c r="F1037" s="56"/>
      <c r="G1037" s="56"/>
      <c r="H1037" s="56"/>
      <c r="I1037" s="48"/>
      <c r="J1037" s="48"/>
      <c r="K1037" s="48"/>
      <c r="L1037" s="56"/>
      <c r="M1037" s="48"/>
      <c r="N1037" s="48"/>
      <c r="O1037" s="49"/>
      <c r="P1037" s="48"/>
      <c r="Q1037" s="48"/>
      <c r="R1037" s="56"/>
      <c r="S1037" s="52"/>
      <c r="T1037" s="116"/>
      <c r="U1037" s="116"/>
      <c r="V1037" s="116"/>
      <c r="W1037" s="116"/>
      <c r="X1037" s="43"/>
      <c r="Y1037" s="43"/>
      <c r="Z1037" s="42"/>
      <c r="AA1037" s="43"/>
      <c r="AB1037" s="45"/>
      <c r="AC1037" s="45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  <c r="BM1037" s="29"/>
      <c r="BN1037" s="29"/>
      <c r="BO1037" s="29"/>
      <c r="BP1037" s="29"/>
      <c r="BQ1037" s="29"/>
      <c r="BR1037" s="29"/>
      <c r="BS1037" s="29"/>
      <c r="BT1037" s="29"/>
      <c r="BU1037" s="29"/>
      <c r="BV1037" s="29"/>
      <c r="BW1037" s="29"/>
      <c r="BX1037" s="29"/>
      <c r="BY1037" s="29"/>
      <c r="BZ1037" s="29"/>
      <c r="CA1037" s="29"/>
      <c r="CB1037" s="29"/>
      <c r="CC1037" s="29"/>
      <c r="CD1037" s="29"/>
      <c r="CE1037" s="29"/>
      <c r="CF1037" s="29"/>
      <c r="CG1037" s="29"/>
      <c r="CH1037" s="29"/>
      <c r="CI1037" s="29"/>
      <c r="CJ1037" s="29"/>
      <c r="CK1037" s="29"/>
      <c r="CL1037" s="29"/>
      <c r="CM1037" s="29"/>
      <c r="CN1037" s="29"/>
      <c r="CO1037" s="29"/>
      <c r="CP1037" s="29"/>
      <c r="CQ1037" s="29"/>
      <c r="CR1037" s="29"/>
      <c r="CS1037" s="29"/>
      <c r="CT1037" s="29"/>
      <c r="CU1037" s="29"/>
      <c r="CV1037" s="29"/>
      <c r="CW1037" s="29"/>
      <c r="CX1037" s="29"/>
      <c r="CY1037" s="29"/>
      <c r="CZ1037" s="29"/>
      <c r="DA1037" s="29"/>
      <c r="DB1037" s="29"/>
      <c r="DC1037" s="29"/>
      <c r="DD1037" s="29"/>
      <c r="DE1037" s="29"/>
      <c r="DF1037" s="29"/>
      <c r="DG1037" s="29"/>
      <c r="DH1037" s="29"/>
      <c r="DI1037" s="29"/>
      <c r="DJ1037" s="29"/>
      <c r="DK1037" s="29"/>
      <c r="DL1037" s="29"/>
      <c r="DM1037" s="29"/>
      <c r="DN1037" s="29"/>
      <c r="DO1037" s="29"/>
      <c r="DP1037" s="29"/>
      <c r="DQ1037" s="29"/>
      <c r="DR1037" s="29"/>
      <c r="DS1037" s="29"/>
      <c r="DT1037" s="29"/>
      <c r="DU1037" s="29"/>
      <c r="DV1037" s="29"/>
      <c r="DW1037" s="29"/>
      <c r="DX1037" s="29"/>
      <c r="DY1037" s="29"/>
      <c r="DZ1037" s="29"/>
      <c r="EA1037" s="29"/>
      <c r="EB1037" s="29"/>
      <c r="EC1037" s="29"/>
      <c r="ED1037" s="29"/>
      <c r="EE1037" s="29"/>
      <c r="EF1037" s="29"/>
      <c r="EG1037" s="29"/>
      <c r="EH1037" s="29"/>
      <c r="EI1037" s="29"/>
      <c r="EJ1037" s="29"/>
      <c r="EK1037" s="29"/>
      <c r="EL1037" s="29"/>
      <c r="EM1037" s="29"/>
      <c r="EN1037" s="29"/>
      <c r="EO1037" s="29"/>
      <c r="EP1037" s="29"/>
      <c r="EQ1037" s="29"/>
      <c r="ER1037" s="29"/>
      <c r="ES1037" s="29"/>
      <c r="ET1037" s="29"/>
      <c r="EU1037" s="29"/>
      <c r="EV1037" s="29"/>
      <c r="EW1037" s="29"/>
      <c r="EX1037" s="29"/>
      <c r="EY1037" s="29"/>
      <c r="EZ1037" s="29"/>
      <c r="FA1037" s="29"/>
      <c r="FB1037" s="29"/>
      <c r="FC1037" s="29"/>
      <c r="FD1037" s="29"/>
      <c r="FE1037" s="29"/>
      <c r="FF1037" s="29"/>
      <c r="FG1037" s="29"/>
      <c r="FH1037" s="29"/>
      <c r="FI1037" s="29"/>
      <c r="FJ1037" s="29"/>
      <c r="FK1037" s="29"/>
      <c r="FL1037" s="29"/>
      <c r="FM1037" s="29"/>
      <c r="FN1037" s="29"/>
      <c r="FO1037" s="29"/>
      <c r="FP1037" s="29"/>
      <c r="FQ1037" s="29"/>
      <c r="FR1037" s="29"/>
      <c r="FS1037" s="29"/>
      <c r="FT1037" s="29"/>
      <c r="FU1037" s="29"/>
      <c r="FV1037" s="29"/>
      <c r="FW1037" s="29"/>
      <c r="FX1037" s="29"/>
      <c r="FY1037" s="29"/>
      <c r="FZ1037" s="29"/>
      <c r="GA1037" s="29"/>
      <c r="GB1037" s="29"/>
      <c r="GC1037" s="29"/>
      <c r="GD1037" s="29"/>
      <c r="GE1037" s="29"/>
      <c r="GF1037" s="29"/>
      <c r="GG1037" s="29"/>
      <c r="GH1037" s="29"/>
      <c r="GI1037" s="29"/>
      <c r="GJ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</row>
    <row r="1038" spans="2:230" ht="12.75">
      <c r="B1038" s="48"/>
      <c r="C1038" s="48"/>
      <c r="D1038" s="48"/>
      <c r="E1038" s="55"/>
      <c r="F1038" s="56"/>
      <c r="G1038" s="56"/>
      <c r="H1038" s="56"/>
      <c r="I1038" s="48"/>
      <c r="J1038" s="48"/>
      <c r="K1038" s="48"/>
      <c r="L1038" s="56"/>
      <c r="M1038" s="48"/>
      <c r="N1038" s="48"/>
      <c r="O1038" s="49"/>
      <c r="P1038" s="48"/>
      <c r="Q1038" s="48"/>
      <c r="R1038" s="56"/>
      <c r="S1038" s="52"/>
      <c r="T1038" s="116"/>
      <c r="U1038" s="116"/>
      <c r="V1038" s="116"/>
      <c r="W1038" s="116"/>
      <c r="X1038" s="43"/>
      <c r="Y1038" s="43"/>
      <c r="Z1038" s="42"/>
      <c r="AA1038" s="43"/>
      <c r="AB1038" s="45"/>
      <c r="AC1038" s="45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  <c r="BM1038" s="29"/>
      <c r="BN1038" s="29"/>
      <c r="BO1038" s="29"/>
      <c r="BP1038" s="29"/>
      <c r="BQ1038" s="29"/>
      <c r="BR1038" s="29"/>
      <c r="BS1038" s="29"/>
      <c r="BT1038" s="29"/>
      <c r="BU1038" s="29"/>
      <c r="BV1038" s="29"/>
      <c r="BW1038" s="29"/>
      <c r="BX1038" s="29"/>
      <c r="BY1038" s="29"/>
      <c r="BZ1038" s="29"/>
      <c r="CA1038" s="29"/>
      <c r="CB1038" s="29"/>
      <c r="CC1038" s="29"/>
      <c r="CD1038" s="29"/>
      <c r="CE1038" s="29"/>
      <c r="CF1038" s="29"/>
      <c r="CG1038" s="29"/>
      <c r="CH1038" s="29"/>
      <c r="CI1038" s="29"/>
      <c r="CJ1038" s="29"/>
      <c r="CK1038" s="29"/>
      <c r="CL1038" s="29"/>
      <c r="CM1038" s="29"/>
      <c r="CN1038" s="29"/>
      <c r="CO1038" s="29"/>
      <c r="CP1038" s="29"/>
      <c r="CQ1038" s="29"/>
      <c r="CR1038" s="29"/>
      <c r="CS1038" s="29"/>
      <c r="CT1038" s="29"/>
      <c r="CU1038" s="29"/>
      <c r="CV1038" s="29"/>
      <c r="CW1038" s="29"/>
      <c r="CX1038" s="29"/>
      <c r="CY1038" s="29"/>
      <c r="CZ1038" s="29"/>
      <c r="DA1038" s="29"/>
      <c r="DB1038" s="29"/>
      <c r="DC1038" s="29"/>
      <c r="DD1038" s="29"/>
      <c r="DE1038" s="29"/>
      <c r="DF1038" s="29"/>
      <c r="DG1038" s="29"/>
      <c r="DH1038" s="29"/>
      <c r="DI1038" s="29"/>
      <c r="DJ1038" s="29"/>
      <c r="DK1038" s="29"/>
      <c r="DL1038" s="29"/>
      <c r="DM1038" s="29"/>
      <c r="DN1038" s="29"/>
      <c r="DO1038" s="29"/>
      <c r="DP1038" s="29"/>
      <c r="DQ1038" s="29"/>
      <c r="DR1038" s="29"/>
      <c r="DS1038" s="29"/>
      <c r="DT1038" s="29"/>
      <c r="DU1038" s="29"/>
      <c r="DV1038" s="29"/>
      <c r="DW1038" s="29"/>
      <c r="DX1038" s="29"/>
      <c r="DY1038" s="29"/>
      <c r="DZ1038" s="29"/>
      <c r="EA1038" s="29"/>
      <c r="EB1038" s="29"/>
      <c r="EC1038" s="29"/>
      <c r="ED1038" s="29"/>
      <c r="EE1038" s="29"/>
      <c r="EF1038" s="29"/>
      <c r="EG1038" s="29"/>
      <c r="EH1038" s="29"/>
      <c r="EI1038" s="29"/>
      <c r="EJ1038" s="29"/>
      <c r="EK1038" s="29"/>
      <c r="EL1038" s="29"/>
      <c r="EM1038" s="29"/>
      <c r="EN1038" s="29"/>
      <c r="EO1038" s="29"/>
      <c r="EP1038" s="29"/>
      <c r="EQ1038" s="29"/>
      <c r="ER1038" s="29"/>
      <c r="ES1038" s="29"/>
      <c r="ET1038" s="29"/>
      <c r="EU1038" s="29"/>
      <c r="EV1038" s="29"/>
      <c r="EW1038" s="29"/>
      <c r="EX1038" s="29"/>
      <c r="EY1038" s="29"/>
      <c r="EZ1038" s="29"/>
      <c r="FA1038" s="29"/>
      <c r="FB1038" s="29"/>
      <c r="FC1038" s="29"/>
      <c r="FD1038" s="29"/>
      <c r="FE1038" s="29"/>
      <c r="FF1038" s="29"/>
      <c r="FG1038" s="29"/>
      <c r="FH1038" s="29"/>
      <c r="FI1038" s="29"/>
      <c r="FJ1038" s="29"/>
      <c r="FK1038" s="29"/>
      <c r="FL1038" s="29"/>
      <c r="FM1038" s="29"/>
      <c r="FN1038" s="29"/>
      <c r="FO1038" s="29"/>
      <c r="FP1038" s="29"/>
      <c r="FQ1038" s="29"/>
      <c r="FR1038" s="29"/>
      <c r="FS1038" s="29"/>
      <c r="FT1038" s="29"/>
      <c r="FU1038" s="29"/>
      <c r="FV1038" s="29"/>
      <c r="FW1038" s="29"/>
      <c r="FX1038" s="29"/>
      <c r="FY1038" s="29"/>
      <c r="FZ1038" s="29"/>
      <c r="GA1038" s="29"/>
      <c r="GB1038" s="29"/>
      <c r="GC1038" s="29"/>
      <c r="GD1038" s="29"/>
      <c r="GE1038" s="29"/>
      <c r="GF1038" s="29"/>
      <c r="GG1038" s="29"/>
      <c r="GH1038" s="29"/>
      <c r="GI1038" s="29"/>
      <c r="GJ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</row>
    <row r="1039" spans="2:230" ht="12.75">
      <c r="B1039" s="48"/>
      <c r="C1039" s="48"/>
      <c r="D1039" s="48"/>
      <c r="E1039" s="55"/>
      <c r="F1039" s="56"/>
      <c r="G1039" s="56"/>
      <c r="H1039" s="56"/>
      <c r="I1039" s="48"/>
      <c r="J1039" s="48"/>
      <c r="K1039" s="48"/>
      <c r="L1039" s="56"/>
      <c r="M1039" s="48"/>
      <c r="N1039" s="48"/>
      <c r="O1039" s="49"/>
      <c r="P1039" s="48"/>
      <c r="Q1039" s="48"/>
      <c r="R1039" s="56"/>
      <c r="S1039" s="52"/>
      <c r="T1039" s="116"/>
      <c r="U1039" s="116"/>
      <c r="V1039" s="116"/>
      <c r="W1039" s="116"/>
      <c r="X1039" s="43"/>
      <c r="Y1039" s="43"/>
      <c r="Z1039" s="42"/>
      <c r="AA1039" s="43"/>
      <c r="AB1039" s="45"/>
      <c r="AC1039" s="45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  <c r="BM1039" s="29"/>
      <c r="BN1039" s="29"/>
      <c r="BO1039" s="29"/>
      <c r="BP1039" s="29"/>
      <c r="BQ1039" s="29"/>
      <c r="BR1039" s="29"/>
      <c r="BS1039" s="29"/>
      <c r="BT1039" s="29"/>
      <c r="BU1039" s="29"/>
      <c r="BV1039" s="29"/>
      <c r="BW1039" s="29"/>
      <c r="BX1039" s="29"/>
      <c r="BY1039" s="29"/>
      <c r="BZ1039" s="29"/>
      <c r="CA1039" s="29"/>
      <c r="CB1039" s="29"/>
      <c r="CC1039" s="29"/>
      <c r="CD1039" s="29"/>
      <c r="CE1039" s="29"/>
      <c r="CF1039" s="29"/>
      <c r="CG1039" s="29"/>
      <c r="CH1039" s="29"/>
      <c r="CI1039" s="29"/>
      <c r="CJ1039" s="29"/>
      <c r="CK1039" s="29"/>
      <c r="CL1039" s="29"/>
      <c r="CM1039" s="29"/>
      <c r="CN1039" s="29"/>
      <c r="CO1039" s="29"/>
      <c r="CP1039" s="29"/>
      <c r="CQ1039" s="29"/>
      <c r="CR1039" s="29"/>
      <c r="CS1039" s="29"/>
      <c r="CT1039" s="29"/>
      <c r="CU1039" s="29"/>
      <c r="CV1039" s="29"/>
      <c r="CW1039" s="29"/>
      <c r="CX1039" s="29"/>
      <c r="CY1039" s="29"/>
      <c r="CZ1039" s="29"/>
      <c r="DA1039" s="29"/>
      <c r="DB1039" s="29"/>
      <c r="DC1039" s="29"/>
      <c r="DD1039" s="29"/>
      <c r="DE1039" s="29"/>
      <c r="DF1039" s="29"/>
      <c r="DG1039" s="29"/>
      <c r="DH1039" s="29"/>
      <c r="DI1039" s="29"/>
      <c r="DJ1039" s="29"/>
      <c r="DK1039" s="29"/>
      <c r="DL1039" s="29"/>
      <c r="DM1039" s="29"/>
      <c r="DN1039" s="29"/>
      <c r="DO1039" s="29"/>
      <c r="DP1039" s="29"/>
      <c r="DQ1039" s="29"/>
      <c r="DR1039" s="29"/>
      <c r="DS1039" s="29"/>
      <c r="DT1039" s="29"/>
      <c r="DU1039" s="29"/>
      <c r="DV1039" s="29"/>
      <c r="DW1039" s="29"/>
      <c r="DX1039" s="29"/>
      <c r="DY1039" s="29"/>
      <c r="DZ1039" s="29"/>
      <c r="EA1039" s="29"/>
      <c r="EB1039" s="29"/>
      <c r="EC1039" s="29"/>
      <c r="ED1039" s="29"/>
      <c r="EE1039" s="29"/>
      <c r="EF1039" s="29"/>
      <c r="EG1039" s="29"/>
      <c r="EH1039" s="29"/>
      <c r="EI1039" s="29"/>
      <c r="EJ1039" s="29"/>
      <c r="EK1039" s="29"/>
      <c r="EL1039" s="29"/>
      <c r="EM1039" s="29"/>
      <c r="EN1039" s="29"/>
      <c r="EO1039" s="29"/>
      <c r="EP1039" s="29"/>
      <c r="EQ1039" s="29"/>
      <c r="ER1039" s="29"/>
      <c r="ES1039" s="29"/>
      <c r="ET1039" s="29"/>
      <c r="EU1039" s="29"/>
      <c r="EV1039" s="29"/>
      <c r="EW1039" s="29"/>
      <c r="EX1039" s="29"/>
      <c r="EY1039" s="29"/>
      <c r="EZ1039" s="29"/>
      <c r="FA1039" s="29"/>
      <c r="FB1039" s="29"/>
      <c r="FC1039" s="29"/>
      <c r="FD1039" s="29"/>
      <c r="FE1039" s="29"/>
      <c r="FF1039" s="29"/>
      <c r="FG1039" s="29"/>
      <c r="FH1039" s="29"/>
      <c r="FI1039" s="29"/>
      <c r="FJ1039" s="29"/>
      <c r="FK1039" s="29"/>
      <c r="FL1039" s="29"/>
      <c r="FM1039" s="29"/>
      <c r="FN1039" s="29"/>
      <c r="FO1039" s="29"/>
      <c r="FP1039" s="29"/>
      <c r="FQ1039" s="29"/>
      <c r="FR1039" s="29"/>
      <c r="FS1039" s="29"/>
      <c r="FT1039" s="29"/>
      <c r="FU1039" s="29"/>
      <c r="FV1039" s="29"/>
      <c r="FW1039" s="29"/>
      <c r="FX1039" s="29"/>
      <c r="FY1039" s="29"/>
      <c r="FZ1039" s="29"/>
      <c r="GA1039" s="29"/>
      <c r="GB1039" s="29"/>
      <c r="GC1039" s="29"/>
      <c r="GD1039" s="29"/>
      <c r="GE1039" s="29"/>
      <c r="GF1039" s="29"/>
      <c r="GG1039" s="29"/>
      <c r="GH1039" s="29"/>
      <c r="GI1039" s="29"/>
      <c r="GJ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</row>
    <row r="1040" spans="2:230" ht="12.75">
      <c r="B1040" s="48"/>
      <c r="C1040" s="48"/>
      <c r="D1040" s="48"/>
      <c r="E1040" s="55"/>
      <c r="F1040" s="56"/>
      <c r="G1040" s="56"/>
      <c r="H1040" s="56"/>
      <c r="I1040" s="48"/>
      <c r="J1040" s="48"/>
      <c r="K1040" s="48"/>
      <c r="L1040" s="56"/>
      <c r="M1040" s="48"/>
      <c r="N1040" s="48"/>
      <c r="O1040" s="49"/>
      <c r="P1040" s="48"/>
      <c r="Q1040" s="48"/>
      <c r="R1040" s="56"/>
      <c r="S1040" s="52"/>
      <c r="T1040" s="116"/>
      <c r="U1040" s="116"/>
      <c r="V1040" s="116"/>
      <c r="W1040" s="116"/>
      <c r="X1040" s="43"/>
      <c r="Y1040" s="43"/>
      <c r="Z1040" s="42"/>
      <c r="AA1040" s="43"/>
      <c r="AB1040" s="45"/>
      <c r="AC1040" s="45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  <c r="BM1040" s="29"/>
      <c r="BN1040" s="29"/>
      <c r="BO1040" s="29"/>
      <c r="BP1040" s="29"/>
      <c r="BQ1040" s="29"/>
      <c r="BR1040" s="29"/>
      <c r="BS1040" s="29"/>
      <c r="BT1040" s="29"/>
      <c r="BU1040" s="29"/>
      <c r="BV1040" s="29"/>
      <c r="BW1040" s="29"/>
      <c r="BX1040" s="29"/>
      <c r="BY1040" s="29"/>
      <c r="BZ1040" s="29"/>
      <c r="CA1040" s="29"/>
      <c r="CB1040" s="29"/>
      <c r="CC1040" s="29"/>
      <c r="CD1040" s="29"/>
      <c r="CE1040" s="29"/>
      <c r="CF1040" s="29"/>
      <c r="CG1040" s="29"/>
      <c r="CH1040" s="29"/>
      <c r="CI1040" s="29"/>
      <c r="CJ1040" s="29"/>
      <c r="CK1040" s="29"/>
      <c r="CL1040" s="29"/>
      <c r="CM1040" s="29"/>
      <c r="CN1040" s="29"/>
      <c r="CO1040" s="29"/>
      <c r="CP1040" s="29"/>
      <c r="CQ1040" s="29"/>
      <c r="CR1040" s="29"/>
      <c r="CS1040" s="29"/>
      <c r="CT1040" s="29"/>
      <c r="CU1040" s="29"/>
      <c r="CV1040" s="29"/>
      <c r="CW1040" s="29"/>
      <c r="CX1040" s="29"/>
      <c r="CY1040" s="29"/>
      <c r="CZ1040" s="29"/>
      <c r="DA1040" s="29"/>
      <c r="DB1040" s="29"/>
      <c r="DC1040" s="29"/>
      <c r="DD1040" s="29"/>
      <c r="DE1040" s="29"/>
      <c r="DF1040" s="29"/>
      <c r="DG1040" s="29"/>
      <c r="DH1040" s="29"/>
      <c r="DI1040" s="29"/>
      <c r="DJ1040" s="29"/>
      <c r="DK1040" s="29"/>
      <c r="DL1040" s="29"/>
      <c r="DM1040" s="29"/>
      <c r="DN1040" s="29"/>
      <c r="DO1040" s="29"/>
      <c r="DP1040" s="29"/>
      <c r="DQ1040" s="29"/>
      <c r="DR1040" s="29"/>
      <c r="DS1040" s="29"/>
      <c r="DT1040" s="29"/>
      <c r="DU1040" s="29"/>
      <c r="DV1040" s="29"/>
      <c r="DW1040" s="29"/>
      <c r="DX1040" s="29"/>
      <c r="DY1040" s="29"/>
      <c r="DZ1040" s="29"/>
      <c r="EA1040" s="29"/>
      <c r="EB1040" s="29"/>
      <c r="EC1040" s="29"/>
      <c r="ED1040" s="29"/>
      <c r="EE1040" s="29"/>
      <c r="EF1040" s="29"/>
      <c r="EG1040" s="29"/>
      <c r="EH1040" s="29"/>
      <c r="EI1040" s="29"/>
      <c r="EJ1040" s="29"/>
      <c r="EK1040" s="29"/>
      <c r="EL1040" s="29"/>
      <c r="EM1040" s="29"/>
      <c r="EN1040" s="29"/>
      <c r="EO1040" s="29"/>
      <c r="EP1040" s="29"/>
      <c r="EQ1040" s="29"/>
      <c r="ER1040" s="29"/>
      <c r="ES1040" s="29"/>
      <c r="ET1040" s="29"/>
      <c r="EU1040" s="29"/>
      <c r="EV1040" s="29"/>
      <c r="EW1040" s="29"/>
      <c r="EX1040" s="29"/>
      <c r="EY1040" s="29"/>
      <c r="EZ1040" s="29"/>
      <c r="FA1040" s="29"/>
      <c r="FB1040" s="29"/>
      <c r="FC1040" s="29"/>
      <c r="FD1040" s="29"/>
      <c r="FE1040" s="29"/>
      <c r="FF1040" s="29"/>
      <c r="FG1040" s="29"/>
      <c r="FH1040" s="29"/>
      <c r="FI1040" s="29"/>
      <c r="FJ1040" s="29"/>
      <c r="FK1040" s="29"/>
      <c r="FL1040" s="29"/>
      <c r="FM1040" s="29"/>
      <c r="FN1040" s="29"/>
      <c r="FO1040" s="29"/>
      <c r="FP1040" s="29"/>
      <c r="FQ1040" s="29"/>
      <c r="FR1040" s="29"/>
      <c r="FS1040" s="29"/>
      <c r="FT1040" s="29"/>
      <c r="FU1040" s="29"/>
      <c r="FV1040" s="29"/>
      <c r="FW1040" s="29"/>
      <c r="FX1040" s="29"/>
      <c r="FY1040" s="29"/>
      <c r="FZ1040" s="29"/>
      <c r="GA1040" s="29"/>
      <c r="GB1040" s="29"/>
      <c r="GC1040" s="29"/>
      <c r="GD1040" s="29"/>
      <c r="GE1040" s="29"/>
      <c r="GF1040" s="29"/>
      <c r="GG1040" s="29"/>
      <c r="GH1040" s="29"/>
      <c r="GI1040" s="29"/>
      <c r="GJ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</row>
    <row r="1041" spans="2:230" ht="12.75">
      <c r="B1041" s="48"/>
      <c r="C1041" s="48"/>
      <c r="D1041" s="48"/>
      <c r="E1041" s="55"/>
      <c r="F1041" s="56"/>
      <c r="G1041" s="56"/>
      <c r="H1041" s="56"/>
      <c r="I1041" s="48"/>
      <c r="J1041" s="48"/>
      <c r="K1041" s="48"/>
      <c r="L1041" s="56"/>
      <c r="M1041" s="48"/>
      <c r="N1041" s="48"/>
      <c r="O1041" s="49"/>
      <c r="P1041" s="48"/>
      <c r="Q1041" s="48"/>
      <c r="R1041" s="56"/>
      <c r="S1041" s="52"/>
      <c r="T1041" s="116"/>
      <c r="U1041" s="116"/>
      <c r="V1041" s="116"/>
      <c r="W1041" s="116"/>
      <c r="X1041" s="43"/>
      <c r="Y1041" s="43"/>
      <c r="Z1041" s="42"/>
      <c r="AA1041" s="43"/>
      <c r="AB1041" s="45"/>
      <c r="AC1041" s="45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</row>
    <row r="1042" spans="2:230" ht="12.75">
      <c r="B1042" s="48"/>
      <c r="C1042" s="48"/>
      <c r="D1042" s="48"/>
      <c r="E1042" s="55"/>
      <c r="F1042" s="56"/>
      <c r="G1042" s="56"/>
      <c r="H1042" s="56"/>
      <c r="I1042" s="48"/>
      <c r="J1042" s="48"/>
      <c r="K1042" s="48"/>
      <c r="L1042" s="56"/>
      <c r="M1042" s="48"/>
      <c r="N1042" s="48"/>
      <c r="O1042" s="49"/>
      <c r="P1042" s="48"/>
      <c r="Q1042" s="48"/>
      <c r="R1042" s="56"/>
      <c r="S1042" s="52"/>
      <c r="T1042" s="116"/>
      <c r="U1042" s="116"/>
      <c r="V1042" s="116"/>
      <c r="W1042" s="116"/>
      <c r="X1042" s="43"/>
      <c r="Y1042" s="43"/>
      <c r="Z1042" s="42"/>
      <c r="AA1042" s="43"/>
      <c r="AB1042" s="45"/>
      <c r="AC1042" s="45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  <c r="BM1042" s="29"/>
      <c r="BN1042" s="29"/>
      <c r="BO1042" s="29"/>
      <c r="BP1042" s="29"/>
      <c r="BQ1042" s="29"/>
      <c r="BR1042" s="29"/>
      <c r="BS1042" s="29"/>
      <c r="BT1042" s="29"/>
      <c r="BU1042" s="29"/>
      <c r="BV1042" s="29"/>
      <c r="BW1042" s="29"/>
      <c r="BX1042" s="29"/>
      <c r="BY1042" s="29"/>
      <c r="BZ1042" s="29"/>
      <c r="CA1042" s="29"/>
      <c r="CB1042" s="29"/>
      <c r="CC1042" s="29"/>
      <c r="CD1042" s="29"/>
      <c r="CE1042" s="29"/>
      <c r="CF1042" s="29"/>
      <c r="CG1042" s="29"/>
      <c r="CH1042" s="29"/>
      <c r="CI1042" s="29"/>
      <c r="CJ1042" s="29"/>
      <c r="CK1042" s="29"/>
      <c r="CL1042" s="29"/>
      <c r="CM1042" s="29"/>
      <c r="CN1042" s="29"/>
      <c r="CO1042" s="29"/>
      <c r="CP1042" s="29"/>
      <c r="CQ1042" s="29"/>
      <c r="CR1042" s="29"/>
      <c r="CS1042" s="29"/>
      <c r="CT1042" s="29"/>
      <c r="CU1042" s="29"/>
      <c r="CV1042" s="29"/>
      <c r="CW1042" s="29"/>
      <c r="CX1042" s="29"/>
      <c r="CY1042" s="29"/>
      <c r="CZ1042" s="29"/>
      <c r="DA1042" s="29"/>
      <c r="DB1042" s="29"/>
      <c r="DC1042" s="29"/>
      <c r="DD1042" s="29"/>
      <c r="DE1042" s="29"/>
      <c r="DF1042" s="29"/>
      <c r="DG1042" s="29"/>
      <c r="DH1042" s="29"/>
      <c r="DI1042" s="29"/>
      <c r="DJ1042" s="29"/>
      <c r="DK1042" s="29"/>
      <c r="DL1042" s="29"/>
      <c r="DM1042" s="29"/>
      <c r="DN1042" s="29"/>
      <c r="DO1042" s="29"/>
      <c r="DP1042" s="29"/>
      <c r="DQ1042" s="29"/>
      <c r="DR1042" s="29"/>
      <c r="DS1042" s="29"/>
      <c r="DT1042" s="29"/>
      <c r="DU1042" s="29"/>
      <c r="DV1042" s="29"/>
      <c r="DW1042" s="29"/>
      <c r="DX1042" s="29"/>
      <c r="DY1042" s="29"/>
      <c r="DZ1042" s="29"/>
      <c r="EA1042" s="29"/>
      <c r="EB1042" s="29"/>
      <c r="EC1042" s="29"/>
      <c r="ED1042" s="29"/>
      <c r="EE1042" s="29"/>
      <c r="EF1042" s="29"/>
      <c r="EG1042" s="29"/>
      <c r="EH1042" s="29"/>
      <c r="EI1042" s="29"/>
      <c r="EJ1042" s="29"/>
      <c r="EK1042" s="29"/>
      <c r="EL1042" s="29"/>
      <c r="EM1042" s="29"/>
      <c r="EN1042" s="29"/>
      <c r="EO1042" s="29"/>
      <c r="EP1042" s="29"/>
      <c r="EQ1042" s="29"/>
      <c r="ER1042" s="29"/>
      <c r="ES1042" s="29"/>
      <c r="ET1042" s="29"/>
      <c r="EU1042" s="29"/>
      <c r="EV1042" s="29"/>
      <c r="EW1042" s="29"/>
      <c r="EX1042" s="29"/>
      <c r="EY1042" s="29"/>
      <c r="EZ1042" s="29"/>
      <c r="FA1042" s="29"/>
      <c r="FB1042" s="29"/>
      <c r="FC1042" s="29"/>
      <c r="FD1042" s="29"/>
      <c r="FE1042" s="29"/>
      <c r="FF1042" s="29"/>
      <c r="FG1042" s="29"/>
      <c r="FH1042" s="29"/>
      <c r="FI1042" s="29"/>
      <c r="FJ1042" s="29"/>
      <c r="FK1042" s="29"/>
      <c r="FL1042" s="29"/>
      <c r="FM1042" s="29"/>
      <c r="FN1042" s="29"/>
      <c r="FO1042" s="29"/>
      <c r="FP1042" s="29"/>
      <c r="FQ1042" s="29"/>
      <c r="FR1042" s="29"/>
      <c r="FS1042" s="29"/>
      <c r="FT1042" s="29"/>
      <c r="FU1042" s="29"/>
      <c r="FV1042" s="29"/>
      <c r="FW1042" s="29"/>
      <c r="FX1042" s="29"/>
      <c r="FY1042" s="29"/>
      <c r="FZ1042" s="29"/>
      <c r="GA1042" s="29"/>
      <c r="GB1042" s="29"/>
      <c r="GC1042" s="29"/>
      <c r="GD1042" s="29"/>
      <c r="GE1042" s="29"/>
      <c r="GF1042" s="29"/>
      <c r="GG1042" s="29"/>
      <c r="GH1042" s="29"/>
      <c r="GI1042" s="29"/>
      <c r="GJ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</row>
    <row r="1043" spans="2:230" ht="12.75">
      <c r="B1043" s="48"/>
      <c r="C1043" s="48"/>
      <c r="D1043" s="48"/>
      <c r="E1043" s="55"/>
      <c r="F1043" s="56"/>
      <c r="G1043" s="56"/>
      <c r="H1043" s="56"/>
      <c r="I1043" s="48"/>
      <c r="J1043" s="48"/>
      <c r="K1043" s="48"/>
      <c r="L1043" s="56"/>
      <c r="M1043" s="48"/>
      <c r="N1043" s="48"/>
      <c r="O1043" s="49"/>
      <c r="P1043" s="48"/>
      <c r="Q1043" s="48"/>
      <c r="R1043" s="56"/>
      <c r="S1043" s="52"/>
      <c r="T1043" s="116"/>
      <c r="U1043" s="116"/>
      <c r="V1043" s="116"/>
      <c r="W1043" s="116"/>
      <c r="X1043" s="43"/>
      <c r="Y1043" s="43"/>
      <c r="Z1043" s="42"/>
      <c r="AA1043" s="43"/>
      <c r="AB1043" s="45"/>
      <c r="AC1043" s="45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  <c r="BM1043" s="29"/>
      <c r="BN1043" s="29"/>
      <c r="BO1043" s="29"/>
      <c r="BP1043" s="29"/>
      <c r="BQ1043" s="29"/>
      <c r="BR1043" s="29"/>
      <c r="BS1043" s="29"/>
      <c r="BT1043" s="29"/>
      <c r="BU1043" s="29"/>
      <c r="BV1043" s="29"/>
      <c r="BW1043" s="29"/>
      <c r="BX1043" s="29"/>
      <c r="BY1043" s="29"/>
      <c r="BZ1043" s="29"/>
      <c r="CA1043" s="29"/>
      <c r="CB1043" s="29"/>
      <c r="CC1043" s="29"/>
      <c r="CD1043" s="29"/>
      <c r="CE1043" s="29"/>
      <c r="CF1043" s="29"/>
      <c r="CG1043" s="29"/>
      <c r="CH1043" s="29"/>
      <c r="CI1043" s="29"/>
      <c r="CJ1043" s="29"/>
      <c r="CK1043" s="29"/>
      <c r="CL1043" s="29"/>
      <c r="CM1043" s="29"/>
      <c r="CN1043" s="29"/>
      <c r="CO1043" s="29"/>
      <c r="CP1043" s="29"/>
      <c r="CQ1043" s="29"/>
      <c r="CR1043" s="29"/>
      <c r="CS1043" s="29"/>
      <c r="CT1043" s="29"/>
      <c r="CU1043" s="29"/>
      <c r="CV1043" s="29"/>
      <c r="CW1043" s="29"/>
      <c r="CX1043" s="29"/>
      <c r="CY1043" s="29"/>
      <c r="CZ1043" s="29"/>
      <c r="DA1043" s="29"/>
      <c r="DB1043" s="29"/>
      <c r="DC1043" s="29"/>
      <c r="DD1043" s="29"/>
      <c r="DE1043" s="29"/>
      <c r="DF1043" s="29"/>
      <c r="DG1043" s="29"/>
      <c r="DH1043" s="29"/>
      <c r="DI1043" s="29"/>
      <c r="DJ1043" s="29"/>
      <c r="DK1043" s="29"/>
      <c r="DL1043" s="29"/>
      <c r="DM1043" s="29"/>
      <c r="DN1043" s="29"/>
      <c r="DO1043" s="29"/>
      <c r="DP1043" s="29"/>
      <c r="DQ1043" s="29"/>
      <c r="DR1043" s="29"/>
      <c r="DS1043" s="29"/>
      <c r="DT1043" s="29"/>
      <c r="DU1043" s="29"/>
      <c r="DV1043" s="29"/>
      <c r="DW1043" s="29"/>
      <c r="DX1043" s="29"/>
      <c r="DY1043" s="29"/>
      <c r="DZ1043" s="29"/>
      <c r="EA1043" s="29"/>
      <c r="EB1043" s="29"/>
      <c r="EC1043" s="29"/>
      <c r="ED1043" s="29"/>
      <c r="EE1043" s="29"/>
      <c r="EF1043" s="29"/>
      <c r="EG1043" s="29"/>
      <c r="EH1043" s="29"/>
      <c r="EI1043" s="29"/>
      <c r="EJ1043" s="29"/>
      <c r="EK1043" s="29"/>
      <c r="EL1043" s="29"/>
      <c r="EM1043" s="29"/>
      <c r="EN1043" s="29"/>
      <c r="EO1043" s="29"/>
      <c r="EP1043" s="29"/>
      <c r="EQ1043" s="29"/>
      <c r="ER1043" s="29"/>
      <c r="ES1043" s="29"/>
      <c r="ET1043" s="29"/>
      <c r="EU1043" s="29"/>
      <c r="EV1043" s="29"/>
      <c r="EW1043" s="29"/>
      <c r="EX1043" s="29"/>
      <c r="EY1043" s="29"/>
      <c r="EZ1043" s="29"/>
      <c r="FA1043" s="29"/>
      <c r="FB1043" s="29"/>
      <c r="FC1043" s="29"/>
      <c r="FD1043" s="29"/>
      <c r="FE1043" s="29"/>
      <c r="FF1043" s="29"/>
      <c r="FG1043" s="29"/>
      <c r="FH1043" s="29"/>
      <c r="FI1043" s="29"/>
      <c r="FJ1043" s="29"/>
      <c r="FK1043" s="29"/>
      <c r="FL1043" s="29"/>
      <c r="FM1043" s="29"/>
      <c r="FN1043" s="29"/>
      <c r="FO1043" s="29"/>
      <c r="FP1043" s="29"/>
      <c r="FQ1043" s="29"/>
      <c r="FR1043" s="29"/>
      <c r="FS1043" s="29"/>
      <c r="FT1043" s="29"/>
      <c r="FU1043" s="29"/>
      <c r="FV1043" s="29"/>
      <c r="FW1043" s="29"/>
      <c r="FX1043" s="29"/>
      <c r="FY1043" s="29"/>
      <c r="FZ1043" s="29"/>
      <c r="GA1043" s="29"/>
      <c r="GB1043" s="29"/>
      <c r="GC1043" s="29"/>
      <c r="GD1043" s="29"/>
      <c r="GE1043" s="29"/>
      <c r="GF1043" s="29"/>
      <c r="GG1043" s="29"/>
      <c r="GH1043" s="29"/>
      <c r="GI1043" s="29"/>
      <c r="GJ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</row>
    <row r="1044" spans="2:230" ht="12.75">
      <c r="B1044" s="48"/>
      <c r="C1044" s="48"/>
      <c r="D1044" s="48"/>
      <c r="E1044" s="55"/>
      <c r="F1044" s="56"/>
      <c r="G1044" s="56"/>
      <c r="H1044" s="56"/>
      <c r="I1044" s="48"/>
      <c r="J1044" s="48"/>
      <c r="K1044" s="48"/>
      <c r="L1044" s="56"/>
      <c r="M1044" s="48"/>
      <c r="N1044" s="48"/>
      <c r="O1044" s="49"/>
      <c r="P1044" s="48"/>
      <c r="Q1044" s="48"/>
      <c r="R1044" s="56"/>
      <c r="S1044" s="52"/>
      <c r="T1044" s="116"/>
      <c r="U1044" s="116"/>
      <c r="V1044" s="116"/>
      <c r="W1044" s="116"/>
      <c r="X1044" s="43"/>
      <c r="Y1044" s="43"/>
      <c r="Z1044" s="42"/>
      <c r="AA1044" s="43"/>
      <c r="AB1044" s="45"/>
      <c r="AC1044" s="45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  <c r="BM1044" s="29"/>
      <c r="BN1044" s="29"/>
      <c r="BO1044" s="29"/>
      <c r="BP1044" s="29"/>
      <c r="BQ1044" s="29"/>
      <c r="BR1044" s="29"/>
      <c r="BS1044" s="29"/>
      <c r="BT1044" s="29"/>
      <c r="BU1044" s="29"/>
      <c r="BV1044" s="29"/>
      <c r="BW1044" s="29"/>
      <c r="BX1044" s="29"/>
      <c r="BY1044" s="29"/>
      <c r="BZ1044" s="29"/>
      <c r="CA1044" s="29"/>
      <c r="CB1044" s="29"/>
      <c r="CC1044" s="29"/>
      <c r="CD1044" s="29"/>
      <c r="CE1044" s="29"/>
      <c r="CF1044" s="29"/>
      <c r="CG1044" s="29"/>
      <c r="CH1044" s="29"/>
      <c r="CI1044" s="29"/>
      <c r="CJ1044" s="29"/>
      <c r="CK1044" s="29"/>
      <c r="CL1044" s="29"/>
      <c r="CM1044" s="29"/>
      <c r="CN1044" s="29"/>
      <c r="CO1044" s="29"/>
      <c r="CP1044" s="29"/>
      <c r="CQ1044" s="29"/>
      <c r="CR1044" s="29"/>
      <c r="CS1044" s="29"/>
      <c r="CT1044" s="29"/>
      <c r="CU1044" s="29"/>
      <c r="CV1044" s="29"/>
      <c r="CW1044" s="29"/>
      <c r="CX1044" s="29"/>
      <c r="CY1044" s="29"/>
      <c r="CZ1044" s="29"/>
      <c r="DA1044" s="29"/>
      <c r="DB1044" s="29"/>
      <c r="DC1044" s="29"/>
      <c r="DD1044" s="29"/>
      <c r="DE1044" s="29"/>
      <c r="DF1044" s="29"/>
      <c r="DG1044" s="29"/>
      <c r="DH1044" s="29"/>
      <c r="DI1044" s="29"/>
      <c r="DJ1044" s="29"/>
      <c r="DK1044" s="29"/>
      <c r="DL1044" s="29"/>
      <c r="DM1044" s="29"/>
      <c r="DN1044" s="29"/>
      <c r="DO1044" s="29"/>
      <c r="DP1044" s="29"/>
      <c r="DQ1044" s="29"/>
      <c r="DR1044" s="29"/>
      <c r="DS1044" s="29"/>
      <c r="DT1044" s="29"/>
      <c r="DU1044" s="29"/>
      <c r="DV1044" s="29"/>
      <c r="DW1044" s="29"/>
      <c r="DX1044" s="29"/>
      <c r="DY1044" s="29"/>
      <c r="DZ1044" s="29"/>
      <c r="EA1044" s="29"/>
      <c r="EB1044" s="29"/>
      <c r="EC1044" s="29"/>
      <c r="ED1044" s="29"/>
      <c r="EE1044" s="29"/>
      <c r="EF1044" s="29"/>
      <c r="EG1044" s="29"/>
      <c r="EH1044" s="29"/>
      <c r="EI1044" s="29"/>
      <c r="EJ1044" s="29"/>
      <c r="EK1044" s="29"/>
      <c r="EL1044" s="29"/>
      <c r="EM1044" s="29"/>
      <c r="EN1044" s="29"/>
      <c r="EO1044" s="29"/>
      <c r="EP1044" s="29"/>
      <c r="EQ1044" s="29"/>
      <c r="ER1044" s="29"/>
      <c r="ES1044" s="29"/>
      <c r="ET1044" s="29"/>
      <c r="EU1044" s="29"/>
      <c r="EV1044" s="29"/>
      <c r="EW1044" s="29"/>
      <c r="EX1044" s="29"/>
      <c r="EY1044" s="29"/>
      <c r="EZ1044" s="29"/>
      <c r="FA1044" s="29"/>
      <c r="FB1044" s="29"/>
      <c r="FC1044" s="29"/>
      <c r="FD1044" s="29"/>
      <c r="FE1044" s="29"/>
      <c r="FF1044" s="29"/>
      <c r="FG1044" s="29"/>
      <c r="FH1044" s="29"/>
      <c r="FI1044" s="29"/>
      <c r="FJ1044" s="29"/>
      <c r="FK1044" s="29"/>
      <c r="FL1044" s="29"/>
      <c r="FM1044" s="29"/>
      <c r="FN1044" s="29"/>
      <c r="FO1044" s="29"/>
      <c r="FP1044" s="29"/>
      <c r="FQ1044" s="29"/>
      <c r="FR1044" s="29"/>
      <c r="FS1044" s="29"/>
      <c r="FT1044" s="29"/>
      <c r="FU1044" s="29"/>
      <c r="FV1044" s="29"/>
      <c r="FW1044" s="29"/>
      <c r="FX1044" s="29"/>
      <c r="FY1044" s="29"/>
      <c r="FZ1044" s="29"/>
      <c r="GA1044" s="29"/>
      <c r="GB1044" s="29"/>
      <c r="GC1044" s="29"/>
      <c r="GD1044" s="29"/>
      <c r="GE1044" s="29"/>
      <c r="GF1044" s="29"/>
      <c r="GG1044" s="29"/>
      <c r="GH1044" s="29"/>
      <c r="GI1044" s="29"/>
      <c r="GJ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</row>
    <row r="1045" spans="2:230" ht="12.75">
      <c r="B1045" s="48"/>
      <c r="C1045" s="48"/>
      <c r="D1045" s="48"/>
      <c r="E1045" s="55"/>
      <c r="F1045" s="56"/>
      <c r="G1045" s="56"/>
      <c r="H1045" s="56"/>
      <c r="I1045" s="48"/>
      <c r="J1045" s="48"/>
      <c r="K1045" s="48"/>
      <c r="L1045" s="56"/>
      <c r="M1045" s="48"/>
      <c r="N1045" s="48"/>
      <c r="O1045" s="49"/>
      <c r="P1045" s="48"/>
      <c r="Q1045" s="48"/>
      <c r="R1045" s="56"/>
      <c r="S1045" s="52"/>
      <c r="T1045" s="116"/>
      <c r="U1045" s="116"/>
      <c r="V1045" s="116"/>
      <c r="W1045" s="116"/>
      <c r="X1045" s="43"/>
      <c r="Y1045" s="43"/>
      <c r="Z1045" s="42"/>
      <c r="AA1045" s="43"/>
      <c r="AB1045" s="45"/>
      <c r="AC1045" s="45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  <c r="BM1045" s="29"/>
      <c r="BN1045" s="29"/>
      <c r="BO1045" s="29"/>
      <c r="BP1045" s="29"/>
      <c r="BQ1045" s="29"/>
      <c r="BR1045" s="29"/>
      <c r="BS1045" s="29"/>
      <c r="BT1045" s="29"/>
      <c r="BU1045" s="29"/>
      <c r="BV1045" s="29"/>
      <c r="BW1045" s="29"/>
      <c r="BX1045" s="29"/>
      <c r="BY1045" s="29"/>
      <c r="BZ1045" s="29"/>
      <c r="CA1045" s="29"/>
      <c r="CB1045" s="29"/>
      <c r="CC1045" s="29"/>
      <c r="CD1045" s="29"/>
      <c r="CE1045" s="29"/>
      <c r="CF1045" s="29"/>
      <c r="CG1045" s="29"/>
      <c r="CH1045" s="29"/>
      <c r="CI1045" s="29"/>
      <c r="CJ1045" s="29"/>
      <c r="CK1045" s="29"/>
      <c r="CL1045" s="29"/>
      <c r="CM1045" s="29"/>
      <c r="CN1045" s="29"/>
      <c r="CO1045" s="29"/>
      <c r="CP1045" s="29"/>
      <c r="CQ1045" s="29"/>
      <c r="CR1045" s="29"/>
      <c r="CS1045" s="29"/>
      <c r="CT1045" s="29"/>
      <c r="CU1045" s="29"/>
      <c r="CV1045" s="29"/>
      <c r="CW1045" s="29"/>
      <c r="CX1045" s="29"/>
      <c r="CY1045" s="29"/>
      <c r="CZ1045" s="29"/>
      <c r="DA1045" s="29"/>
      <c r="DB1045" s="29"/>
      <c r="DC1045" s="29"/>
      <c r="DD1045" s="29"/>
      <c r="DE1045" s="29"/>
      <c r="DF1045" s="29"/>
      <c r="DG1045" s="29"/>
      <c r="DH1045" s="29"/>
      <c r="DI1045" s="29"/>
      <c r="DJ1045" s="29"/>
      <c r="DK1045" s="29"/>
      <c r="DL1045" s="29"/>
      <c r="DM1045" s="29"/>
      <c r="DN1045" s="29"/>
      <c r="DO1045" s="29"/>
      <c r="DP1045" s="29"/>
      <c r="DQ1045" s="29"/>
      <c r="DR1045" s="29"/>
      <c r="DS1045" s="29"/>
      <c r="DT1045" s="29"/>
      <c r="DU1045" s="29"/>
      <c r="DV1045" s="29"/>
      <c r="DW1045" s="29"/>
      <c r="DX1045" s="29"/>
      <c r="DY1045" s="29"/>
      <c r="DZ1045" s="29"/>
      <c r="EA1045" s="29"/>
      <c r="EB1045" s="29"/>
      <c r="EC1045" s="29"/>
      <c r="ED1045" s="29"/>
      <c r="EE1045" s="29"/>
      <c r="EF1045" s="29"/>
      <c r="EG1045" s="29"/>
      <c r="EH1045" s="29"/>
      <c r="EI1045" s="29"/>
      <c r="EJ1045" s="29"/>
      <c r="EK1045" s="29"/>
      <c r="EL1045" s="29"/>
      <c r="EM1045" s="29"/>
      <c r="EN1045" s="29"/>
      <c r="EO1045" s="29"/>
      <c r="EP1045" s="29"/>
      <c r="EQ1045" s="29"/>
      <c r="ER1045" s="29"/>
      <c r="ES1045" s="29"/>
      <c r="ET1045" s="29"/>
      <c r="EU1045" s="29"/>
      <c r="EV1045" s="29"/>
      <c r="EW1045" s="29"/>
      <c r="EX1045" s="29"/>
      <c r="EY1045" s="29"/>
      <c r="EZ1045" s="29"/>
      <c r="FA1045" s="29"/>
      <c r="FB1045" s="29"/>
      <c r="FC1045" s="29"/>
      <c r="FD1045" s="29"/>
      <c r="FE1045" s="29"/>
      <c r="FF1045" s="29"/>
      <c r="FG1045" s="29"/>
      <c r="FH1045" s="29"/>
      <c r="FI1045" s="29"/>
      <c r="FJ1045" s="29"/>
      <c r="FK1045" s="29"/>
      <c r="FL1045" s="29"/>
      <c r="FM1045" s="29"/>
      <c r="FN1045" s="29"/>
      <c r="FO1045" s="29"/>
      <c r="FP1045" s="29"/>
      <c r="FQ1045" s="29"/>
      <c r="FR1045" s="29"/>
      <c r="FS1045" s="29"/>
      <c r="FT1045" s="29"/>
      <c r="FU1045" s="29"/>
      <c r="FV1045" s="29"/>
      <c r="FW1045" s="29"/>
      <c r="FX1045" s="29"/>
      <c r="FY1045" s="29"/>
      <c r="FZ1045" s="29"/>
      <c r="GA1045" s="29"/>
      <c r="GB1045" s="29"/>
      <c r="GC1045" s="29"/>
      <c r="GD1045" s="29"/>
      <c r="GE1045" s="29"/>
      <c r="GF1045" s="29"/>
      <c r="GG1045" s="29"/>
      <c r="GH1045" s="29"/>
      <c r="GI1045" s="29"/>
      <c r="GJ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</row>
    <row r="1046" spans="2:230" ht="12.75">
      <c r="B1046" s="48"/>
      <c r="C1046" s="48"/>
      <c r="D1046" s="48"/>
      <c r="E1046" s="55"/>
      <c r="F1046" s="56"/>
      <c r="G1046" s="56"/>
      <c r="H1046" s="56"/>
      <c r="I1046" s="48"/>
      <c r="J1046" s="48"/>
      <c r="K1046" s="48"/>
      <c r="L1046" s="56"/>
      <c r="M1046" s="48"/>
      <c r="N1046" s="48"/>
      <c r="O1046" s="49"/>
      <c r="P1046" s="48"/>
      <c r="Q1046" s="48"/>
      <c r="R1046" s="56"/>
      <c r="S1046" s="52"/>
      <c r="T1046" s="116"/>
      <c r="U1046" s="116"/>
      <c r="V1046" s="116"/>
      <c r="W1046" s="116"/>
      <c r="X1046" s="43"/>
      <c r="Y1046" s="43"/>
      <c r="Z1046" s="42"/>
      <c r="AA1046" s="43"/>
      <c r="AB1046" s="45"/>
      <c r="AC1046" s="45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  <c r="BM1046" s="29"/>
      <c r="BN1046" s="29"/>
      <c r="BO1046" s="29"/>
      <c r="BP1046" s="29"/>
      <c r="BQ1046" s="29"/>
      <c r="BR1046" s="29"/>
      <c r="BS1046" s="29"/>
      <c r="BT1046" s="29"/>
      <c r="BU1046" s="29"/>
      <c r="BV1046" s="29"/>
      <c r="BW1046" s="29"/>
      <c r="BX1046" s="29"/>
      <c r="BY1046" s="29"/>
      <c r="BZ1046" s="29"/>
      <c r="CA1046" s="29"/>
      <c r="CB1046" s="29"/>
      <c r="CC1046" s="29"/>
      <c r="CD1046" s="29"/>
      <c r="CE1046" s="29"/>
      <c r="CF1046" s="29"/>
      <c r="CG1046" s="29"/>
      <c r="CH1046" s="29"/>
      <c r="CI1046" s="29"/>
      <c r="CJ1046" s="29"/>
      <c r="CK1046" s="29"/>
      <c r="CL1046" s="29"/>
      <c r="CM1046" s="29"/>
      <c r="CN1046" s="29"/>
      <c r="CO1046" s="29"/>
      <c r="CP1046" s="29"/>
      <c r="CQ1046" s="29"/>
      <c r="CR1046" s="29"/>
      <c r="CS1046" s="29"/>
      <c r="CT1046" s="29"/>
      <c r="CU1046" s="29"/>
      <c r="CV1046" s="29"/>
      <c r="CW1046" s="29"/>
      <c r="CX1046" s="29"/>
      <c r="CY1046" s="29"/>
      <c r="CZ1046" s="29"/>
      <c r="DA1046" s="29"/>
      <c r="DB1046" s="29"/>
      <c r="DC1046" s="29"/>
      <c r="DD1046" s="29"/>
      <c r="DE1046" s="29"/>
      <c r="DF1046" s="29"/>
      <c r="DG1046" s="29"/>
      <c r="DH1046" s="29"/>
      <c r="DI1046" s="29"/>
      <c r="DJ1046" s="29"/>
      <c r="DK1046" s="29"/>
      <c r="DL1046" s="29"/>
      <c r="DM1046" s="29"/>
      <c r="DN1046" s="29"/>
      <c r="DO1046" s="29"/>
      <c r="DP1046" s="29"/>
      <c r="DQ1046" s="29"/>
      <c r="DR1046" s="29"/>
      <c r="DS1046" s="29"/>
      <c r="DT1046" s="29"/>
      <c r="DU1046" s="29"/>
      <c r="DV1046" s="29"/>
      <c r="DW1046" s="29"/>
      <c r="DX1046" s="29"/>
      <c r="DY1046" s="29"/>
      <c r="DZ1046" s="29"/>
      <c r="EA1046" s="29"/>
      <c r="EB1046" s="29"/>
      <c r="EC1046" s="29"/>
      <c r="ED1046" s="29"/>
      <c r="EE1046" s="29"/>
      <c r="EF1046" s="29"/>
      <c r="EG1046" s="29"/>
      <c r="EH1046" s="29"/>
      <c r="EI1046" s="29"/>
      <c r="EJ1046" s="29"/>
      <c r="EK1046" s="29"/>
      <c r="EL1046" s="29"/>
      <c r="EM1046" s="29"/>
      <c r="EN1046" s="29"/>
      <c r="EO1046" s="29"/>
      <c r="EP1046" s="29"/>
      <c r="EQ1046" s="29"/>
      <c r="ER1046" s="29"/>
      <c r="ES1046" s="29"/>
      <c r="ET1046" s="29"/>
      <c r="EU1046" s="29"/>
      <c r="EV1046" s="29"/>
      <c r="EW1046" s="29"/>
      <c r="EX1046" s="29"/>
      <c r="EY1046" s="29"/>
      <c r="EZ1046" s="29"/>
      <c r="FA1046" s="29"/>
      <c r="FB1046" s="29"/>
      <c r="FC1046" s="29"/>
      <c r="FD1046" s="29"/>
      <c r="FE1046" s="29"/>
      <c r="FF1046" s="29"/>
      <c r="FG1046" s="29"/>
      <c r="FH1046" s="29"/>
      <c r="FI1046" s="29"/>
      <c r="FJ1046" s="29"/>
      <c r="FK1046" s="29"/>
      <c r="FL1046" s="29"/>
      <c r="FM1046" s="29"/>
      <c r="FN1046" s="29"/>
      <c r="FO1046" s="29"/>
      <c r="FP1046" s="29"/>
      <c r="FQ1046" s="29"/>
      <c r="FR1046" s="29"/>
      <c r="FS1046" s="29"/>
      <c r="FT1046" s="29"/>
      <c r="FU1046" s="29"/>
      <c r="FV1046" s="29"/>
      <c r="FW1046" s="29"/>
      <c r="FX1046" s="29"/>
      <c r="FY1046" s="29"/>
      <c r="FZ1046" s="29"/>
      <c r="GA1046" s="29"/>
      <c r="GB1046" s="29"/>
      <c r="GC1046" s="29"/>
      <c r="GD1046" s="29"/>
      <c r="GE1046" s="29"/>
      <c r="GF1046" s="29"/>
      <c r="GG1046" s="29"/>
      <c r="GH1046" s="29"/>
      <c r="GI1046" s="29"/>
      <c r="GJ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</row>
    <row r="1047" spans="2:230" ht="12.75">
      <c r="B1047" s="48"/>
      <c r="C1047" s="48"/>
      <c r="D1047" s="48"/>
      <c r="E1047" s="55"/>
      <c r="F1047" s="56"/>
      <c r="G1047" s="56"/>
      <c r="H1047" s="56"/>
      <c r="I1047" s="48"/>
      <c r="J1047" s="48"/>
      <c r="K1047" s="48"/>
      <c r="L1047" s="56"/>
      <c r="M1047" s="48"/>
      <c r="N1047" s="48"/>
      <c r="O1047" s="49"/>
      <c r="P1047" s="48"/>
      <c r="Q1047" s="48"/>
      <c r="R1047" s="56"/>
      <c r="S1047" s="52"/>
      <c r="T1047" s="116"/>
      <c r="U1047" s="116"/>
      <c r="V1047" s="116"/>
      <c r="W1047" s="116"/>
      <c r="X1047" s="43"/>
      <c r="Y1047" s="43"/>
      <c r="Z1047" s="42"/>
      <c r="AA1047" s="43"/>
      <c r="AB1047" s="45"/>
      <c r="AC1047" s="45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  <c r="BM1047" s="29"/>
      <c r="BN1047" s="29"/>
      <c r="BO1047" s="29"/>
      <c r="BP1047" s="29"/>
      <c r="BQ1047" s="29"/>
      <c r="BR1047" s="29"/>
      <c r="BS1047" s="29"/>
      <c r="BT1047" s="29"/>
      <c r="BU1047" s="29"/>
      <c r="BV1047" s="29"/>
      <c r="BW1047" s="29"/>
      <c r="BX1047" s="29"/>
      <c r="BY1047" s="29"/>
      <c r="BZ1047" s="29"/>
      <c r="CA1047" s="29"/>
      <c r="CB1047" s="29"/>
      <c r="CC1047" s="29"/>
      <c r="CD1047" s="29"/>
      <c r="CE1047" s="29"/>
      <c r="CF1047" s="29"/>
      <c r="CG1047" s="29"/>
      <c r="CH1047" s="29"/>
      <c r="CI1047" s="29"/>
      <c r="CJ1047" s="29"/>
      <c r="CK1047" s="29"/>
      <c r="CL1047" s="29"/>
      <c r="CM1047" s="29"/>
      <c r="CN1047" s="29"/>
      <c r="CO1047" s="29"/>
      <c r="CP1047" s="29"/>
      <c r="CQ1047" s="29"/>
      <c r="CR1047" s="29"/>
      <c r="CS1047" s="29"/>
      <c r="CT1047" s="29"/>
      <c r="CU1047" s="29"/>
      <c r="CV1047" s="29"/>
      <c r="CW1047" s="29"/>
      <c r="CX1047" s="29"/>
      <c r="CY1047" s="29"/>
      <c r="CZ1047" s="29"/>
      <c r="DA1047" s="29"/>
      <c r="DB1047" s="29"/>
      <c r="DC1047" s="29"/>
      <c r="DD1047" s="29"/>
      <c r="DE1047" s="29"/>
      <c r="DF1047" s="29"/>
      <c r="DG1047" s="29"/>
      <c r="DH1047" s="29"/>
      <c r="DI1047" s="29"/>
      <c r="DJ1047" s="29"/>
      <c r="DK1047" s="29"/>
      <c r="DL1047" s="29"/>
      <c r="DM1047" s="29"/>
      <c r="DN1047" s="29"/>
      <c r="DO1047" s="29"/>
      <c r="DP1047" s="29"/>
      <c r="DQ1047" s="29"/>
      <c r="DR1047" s="29"/>
      <c r="DS1047" s="29"/>
      <c r="DT1047" s="29"/>
      <c r="DU1047" s="29"/>
      <c r="DV1047" s="29"/>
      <c r="DW1047" s="29"/>
      <c r="DX1047" s="29"/>
      <c r="DY1047" s="29"/>
      <c r="DZ1047" s="29"/>
      <c r="EA1047" s="29"/>
      <c r="EB1047" s="29"/>
      <c r="EC1047" s="29"/>
      <c r="ED1047" s="29"/>
      <c r="EE1047" s="29"/>
      <c r="EF1047" s="29"/>
      <c r="EG1047" s="29"/>
      <c r="EH1047" s="29"/>
      <c r="EI1047" s="29"/>
      <c r="EJ1047" s="29"/>
      <c r="EK1047" s="29"/>
      <c r="EL1047" s="29"/>
      <c r="EM1047" s="29"/>
      <c r="EN1047" s="29"/>
      <c r="EO1047" s="29"/>
      <c r="EP1047" s="29"/>
      <c r="EQ1047" s="29"/>
      <c r="ER1047" s="29"/>
      <c r="ES1047" s="29"/>
      <c r="ET1047" s="29"/>
      <c r="EU1047" s="29"/>
      <c r="EV1047" s="29"/>
      <c r="EW1047" s="29"/>
      <c r="EX1047" s="29"/>
      <c r="EY1047" s="29"/>
      <c r="EZ1047" s="29"/>
      <c r="FA1047" s="29"/>
      <c r="FB1047" s="29"/>
      <c r="FC1047" s="29"/>
      <c r="FD1047" s="29"/>
      <c r="FE1047" s="29"/>
      <c r="FF1047" s="29"/>
      <c r="FG1047" s="29"/>
      <c r="FH1047" s="29"/>
      <c r="FI1047" s="29"/>
      <c r="FJ1047" s="29"/>
      <c r="FK1047" s="29"/>
      <c r="FL1047" s="29"/>
      <c r="FM1047" s="29"/>
      <c r="FN1047" s="29"/>
      <c r="FO1047" s="29"/>
      <c r="FP1047" s="29"/>
      <c r="FQ1047" s="29"/>
      <c r="FR1047" s="29"/>
      <c r="FS1047" s="29"/>
      <c r="FT1047" s="29"/>
      <c r="FU1047" s="29"/>
      <c r="FV1047" s="29"/>
      <c r="FW1047" s="29"/>
      <c r="FX1047" s="29"/>
      <c r="FY1047" s="29"/>
      <c r="FZ1047" s="29"/>
      <c r="GA1047" s="29"/>
      <c r="GB1047" s="29"/>
      <c r="GC1047" s="29"/>
      <c r="GD1047" s="29"/>
      <c r="GE1047" s="29"/>
      <c r="GF1047" s="29"/>
      <c r="GG1047" s="29"/>
      <c r="GH1047" s="29"/>
      <c r="GI1047" s="29"/>
      <c r="GJ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</row>
    <row r="1048" spans="2:230" ht="12.75">
      <c r="B1048" s="48"/>
      <c r="C1048" s="48"/>
      <c r="D1048" s="48"/>
      <c r="E1048" s="55"/>
      <c r="F1048" s="56"/>
      <c r="G1048" s="56"/>
      <c r="H1048" s="56"/>
      <c r="I1048" s="48"/>
      <c r="J1048" s="48"/>
      <c r="K1048" s="48"/>
      <c r="L1048" s="56"/>
      <c r="M1048" s="48"/>
      <c r="N1048" s="48"/>
      <c r="O1048" s="49"/>
      <c r="P1048" s="48"/>
      <c r="Q1048" s="48"/>
      <c r="R1048" s="56"/>
      <c r="S1048" s="52"/>
      <c r="T1048" s="116"/>
      <c r="U1048" s="116"/>
      <c r="V1048" s="116"/>
      <c r="W1048" s="116"/>
      <c r="X1048" s="43"/>
      <c r="Y1048" s="43"/>
      <c r="Z1048" s="42"/>
      <c r="AA1048" s="43"/>
      <c r="AB1048" s="45"/>
      <c r="AC1048" s="45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  <c r="BM1048" s="29"/>
      <c r="BN1048" s="29"/>
      <c r="BO1048" s="29"/>
      <c r="BP1048" s="29"/>
      <c r="BQ1048" s="29"/>
      <c r="BR1048" s="29"/>
      <c r="BS1048" s="29"/>
      <c r="BT1048" s="29"/>
      <c r="BU1048" s="29"/>
      <c r="BV1048" s="29"/>
      <c r="BW1048" s="29"/>
      <c r="BX1048" s="29"/>
      <c r="BY1048" s="29"/>
      <c r="BZ1048" s="29"/>
      <c r="CA1048" s="29"/>
      <c r="CB1048" s="29"/>
      <c r="CC1048" s="29"/>
      <c r="CD1048" s="29"/>
      <c r="CE1048" s="29"/>
      <c r="CF1048" s="29"/>
      <c r="CG1048" s="29"/>
      <c r="CH1048" s="29"/>
      <c r="CI1048" s="29"/>
      <c r="CJ1048" s="29"/>
      <c r="CK1048" s="29"/>
      <c r="CL1048" s="29"/>
      <c r="CM1048" s="29"/>
      <c r="CN1048" s="29"/>
      <c r="CO1048" s="29"/>
      <c r="CP1048" s="29"/>
      <c r="CQ1048" s="29"/>
      <c r="CR1048" s="29"/>
      <c r="CS1048" s="29"/>
      <c r="CT1048" s="29"/>
      <c r="CU1048" s="29"/>
      <c r="CV1048" s="29"/>
      <c r="CW1048" s="29"/>
      <c r="CX1048" s="29"/>
      <c r="CY1048" s="29"/>
      <c r="CZ1048" s="29"/>
      <c r="DA1048" s="29"/>
      <c r="DB1048" s="29"/>
      <c r="DC1048" s="29"/>
      <c r="DD1048" s="29"/>
      <c r="DE1048" s="29"/>
      <c r="DF1048" s="29"/>
      <c r="DG1048" s="29"/>
      <c r="DH1048" s="29"/>
      <c r="DI1048" s="29"/>
      <c r="DJ1048" s="29"/>
      <c r="DK1048" s="29"/>
      <c r="DL1048" s="29"/>
      <c r="DM1048" s="29"/>
      <c r="DN1048" s="29"/>
      <c r="DO1048" s="29"/>
      <c r="DP1048" s="29"/>
      <c r="DQ1048" s="29"/>
      <c r="DR1048" s="29"/>
      <c r="DS1048" s="29"/>
      <c r="DT1048" s="29"/>
      <c r="DU1048" s="29"/>
      <c r="DV1048" s="29"/>
      <c r="DW1048" s="29"/>
      <c r="DX1048" s="29"/>
      <c r="DY1048" s="29"/>
      <c r="DZ1048" s="29"/>
      <c r="EA1048" s="29"/>
      <c r="EB1048" s="29"/>
      <c r="EC1048" s="29"/>
      <c r="ED1048" s="29"/>
      <c r="EE1048" s="29"/>
      <c r="EF1048" s="29"/>
      <c r="EG1048" s="29"/>
      <c r="EH1048" s="29"/>
      <c r="EI1048" s="29"/>
      <c r="EJ1048" s="29"/>
      <c r="EK1048" s="29"/>
      <c r="EL1048" s="29"/>
      <c r="EM1048" s="29"/>
      <c r="EN1048" s="29"/>
      <c r="EO1048" s="29"/>
      <c r="EP1048" s="29"/>
      <c r="EQ1048" s="29"/>
      <c r="ER1048" s="29"/>
      <c r="ES1048" s="29"/>
      <c r="ET1048" s="29"/>
      <c r="EU1048" s="29"/>
      <c r="EV1048" s="29"/>
      <c r="EW1048" s="29"/>
      <c r="EX1048" s="29"/>
      <c r="EY1048" s="29"/>
      <c r="EZ1048" s="29"/>
      <c r="FA1048" s="29"/>
      <c r="FB1048" s="29"/>
      <c r="FC1048" s="29"/>
      <c r="FD1048" s="29"/>
      <c r="FE1048" s="29"/>
      <c r="FF1048" s="29"/>
      <c r="FG1048" s="29"/>
      <c r="FH1048" s="29"/>
      <c r="FI1048" s="29"/>
      <c r="FJ1048" s="29"/>
      <c r="FK1048" s="29"/>
      <c r="FL1048" s="29"/>
      <c r="FM1048" s="29"/>
      <c r="FN1048" s="29"/>
      <c r="FO1048" s="29"/>
      <c r="FP1048" s="29"/>
      <c r="FQ1048" s="29"/>
      <c r="FR1048" s="29"/>
      <c r="FS1048" s="29"/>
      <c r="FT1048" s="29"/>
      <c r="FU1048" s="29"/>
      <c r="FV1048" s="29"/>
      <c r="FW1048" s="29"/>
      <c r="FX1048" s="29"/>
      <c r="FY1048" s="29"/>
      <c r="FZ1048" s="29"/>
      <c r="GA1048" s="29"/>
      <c r="GB1048" s="29"/>
      <c r="GC1048" s="29"/>
      <c r="GD1048" s="29"/>
      <c r="GE1048" s="29"/>
      <c r="GF1048" s="29"/>
      <c r="GG1048" s="29"/>
      <c r="GH1048" s="29"/>
      <c r="GI1048" s="29"/>
      <c r="GJ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</row>
    <row r="1049" spans="2:230" ht="12.75">
      <c r="B1049" s="48"/>
      <c r="C1049" s="48"/>
      <c r="D1049" s="48"/>
      <c r="E1049" s="55"/>
      <c r="F1049" s="56"/>
      <c r="G1049" s="56"/>
      <c r="H1049" s="56"/>
      <c r="I1049" s="48"/>
      <c r="J1049" s="48"/>
      <c r="K1049" s="48"/>
      <c r="L1049" s="56"/>
      <c r="M1049" s="48"/>
      <c r="N1049" s="48"/>
      <c r="O1049" s="49"/>
      <c r="P1049" s="48"/>
      <c r="Q1049" s="48"/>
      <c r="R1049" s="56"/>
      <c r="S1049" s="52"/>
      <c r="T1049" s="116"/>
      <c r="U1049" s="116"/>
      <c r="V1049" s="116"/>
      <c r="W1049" s="116"/>
      <c r="X1049" s="43"/>
      <c r="Y1049" s="43"/>
      <c r="Z1049" s="42"/>
      <c r="AA1049" s="43"/>
      <c r="AB1049" s="45"/>
      <c r="AC1049" s="45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  <c r="BM1049" s="29"/>
      <c r="BN1049" s="29"/>
      <c r="BO1049" s="29"/>
      <c r="BP1049" s="29"/>
      <c r="BQ1049" s="29"/>
      <c r="BR1049" s="29"/>
      <c r="BS1049" s="29"/>
      <c r="BT1049" s="29"/>
      <c r="BU1049" s="29"/>
      <c r="BV1049" s="29"/>
      <c r="BW1049" s="29"/>
      <c r="BX1049" s="29"/>
      <c r="BY1049" s="29"/>
      <c r="BZ1049" s="29"/>
      <c r="CA1049" s="29"/>
      <c r="CB1049" s="29"/>
      <c r="CC1049" s="29"/>
      <c r="CD1049" s="29"/>
      <c r="CE1049" s="29"/>
      <c r="CF1049" s="29"/>
      <c r="CG1049" s="29"/>
      <c r="CH1049" s="29"/>
      <c r="CI1049" s="29"/>
      <c r="CJ1049" s="29"/>
      <c r="CK1049" s="29"/>
      <c r="CL1049" s="29"/>
      <c r="CM1049" s="29"/>
      <c r="CN1049" s="29"/>
      <c r="CO1049" s="29"/>
      <c r="CP1049" s="29"/>
      <c r="CQ1049" s="29"/>
      <c r="CR1049" s="29"/>
      <c r="CS1049" s="29"/>
      <c r="CT1049" s="29"/>
      <c r="CU1049" s="29"/>
      <c r="CV1049" s="29"/>
      <c r="CW1049" s="29"/>
      <c r="CX1049" s="29"/>
      <c r="CY1049" s="29"/>
      <c r="CZ1049" s="29"/>
      <c r="DA1049" s="29"/>
      <c r="DB1049" s="29"/>
      <c r="DC1049" s="29"/>
      <c r="DD1049" s="29"/>
      <c r="DE1049" s="29"/>
      <c r="DF1049" s="29"/>
      <c r="DG1049" s="29"/>
      <c r="DH1049" s="29"/>
      <c r="DI1049" s="29"/>
      <c r="DJ1049" s="29"/>
      <c r="DK1049" s="29"/>
      <c r="DL1049" s="29"/>
      <c r="DM1049" s="29"/>
      <c r="DN1049" s="29"/>
      <c r="DO1049" s="29"/>
      <c r="DP1049" s="29"/>
      <c r="DQ1049" s="29"/>
      <c r="DR1049" s="29"/>
      <c r="DS1049" s="29"/>
      <c r="DT1049" s="29"/>
      <c r="DU1049" s="29"/>
      <c r="DV1049" s="29"/>
      <c r="DW1049" s="29"/>
      <c r="DX1049" s="29"/>
      <c r="DY1049" s="29"/>
      <c r="DZ1049" s="29"/>
      <c r="EA1049" s="29"/>
      <c r="EB1049" s="29"/>
      <c r="EC1049" s="29"/>
      <c r="ED1049" s="29"/>
      <c r="EE1049" s="29"/>
      <c r="EF1049" s="29"/>
      <c r="EG1049" s="29"/>
      <c r="EH1049" s="29"/>
      <c r="EI1049" s="29"/>
      <c r="EJ1049" s="29"/>
      <c r="EK1049" s="29"/>
      <c r="EL1049" s="29"/>
      <c r="EM1049" s="29"/>
      <c r="EN1049" s="29"/>
      <c r="EO1049" s="29"/>
      <c r="EP1049" s="29"/>
      <c r="EQ1049" s="29"/>
      <c r="ER1049" s="29"/>
      <c r="ES1049" s="29"/>
      <c r="ET1049" s="29"/>
      <c r="EU1049" s="29"/>
      <c r="EV1049" s="29"/>
      <c r="EW1049" s="29"/>
      <c r="EX1049" s="29"/>
      <c r="EY1049" s="29"/>
      <c r="EZ1049" s="29"/>
      <c r="FA1049" s="29"/>
      <c r="FB1049" s="29"/>
      <c r="FC1049" s="29"/>
      <c r="FD1049" s="29"/>
      <c r="FE1049" s="29"/>
      <c r="FF1049" s="29"/>
      <c r="FG1049" s="29"/>
      <c r="FH1049" s="29"/>
      <c r="FI1049" s="29"/>
      <c r="FJ1049" s="29"/>
      <c r="FK1049" s="29"/>
      <c r="FL1049" s="29"/>
      <c r="FM1049" s="29"/>
      <c r="FN1049" s="29"/>
      <c r="FO1049" s="29"/>
      <c r="FP1049" s="29"/>
      <c r="FQ1049" s="29"/>
      <c r="FR1049" s="29"/>
      <c r="FS1049" s="29"/>
      <c r="FT1049" s="29"/>
      <c r="FU1049" s="29"/>
      <c r="FV1049" s="29"/>
      <c r="FW1049" s="29"/>
      <c r="FX1049" s="29"/>
      <c r="FY1049" s="29"/>
      <c r="FZ1049" s="29"/>
      <c r="GA1049" s="29"/>
      <c r="GB1049" s="29"/>
      <c r="GC1049" s="29"/>
      <c r="GD1049" s="29"/>
      <c r="GE1049" s="29"/>
      <c r="GF1049" s="29"/>
      <c r="GG1049" s="29"/>
      <c r="GH1049" s="29"/>
      <c r="GI1049" s="29"/>
      <c r="GJ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</row>
    <row r="1050" spans="2:230" ht="12.75">
      <c r="B1050" s="48"/>
      <c r="C1050" s="48"/>
      <c r="D1050" s="48"/>
      <c r="E1050" s="55"/>
      <c r="F1050" s="56"/>
      <c r="G1050" s="56"/>
      <c r="H1050" s="56"/>
      <c r="I1050" s="48"/>
      <c r="J1050" s="48"/>
      <c r="K1050" s="48"/>
      <c r="L1050" s="56"/>
      <c r="M1050" s="48"/>
      <c r="N1050" s="48"/>
      <c r="O1050" s="49"/>
      <c r="P1050" s="48"/>
      <c r="Q1050" s="48"/>
      <c r="R1050" s="56"/>
      <c r="S1050" s="52"/>
      <c r="T1050" s="116"/>
      <c r="U1050" s="116"/>
      <c r="V1050" s="116"/>
      <c r="W1050" s="116"/>
      <c r="X1050" s="43"/>
      <c r="Y1050" s="43"/>
      <c r="Z1050" s="42"/>
      <c r="AA1050" s="43"/>
      <c r="AB1050" s="45"/>
      <c r="AC1050" s="45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  <c r="BM1050" s="29"/>
      <c r="BN1050" s="29"/>
      <c r="BO1050" s="29"/>
      <c r="BP1050" s="29"/>
      <c r="BQ1050" s="29"/>
      <c r="BR1050" s="29"/>
      <c r="BS1050" s="29"/>
      <c r="BT1050" s="29"/>
      <c r="BU1050" s="29"/>
      <c r="BV1050" s="29"/>
      <c r="BW1050" s="29"/>
      <c r="BX1050" s="29"/>
      <c r="BY1050" s="29"/>
      <c r="BZ1050" s="29"/>
      <c r="CA1050" s="29"/>
      <c r="CB1050" s="29"/>
      <c r="CC1050" s="29"/>
      <c r="CD1050" s="29"/>
      <c r="CE1050" s="29"/>
      <c r="CF1050" s="29"/>
      <c r="CG1050" s="29"/>
      <c r="CH1050" s="29"/>
      <c r="CI1050" s="29"/>
      <c r="CJ1050" s="29"/>
      <c r="CK1050" s="29"/>
      <c r="CL1050" s="29"/>
      <c r="CM1050" s="29"/>
      <c r="CN1050" s="29"/>
      <c r="CO1050" s="29"/>
      <c r="CP1050" s="29"/>
      <c r="CQ1050" s="29"/>
      <c r="CR1050" s="29"/>
      <c r="CS1050" s="29"/>
      <c r="CT1050" s="29"/>
      <c r="CU1050" s="29"/>
      <c r="CV1050" s="29"/>
      <c r="CW1050" s="29"/>
      <c r="CX1050" s="29"/>
      <c r="CY1050" s="29"/>
      <c r="CZ1050" s="29"/>
      <c r="DA1050" s="29"/>
      <c r="DB1050" s="29"/>
      <c r="DC1050" s="29"/>
      <c r="DD1050" s="29"/>
      <c r="DE1050" s="29"/>
      <c r="DF1050" s="29"/>
      <c r="DG1050" s="29"/>
      <c r="DH1050" s="29"/>
      <c r="DI1050" s="29"/>
      <c r="DJ1050" s="29"/>
      <c r="DK1050" s="29"/>
      <c r="DL1050" s="29"/>
      <c r="DM1050" s="29"/>
      <c r="DN1050" s="29"/>
      <c r="DO1050" s="29"/>
      <c r="DP1050" s="29"/>
      <c r="DQ1050" s="29"/>
      <c r="DR1050" s="29"/>
      <c r="DS1050" s="29"/>
      <c r="DT1050" s="29"/>
      <c r="DU1050" s="29"/>
      <c r="DV1050" s="29"/>
      <c r="DW1050" s="29"/>
      <c r="DX1050" s="29"/>
      <c r="DY1050" s="29"/>
      <c r="DZ1050" s="29"/>
      <c r="EA1050" s="29"/>
      <c r="EB1050" s="29"/>
      <c r="EC1050" s="29"/>
      <c r="ED1050" s="29"/>
      <c r="EE1050" s="29"/>
      <c r="EF1050" s="29"/>
      <c r="EG1050" s="29"/>
      <c r="EH1050" s="29"/>
      <c r="EI1050" s="29"/>
      <c r="EJ1050" s="29"/>
      <c r="EK1050" s="29"/>
      <c r="EL1050" s="29"/>
      <c r="EM1050" s="29"/>
      <c r="EN1050" s="29"/>
      <c r="EO1050" s="29"/>
      <c r="EP1050" s="29"/>
      <c r="EQ1050" s="29"/>
      <c r="ER1050" s="29"/>
      <c r="ES1050" s="29"/>
      <c r="ET1050" s="29"/>
      <c r="EU1050" s="29"/>
      <c r="EV1050" s="29"/>
      <c r="EW1050" s="29"/>
      <c r="EX1050" s="29"/>
      <c r="EY1050" s="29"/>
      <c r="EZ1050" s="29"/>
      <c r="FA1050" s="29"/>
      <c r="FB1050" s="29"/>
      <c r="FC1050" s="29"/>
      <c r="FD1050" s="29"/>
      <c r="FE1050" s="29"/>
      <c r="FF1050" s="29"/>
      <c r="FG1050" s="29"/>
      <c r="FH1050" s="29"/>
      <c r="FI1050" s="29"/>
      <c r="FJ1050" s="29"/>
      <c r="FK1050" s="29"/>
      <c r="FL1050" s="29"/>
      <c r="FM1050" s="29"/>
      <c r="FN1050" s="29"/>
      <c r="FO1050" s="29"/>
      <c r="FP1050" s="29"/>
      <c r="FQ1050" s="29"/>
      <c r="FR1050" s="29"/>
      <c r="FS1050" s="29"/>
      <c r="FT1050" s="29"/>
      <c r="FU1050" s="29"/>
      <c r="FV1050" s="29"/>
      <c r="FW1050" s="29"/>
      <c r="FX1050" s="29"/>
      <c r="FY1050" s="29"/>
      <c r="FZ1050" s="29"/>
      <c r="GA1050" s="29"/>
      <c r="GB1050" s="29"/>
      <c r="GC1050" s="29"/>
      <c r="GD1050" s="29"/>
      <c r="GE1050" s="29"/>
      <c r="GF1050" s="29"/>
      <c r="GG1050" s="29"/>
      <c r="GH1050" s="29"/>
      <c r="GI1050" s="29"/>
      <c r="GJ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</row>
    <row r="1051" spans="2:230" ht="12.75">
      <c r="B1051" s="48"/>
      <c r="C1051" s="48"/>
      <c r="D1051" s="48"/>
      <c r="E1051" s="55"/>
      <c r="F1051" s="56"/>
      <c r="G1051" s="56"/>
      <c r="H1051" s="56"/>
      <c r="I1051" s="48"/>
      <c r="J1051" s="48"/>
      <c r="K1051" s="48"/>
      <c r="L1051" s="56"/>
      <c r="M1051" s="48"/>
      <c r="N1051" s="48"/>
      <c r="O1051" s="49"/>
      <c r="P1051" s="48"/>
      <c r="Q1051" s="48"/>
      <c r="R1051" s="56"/>
      <c r="S1051" s="52"/>
      <c r="T1051" s="116"/>
      <c r="U1051" s="116"/>
      <c r="V1051" s="116"/>
      <c r="W1051" s="116"/>
      <c r="X1051" s="43"/>
      <c r="Y1051" s="43"/>
      <c r="Z1051" s="42"/>
      <c r="AA1051" s="43"/>
      <c r="AB1051" s="45"/>
      <c r="AC1051" s="45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  <c r="BM1051" s="29"/>
      <c r="BN1051" s="29"/>
      <c r="BO1051" s="29"/>
      <c r="BP1051" s="29"/>
      <c r="BQ1051" s="29"/>
      <c r="BR1051" s="29"/>
      <c r="BS1051" s="29"/>
      <c r="BT1051" s="29"/>
      <c r="BU1051" s="29"/>
      <c r="BV1051" s="29"/>
      <c r="BW1051" s="29"/>
      <c r="BX1051" s="29"/>
      <c r="BY1051" s="29"/>
      <c r="BZ1051" s="29"/>
      <c r="CA1051" s="29"/>
      <c r="CB1051" s="29"/>
      <c r="CC1051" s="29"/>
      <c r="CD1051" s="29"/>
      <c r="CE1051" s="29"/>
      <c r="CF1051" s="29"/>
      <c r="CG1051" s="29"/>
      <c r="CH1051" s="29"/>
      <c r="CI1051" s="29"/>
      <c r="CJ1051" s="29"/>
      <c r="CK1051" s="29"/>
      <c r="CL1051" s="29"/>
      <c r="CM1051" s="29"/>
      <c r="CN1051" s="29"/>
      <c r="CO1051" s="29"/>
      <c r="CP1051" s="29"/>
      <c r="CQ1051" s="29"/>
      <c r="CR1051" s="29"/>
      <c r="CS1051" s="29"/>
      <c r="CT1051" s="29"/>
      <c r="CU1051" s="29"/>
      <c r="CV1051" s="29"/>
      <c r="CW1051" s="29"/>
      <c r="CX1051" s="29"/>
      <c r="CY1051" s="29"/>
      <c r="CZ1051" s="29"/>
      <c r="DA1051" s="29"/>
      <c r="DB1051" s="29"/>
      <c r="DC1051" s="29"/>
      <c r="DD1051" s="29"/>
      <c r="DE1051" s="29"/>
      <c r="DF1051" s="29"/>
      <c r="DG1051" s="29"/>
      <c r="DH1051" s="29"/>
      <c r="DI1051" s="29"/>
      <c r="DJ1051" s="29"/>
      <c r="DK1051" s="29"/>
      <c r="DL1051" s="29"/>
      <c r="DM1051" s="29"/>
      <c r="DN1051" s="29"/>
      <c r="DO1051" s="29"/>
      <c r="DP1051" s="29"/>
      <c r="DQ1051" s="29"/>
      <c r="DR1051" s="29"/>
      <c r="DS1051" s="29"/>
      <c r="DT1051" s="29"/>
      <c r="DU1051" s="29"/>
      <c r="DV1051" s="29"/>
      <c r="DW1051" s="29"/>
      <c r="DX1051" s="29"/>
      <c r="DY1051" s="29"/>
      <c r="DZ1051" s="29"/>
      <c r="EA1051" s="29"/>
      <c r="EB1051" s="29"/>
      <c r="EC1051" s="29"/>
      <c r="ED1051" s="29"/>
      <c r="EE1051" s="29"/>
      <c r="EF1051" s="29"/>
      <c r="EG1051" s="29"/>
      <c r="EH1051" s="29"/>
      <c r="EI1051" s="29"/>
      <c r="EJ1051" s="29"/>
      <c r="EK1051" s="29"/>
      <c r="EL1051" s="29"/>
      <c r="EM1051" s="29"/>
      <c r="EN1051" s="29"/>
      <c r="EO1051" s="29"/>
      <c r="EP1051" s="29"/>
      <c r="EQ1051" s="29"/>
      <c r="ER1051" s="29"/>
      <c r="ES1051" s="29"/>
      <c r="ET1051" s="29"/>
      <c r="EU1051" s="29"/>
      <c r="EV1051" s="29"/>
      <c r="EW1051" s="29"/>
      <c r="EX1051" s="29"/>
      <c r="EY1051" s="29"/>
      <c r="EZ1051" s="29"/>
      <c r="FA1051" s="29"/>
      <c r="FB1051" s="29"/>
      <c r="FC1051" s="29"/>
      <c r="FD1051" s="29"/>
      <c r="FE1051" s="29"/>
      <c r="FF1051" s="29"/>
      <c r="FG1051" s="29"/>
      <c r="FH1051" s="29"/>
      <c r="FI1051" s="29"/>
      <c r="FJ1051" s="29"/>
      <c r="FK1051" s="29"/>
      <c r="FL1051" s="29"/>
      <c r="FM1051" s="29"/>
      <c r="FN1051" s="29"/>
      <c r="FO1051" s="29"/>
      <c r="FP1051" s="29"/>
      <c r="FQ1051" s="29"/>
      <c r="FR1051" s="29"/>
      <c r="FS1051" s="29"/>
      <c r="FT1051" s="29"/>
      <c r="FU1051" s="29"/>
      <c r="FV1051" s="29"/>
      <c r="FW1051" s="29"/>
      <c r="FX1051" s="29"/>
      <c r="FY1051" s="29"/>
      <c r="FZ1051" s="29"/>
      <c r="GA1051" s="29"/>
      <c r="GB1051" s="29"/>
      <c r="GC1051" s="29"/>
      <c r="GD1051" s="29"/>
      <c r="GE1051" s="29"/>
      <c r="GF1051" s="29"/>
      <c r="GG1051" s="29"/>
      <c r="GH1051" s="29"/>
      <c r="GI1051" s="29"/>
      <c r="GJ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</row>
    <row r="1052" spans="2:230" ht="12.75">
      <c r="B1052" s="48"/>
      <c r="C1052" s="48"/>
      <c r="D1052" s="48"/>
      <c r="E1052" s="55"/>
      <c r="F1052" s="56"/>
      <c r="G1052" s="56"/>
      <c r="H1052" s="56"/>
      <c r="I1052" s="48"/>
      <c r="J1052" s="48"/>
      <c r="K1052" s="48"/>
      <c r="L1052" s="56"/>
      <c r="M1052" s="48"/>
      <c r="N1052" s="48"/>
      <c r="O1052" s="49"/>
      <c r="P1052" s="48"/>
      <c r="Q1052" s="48"/>
      <c r="R1052" s="56"/>
      <c r="S1052" s="52"/>
      <c r="T1052" s="116"/>
      <c r="U1052" s="116"/>
      <c r="V1052" s="116"/>
      <c r="W1052" s="116"/>
      <c r="X1052" s="43"/>
      <c r="Y1052" s="43"/>
      <c r="Z1052" s="42"/>
      <c r="AA1052" s="43"/>
      <c r="AB1052" s="45"/>
      <c r="AC1052" s="45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  <c r="BM1052" s="29"/>
      <c r="BN1052" s="29"/>
      <c r="BO1052" s="29"/>
      <c r="BP1052" s="29"/>
      <c r="BQ1052" s="29"/>
      <c r="BR1052" s="29"/>
      <c r="BS1052" s="29"/>
      <c r="BT1052" s="29"/>
      <c r="BU1052" s="29"/>
      <c r="BV1052" s="29"/>
      <c r="BW1052" s="29"/>
      <c r="BX1052" s="29"/>
      <c r="BY1052" s="29"/>
      <c r="BZ1052" s="29"/>
      <c r="CA1052" s="29"/>
      <c r="CB1052" s="29"/>
      <c r="CC1052" s="29"/>
      <c r="CD1052" s="29"/>
      <c r="CE1052" s="29"/>
      <c r="CF1052" s="29"/>
      <c r="CG1052" s="29"/>
      <c r="CH1052" s="29"/>
      <c r="CI1052" s="29"/>
      <c r="CJ1052" s="29"/>
      <c r="CK1052" s="29"/>
      <c r="CL1052" s="29"/>
      <c r="CM1052" s="29"/>
      <c r="CN1052" s="29"/>
      <c r="CO1052" s="29"/>
      <c r="CP1052" s="29"/>
      <c r="CQ1052" s="29"/>
      <c r="CR1052" s="29"/>
      <c r="CS1052" s="29"/>
      <c r="CT1052" s="29"/>
      <c r="CU1052" s="29"/>
      <c r="CV1052" s="29"/>
      <c r="CW1052" s="29"/>
      <c r="CX1052" s="29"/>
      <c r="CY1052" s="29"/>
      <c r="CZ1052" s="29"/>
      <c r="DA1052" s="29"/>
      <c r="DB1052" s="29"/>
      <c r="DC1052" s="29"/>
      <c r="DD1052" s="29"/>
      <c r="DE1052" s="29"/>
      <c r="DF1052" s="29"/>
      <c r="DG1052" s="29"/>
      <c r="DH1052" s="29"/>
      <c r="DI1052" s="29"/>
      <c r="DJ1052" s="29"/>
      <c r="DK1052" s="29"/>
      <c r="DL1052" s="29"/>
      <c r="DM1052" s="29"/>
      <c r="DN1052" s="29"/>
      <c r="DO1052" s="29"/>
      <c r="DP1052" s="29"/>
      <c r="DQ1052" s="29"/>
      <c r="DR1052" s="29"/>
      <c r="DS1052" s="29"/>
      <c r="DT1052" s="29"/>
      <c r="DU1052" s="29"/>
      <c r="DV1052" s="29"/>
      <c r="DW1052" s="29"/>
      <c r="DX1052" s="29"/>
      <c r="DY1052" s="29"/>
      <c r="DZ1052" s="29"/>
      <c r="EA1052" s="29"/>
      <c r="EB1052" s="29"/>
      <c r="EC1052" s="29"/>
      <c r="ED1052" s="29"/>
      <c r="EE1052" s="29"/>
      <c r="EF1052" s="29"/>
      <c r="EG1052" s="29"/>
      <c r="EH1052" s="29"/>
      <c r="EI1052" s="29"/>
      <c r="EJ1052" s="29"/>
      <c r="EK1052" s="29"/>
      <c r="EL1052" s="29"/>
      <c r="EM1052" s="29"/>
      <c r="EN1052" s="29"/>
      <c r="EO1052" s="29"/>
      <c r="EP1052" s="29"/>
      <c r="EQ1052" s="29"/>
      <c r="ER1052" s="29"/>
      <c r="ES1052" s="29"/>
      <c r="ET1052" s="29"/>
      <c r="EU1052" s="29"/>
      <c r="EV1052" s="29"/>
      <c r="EW1052" s="29"/>
      <c r="EX1052" s="29"/>
      <c r="EY1052" s="29"/>
      <c r="EZ1052" s="29"/>
      <c r="FA1052" s="29"/>
      <c r="FB1052" s="29"/>
      <c r="FC1052" s="29"/>
      <c r="FD1052" s="29"/>
      <c r="FE1052" s="29"/>
      <c r="FF1052" s="29"/>
      <c r="FG1052" s="29"/>
      <c r="FH1052" s="29"/>
      <c r="FI1052" s="29"/>
      <c r="FJ1052" s="29"/>
      <c r="FK1052" s="29"/>
      <c r="FL1052" s="29"/>
      <c r="FM1052" s="29"/>
      <c r="FN1052" s="29"/>
      <c r="FO1052" s="29"/>
      <c r="FP1052" s="29"/>
      <c r="FQ1052" s="29"/>
      <c r="FR1052" s="29"/>
      <c r="FS1052" s="29"/>
      <c r="FT1052" s="29"/>
      <c r="FU1052" s="29"/>
      <c r="FV1052" s="29"/>
      <c r="FW1052" s="29"/>
      <c r="FX1052" s="29"/>
      <c r="FY1052" s="29"/>
      <c r="FZ1052" s="29"/>
      <c r="GA1052" s="29"/>
      <c r="GB1052" s="29"/>
      <c r="GC1052" s="29"/>
      <c r="GD1052" s="29"/>
      <c r="GE1052" s="29"/>
      <c r="GF1052" s="29"/>
      <c r="GG1052" s="29"/>
      <c r="GH1052" s="29"/>
      <c r="GI1052" s="29"/>
      <c r="GJ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</row>
    <row r="1053" spans="2:230" ht="12.75">
      <c r="B1053" s="48"/>
      <c r="C1053" s="48"/>
      <c r="D1053" s="48"/>
      <c r="E1053" s="55"/>
      <c r="F1053" s="56"/>
      <c r="G1053" s="56"/>
      <c r="H1053" s="56"/>
      <c r="I1053" s="48"/>
      <c r="J1053" s="48"/>
      <c r="K1053" s="48"/>
      <c r="L1053" s="56"/>
      <c r="M1053" s="48"/>
      <c r="N1053" s="48"/>
      <c r="O1053" s="49"/>
      <c r="P1053" s="48"/>
      <c r="Q1053" s="48"/>
      <c r="R1053" s="56"/>
      <c r="S1053" s="52"/>
      <c r="T1053" s="116"/>
      <c r="U1053" s="116"/>
      <c r="V1053" s="116"/>
      <c r="W1053" s="116"/>
      <c r="X1053" s="43"/>
      <c r="Y1053" s="43"/>
      <c r="Z1053" s="42"/>
      <c r="AA1053" s="43"/>
      <c r="AB1053" s="45"/>
      <c r="AC1053" s="45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  <c r="BM1053" s="29"/>
      <c r="BN1053" s="29"/>
      <c r="BO1053" s="29"/>
      <c r="BP1053" s="29"/>
      <c r="BQ1053" s="29"/>
      <c r="BR1053" s="29"/>
      <c r="BS1053" s="29"/>
      <c r="BT1053" s="29"/>
      <c r="BU1053" s="29"/>
      <c r="BV1053" s="29"/>
      <c r="BW1053" s="29"/>
      <c r="BX1053" s="29"/>
      <c r="BY1053" s="29"/>
      <c r="BZ1053" s="29"/>
      <c r="CA1053" s="29"/>
      <c r="CB1053" s="29"/>
      <c r="CC1053" s="29"/>
      <c r="CD1053" s="29"/>
      <c r="CE1053" s="29"/>
      <c r="CF1053" s="29"/>
      <c r="CG1053" s="29"/>
      <c r="CH1053" s="29"/>
      <c r="CI1053" s="29"/>
      <c r="CJ1053" s="29"/>
      <c r="CK1053" s="29"/>
      <c r="CL1053" s="29"/>
      <c r="CM1053" s="29"/>
      <c r="CN1053" s="29"/>
      <c r="CO1053" s="29"/>
      <c r="CP1053" s="29"/>
      <c r="CQ1053" s="29"/>
      <c r="CR1053" s="29"/>
      <c r="CS1053" s="29"/>
      <c r="CT1053" s="29"/>
      <c r="CU1053" s="29"/>
      <c r="CV1053" s="29"/>
      <c r="CW1053" s="29"/>
      <c r="CX1053" s="29"/>
      <c r="CY1053" s="29"/>
      <c r="CZ1053" s="29"/>
      <c r="DA1053" s="29"/>
      <c r="DB1053" s="29"/>
      <c r="DC1053" s="29"/>
      <c r="DD1053" s="29"/>
      <c r="DE1053" s="29"/>
      <c r="DF1053" s="29"/>
      <c r="DG1053" s="29"/>
      <c r="DH1053" s="29"/>
      <c r="DI1053" s="29"/>
      <c r="DJ1053" s="29"/>
      <c r="DK1053" s="29"/>
      <c r="DL1053" s="29"/>
      <c r="DM1053" s="29"/>
      <c r="DN1053" s="29"/>
      <c r="DO1053" s="29"/>
      <c r="DP1053" s="29"/>
      <c r="DQ1053" s="29"/>
      <c r="DR1053" s="29"/>
      <c r="DS1053" s="29"/>
      <c r="DT1053" s="29"/>
      <c r="DU1053" s="29"/>
      <c r="DV1053" s="29"/>
      <c r="DW1053" s="29"/>
      <c r="DX1053" s="29"/>
      <c r="DY1053" s="29"/>
      <c r="DZ1053" s="29"/>
      <c r="EA1053" s="29"/>
      <c r="EB1053" s="29"/>
      <c r="EC1053" s="29"/>
      <c r="ED1053" s="29"/>
      <c r="EE1053" s="29"/>
      <c r="EF1053" s="29"/>
      <c r="EG1053" s="29"/>
      <c r="EH1053" s="29"/>
      <c r="EI1053" s="29"/>
      <c r="EJ1053" s="29"/>
      <c r="EK1053" s="29"/>
      <c r="EL1053" s="29"/>
      <c r="EM1053" s="29"/>
      <c r="EN1053" s="29"/>
      <c r="EO1053" s="29"/>
      <c r="EP1053" s="29"/>
      <c r="EQ1053" s="29"/>
      <c r="ER1053" s="29"/>
      <c r="ES1053" s="29"/>
      <c r="ET1053" s="29"/>
      <c r="EU1053" s="29"/>
      <c r="EV1053" s="29"/>
      <c r="EW1053" s="29"/>
      <c r="EX1053" s="29"/>
      <c r="EY1053" s="29"/>
      <c r="EZ1053" s="29"/>
      <c r="FA1053" s="29"/>
      <c r="FB1053" s="29"/>
      <c r="FC1053" s="29"/>
      <c r="FD1053" s="29"/>
      <c r="FE1053" s="29"/>
      <c r="FF1053" s="29"/>
      <c r="FG1053" s="29"/>
      <c r="FH1053" s="29"/>
      <c r="FI1053" s="29"/>
      <c r="FJ1053" s="29"/>
      <c r="FK1053" s="29"/>
      <c r="FL1053" s="29"/>
      <c r="FM1053" s="29"/>
      <c r="FN1053" s="29"/>
      <c r="FO1053" s="29"/>
      <c r="FP1053" s="29"/>
      <c r="FQ1053" s="29"/>
      <c r="FR1053" s="29"/>
      <c r="FS1053" s="29"/>
      <c r="FT1053" s="29"/>
      <c r="FU1053" s="29"/>
      <c r="FV1053" s="29"/>
      <c r="FW1053" s="29"/>
      <c r="FX1053" s="29"/>
      <c r="FY1053" s="29"/>
      <c r="FZ1053" s="29"/>
      <c r="GA1053" s="29"/>
      <c r="GB1053" s="29"/>
      <c r="GC1053" s="29"/>
      <c r="GD1053" s="29"/>
      <c r="GE1053" s="29"/>
      <c r="GF1053" s="29"/>
      <c r="GG1053" s="29"/>
      <c r="GH1053" s="29"/>
      <c r="GI1053" s="29"/>
      <c r="GJ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</row>
    <row r="1054" spans="2:230" ht="12.75">
      <c r="B1054" s="48"/>
      <c r="C1054" s="48"/>
      <c r="D1054" s="48"/>
      <c r="E1054" s="55"/>
      <c r="F1054" s="56"/>
      <c r="G1054" s="56"/>
      <c r="H1054" s="56"/>
      <c r="I1054" s="48"/>
      <c r="J1054" s="48"/>
      <c r="K1054" s="48"/>
      <c r="L1054" s="56"/>
      <c r="M1054" s="48"/>
      <c r="N1054" s="48"/>
      <c r="O1054" s="49"/>
      <c r="P1054" s="48"/>
      <c r="Q1054" s="48"/>
      <c r="R1054" s="56"/>
      <c r="S1054" s="52"/>
      <c r="T1054" s="116"/>
      <c r="U1054" s="116"/>
      <c r="V1054" s="116"/>
      <c r="W1054" s="116"/>
      <c r="X1054" s="43"/>
      <c r="Y1054" s="43"/>
      <c r="Z1054" s="42"/>
      <c r="AA1054" s="43"/>
      <c r="AB1054" s="45"/>
      <c r="AC1054" s="45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  <c r="BM1054" s="29"/>
      <c r="BN1054" s="29"/>
      <c r="BO1054" s="29"/>
      <c r="BP1054" s="29"/>
      <c r="BQ1054" s="29"/>
      <c r="BR1054" s="29"/>
      <c r="BS1054" s="29"/>
      <c r="BT1054" s="29"/>
      <c r="BU1054" s="29"/>
      <c r="BV1054" s="29"/>
      <c r="BW1054" s="29"/>
      <c r="BX1054" s="29"/>
      <c r="BY1054" s="29"/>
      <c r="BZ1054" s="29"/>
      <c r="CA1054" s="29"/>
      <c r="CB1054" s="29"/>
      <c r="CC1054" s="29"/>
      <c r="CD1054" s="29"/>
      <c r="CE1054" s="29"/>
      <c r="CF1054" s="29"/>
      <c r="CG1054" s="29"/>
      <c r="CH1054" s="29"/>
      <c r="CI1054" s="29"/>
      <c r="CJ1054" s="29"/>
      <c r="CK1054" s="29"/>
      <c r="CL1054" s="29"/>
      <c r="CM1054" s="29"/>
      <c r="CN1054" s="29"/>
      <c r="CO1054" s="29"/>
      <c r="CP1054" s="29"/>
      <c r="CQ1054" s="29"/>
      <c r="CR1054" s="29"/>
      <c r="CS1054" s="29"/>
      <c r="CT1054" s="29"/>
      <c r="CU1054" s="29"/>
      <c r="CV1054" s="29"/>
      <c r="CW1054" s="29"/>
      <c r="CX1054" s="29"/>
      <c r="CY1054" s="29"/>
      <c r="CZ1054" s="29"/>
      <c r="DA1054" s="29"/>
      <c r="DB1054" s="29"/>
      <c r="DC1054" s="29"/>
      <c r="DD1054" s="29"/>
      <c r="DE1054" s="29"/>
      <c r="DF1054" s="29"/>
      <c r="DG1054" s="29"/>
      <c r="DH1054" s="29"/>
      <c r="DI1054" s="29"/>
      <c r="DJ1054" s="29"/>
      <c r="DK1054" s="29"/>
      <c r="DL1054" s="29"/>
      <c r="DM1054" s="29"/>
      <c r="DN1054" s="29"/>
      <c r="DO1054" s="29"/>
      <c r="DP1054" s="29"/>
      <c r="DQ1054" s="29"/>
      <c r="DR1054" s="29"/>
      <c r="DS1054" s="29"/>
      <c r="DT1054" s="29"/>
      <c r="DU1054" s="29"/>
      <c r="DV1054" s="29"/>
      <c r="DW1054" s="29"/>
      <c r="DX1054" s="29"/>
      <c r="DY1054" s="29"/>
      <c r="DZ1054" s="29"/>
      <c r="EA1054" s="29"/>
      <c r="EB1054" s="29"/>
      <c r="EC1054" s="29"/>
      <c r="ED1054" s="29"/>
      <c r="EE1054" s="29"/>
      <c r="EF1054" s="29"/>
      <c r="EG1054" s="29"/>
      <c r="EH1054" s="29"/>
      <c r="EI1054" s="29"/>
      <c r="EJ1054" s="29"/>
      <c r="EK1054" s="29"/>
      <c r="EL1054" s="29"/>
      <c r="EM1054" s="29"/>
      <c r="EN1054" s="29"/>
      <c r="EO1054" s="29"/>
      <c r="EP1054" s="29"/>
      <c r="EQ1054" s="29"/>
      <c r="ER1054" s="29"/>
      <c r="ES1054" s="29"/>
      <c r="ET1054" s="29"/>
      <c r="EU1054" s="29"/>
      <c r="EV1054" s="29"/>
      <c r="EW1054" s="29"/>
      <c r="EX1054" s="29"/>
      <c r="EY1054" s="29"/>
      <c r="EZ1054" s="29"/>
      <c r="FA1054" s="29"/>
      <c r="FB1054" s="29"/>
      <c r="FC1054" s="29"/>
      <c r="FD1054" s="29"/>
      <c r="FE1054" s="29"/>
      <c r="FF1054" s="29"/>
      <c r="FG1054" s="29"/>
      <c r="FH1054" s="29"/>
      <c r="FI1054" s="29"/>
      <c r="FJ1054" s="29"/>
      <c r="FK1054" s="29"/>
      <c r="FL1054" s="29"/>
      <c r="FM1054" s="29"/>
      <c r="FN1054" s="29"/>
      <c r="FO1054" s="29"/>
      <c r="FP1054" s="29"/>
      <c r="FQ1054" s="29"/>
      <c r="FR1054" s="29"/>
      <c r="FS1054" s="29"/>
      <c r="FT1054" s="29"/>
      <c r="FU1054" s="29"/>
      <c r="FV1054" s="29"/>
      <c r="FW1054" s="29"/>
      <c r="FX1054" s="29"/>
      <c r="FY1054" s="29"/>
      <c r="FZ1054" s="29"/>
      <c r="GA1054" s="29"/>
      <c r="GB1054" s="29"/>
      <c r="GC1054" s="29"/>
      <c r="GD1054" s="29"/>
      <c r="GE1054" s="29"/>
      <c r="GF1054" s="29"/>
      <c r="GG1054" s="29"/>
      <c r="GH1054" s="29"/>
      <c r="GI1054" s="29"/>
      <c r="GJ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</row>
    <row r="1055" spans="2:230" ht="12.75">
      <c r="B1055" s="48"/>
      <c r="C1055" s="48"/>
      <c r="D1055" s="48"/>
      <c r="E1055" s="55"/>
      <c r="F1055" s="56"/>
      <c r="G1055" s="56"/>
      <c r="H1055" s="56"/>
      <c r="I1055" s="48"/>
      <c r="J1055" s="48"/>
      <c r="K1055" s="48"/>
      <c r="L1055" s="56"/>
      <c r="M1055" s="48"/>
      <c r="N1055" s="48"/>
      <c r="O1055" s="49"/>
      <c r="P1055" s="48"/>
      <c r="Q1055" s="48"/>
      <c r="R1055" s="56"/>
      <c r="S1055" s="52"/>
      <c r="T1055" s="116"/>
      <c r="U1055" s="116"/>
      <c r="V1055" s="116"/>
      <c r="W1055" s="116"/>
      <c r="X1055" s="43"/>
      <c r="Y1055" s="43"/>
      <c r="Z1055" s="42"/>
      <c r="AA1055" s="43"/>
      <c r="AB1055" s="45"/>
      <c r="AC1055" s="45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  <c r="BM1055" s="29"/>
      <c r="BN1055" s="29"/>
      <c r="BO1055" s="29"/>
      <c r="BP1055" s="29"/>
      <c r="BQ1055" s="29"/>
      <c r="BR1055" s="29"/>
      <c r="BS1055" s="29"/>
      <c r="BT1055" s="29"/>
      <c r="BU1055" s="29"/>
      <c r="BV1055" s="29"/>
      <c r="BW1055" s="29"/>
      <c r="BX1055" s="29"/>
      <c r="BY1055" s="29"/>
      <c r="BZ1055" s="29"/>
      <c r="CA1055" s="29"/>
      <c r="CB1055" s="29"/>
      <c r="CC1055" s="29"/>
      <c r="CD1055" s="29"/>
      <c r="CE1055" s="29"/>
      <c r="CF1055" s="29"/>
      <c r="CG1055" s="29"/>
      <c r="CH1055" s="29"/>
      <c r="CI1055" s="29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  <c r="DM1055" s="29"/>
      <c r="DN1055" s="29"/>
      <c r="DO1055" s="29"/>
      <c r="DP1055" s="29"/>
      <c r="DQ1055" s="29"/>
      <c r="DR1055" s="29"/>
      <c r="DS1055" s="29"/>
      <c r="DT1055" s="29"/>
      <c r="DU1055" s="29"/>
      <c r="DV1055" s="29"/>
      <c r="DW1055" s="29"/>
      <c r="DX1055" s="29"/>
      <c r="DY1055" s="29"/>
      <c r="DZ1055" s="29"/>
      <c r="EA1055" s="29"/>
      <c r="EB1055" s="29"/>
      <c r="EC1055" s="29"/>
      <c r="ED1055" s="29"/>
      <c r="EE1055" s="29"/>
      <c r="EF1055" s="29"/>
      <c r="EG1055" s="29"/>
      <c r="EH1055" s="29"/>
      <c r="EI1055" s="29"/>
      <c r="EJ1055" s="29"/>
      <c r="EK1055" s="29"/>
      <c r="EL1055" s="29"/>
      <c r="EM1055" s="29"/>
      <c r="EN1055" s="29"/>
      <c r="EO1055" s="29"/>
      <c r="EP1055" s="29"/>
      <c r="EQ1055" s="29"/>
      <c r="ER1055" s="29"/>
      <c r="ES1055" s="29"/>
      <c r="ET1055" s="29"/>
      <c r="EU1055" s="29"/>
      <c r="EV1055" s="29"/>
      <c r="EW1055" s="29"/>
      <c r="EX1055" s="29"/>
      <c r="EY1055" s="29"/>
      <c r="EZ1055" s="29"/>
      <c r="FA1055" s="29"/>
      <c r="FB1055" s="29"/>
      <c r="FC1055" s="29"/>
      <c r="FD1055" s="29"/>
      <c r="FE1055" s="29"/>
      <c r="FF1055" s="29"/>
      <c r="FG1055" s="29"/>
      <c r="FH1055" s="29"/>
      <c r="FI1055" s="29"/>
      <c r="FJ1055" s="29"/>
      <c r="FK1055" s="29"/>
      <c r="FL1055" s="29"/>
      <c r="FM1055" s="29"/>
      <c r="FN1055" s="29"/>
      <c r="FO1055" s="29"/>
      <c r="FP1055" s="29"/>
      <c r="FQ1055" s="29"/>
      <c r="FR1055" s="29"/>
      <c r="FS1055" s="29"/>
      <c r="FT1055" s="29"/>
      <c r="FU1055" s="29"/>
      <c r="FV1055" s="29"/>
      <c r="FW1055" s="29"/>
      <c r="FX1055" s="29"/>
      <c r="FY1055" s="29"/>
      <c r="FZ1055" s="29"/>
      <c r="GA1055" s="29"/>
      <c r="GB1055" s="29"/>
      <c r="GC1055" s="29"/>
      <c r="GD1055" s="29"/>
      <c r="GE1055" s="29"/>
      <c r="GF1055" s="29"/>
      <c r="GG1055" s="29"/>
      <c r="GH1055" s="29"/>
      <c r="GI1055" s="29"/>
      <c r="GJ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</row>
    <row r="1056" spans="2:230" ht="12.75">
      <c r="B1056" s="48"/>
      <c r="C1056" s="48"/>
      <c r="D1056" s="48"/>
      <c r="E1056" s="55"/>
      <c r="F1056" s="56"/>
      <c r="G1056" s="56"/>
      <c r="H1056" s="56"/>
      <c r="I1056" s="48"/>
      <c r="J1056" s="48"/>
      <c r="K1056" s="48"/>
      <c r="L1056" s="56"/>
      <c r="M1056" s="48"/>
      <c r="N1056" s="48"/>
      <c r="O1056" s="49"/>
      <c r="P1056" s="48"/>
      <c r="Q1056" s="48"/>
      <c r="R1056" s="56"/>
      <c r="S1056" s="52"/>
      <c r="T1056" s="116"/>
      <c r="U1056" s="116"/>
      <c r="V1056" s="116"/>
      <c r="W1056" s="116"/>
      <c r="X1056" s="43"/>
      <c r="Y1056" s="43"/>
      <c r="Z1056" s="42"/>
      <c r="AA1056" s="43"/>
      <c r="AB1056" s="45"/>
      <c r="AC1056" s="45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  <c r="BM1056" s="29"/>
      <c r="BN1056" s="29"/>
      <c r="BO1056" s="29"/>
      <c r="BP1056" s="29"/>
      <c r="BQ1056" s="29"/>
      <c r="BR1056" s="29"/>
      <c r="BS1056" s="29"/>
      <c r="BT1056" s="29"/>
      <c r="BU1056" s="29"/>
      <c r="BV1056" s="29"/>
      <c r="BW1056" s="29"/>
      <c r="BX1056" s="29"/>
      <c r="BY1056" s="29"/>
      <c r="BZ1056" s="29"/>
      <c r="CA1056" s="29"/>
      <c r="CB1056" s="29"/>
      <c r="CC1056" s="29"/>
      <c r="CD1056" s="29"/>
      <c r="CE1056" s="29"/>
      <c r="CF1056" s="29"/>
      <c r="CG1056" s="29"/>
      <c r="CH1056" s="29"/>
      <c r="CI1056" s="29"/>
      <c r="CJ1056" s="29"/>
      <c r="CK1056" s="29"/>
      <c r="CL1056" s="29"/>
      <c r="CM1056" s="29"/>
      <c r="CN1056" s="29"/>
      <c r="CO1056" s="29"/>
      <c r="CP1056" s="29"/>
      <c r="CQ1056" s="29"/>
      <c r="CR1056" s="29"/>
      <c r="CS1056" s="29"/>
      <c r="CT1056" s="29"/>
      <c r="CU1056" s="29"/>
      <c r="CV1056" s="29"/>
      <c r="CW1056" s="29"/>
      <c r="CX1056" s="29"/>
      <c r="CY1056" s="29"/>
      <c r="CZ1056" s="29"/>
      <c r="DA1056" s="29"/>
      <c r="DB1056" s="29"/>
      <c r="DC1056" s="29"/>
      <c r="DD1056" s="29"/>
      <c r="DE1056" s="29"/>
      <c r="DF1056" s="29"/>
      <c r="DG1056" s="29"/>
      <c r="DH1056" s="29"/>
      <c r="DI1056" s="29"/>
      <c r="DJ1056" s="29"/>
      <c r="DK1056" s="29"/>
      <c r="DL1056" s="29"/>
      <c r="DM1056" s="29"/>
      <c r="DN1056" s="29"/>
      <c r="DO1056" s="29"/>
      <c r="DP1056" s="29"/>
      <c r="DQ1056" s="29"/>
      <c r="DR1056" s="29"/>
      <c r="DS1056" s="29"/>
      <c r="DT1056" s="29"/>
      <c r="DU1056" s="29"/>
      <c r="DV1056" s="29"/>
      <c r="DW1056" s="29"/>
      <c r="DX1056" s="29"/>
      <c r="DY1056" s="29"/>
      <c r="DZ1056" s="29"/>
      <c r="EA1056" s="29"/>
      <c r="EB1056" s="29"/>
      <c r="EC1056" s="29"/>
      <c r="ED1056" s="29"/>
      <c r="EE1056" s="29"/>
      <c r="EF1056" s="29"/>
      <c r="EG1056" s="29"/>
      <c r="EH1056" s="29"/>
      <c r="EI1056" s="29"/>
      <c r="EJ1056" s="29"/>
      <c r="EK1056" s="29"/>
      <c r="EL1056" s="29"/>
      <c r="EM1056" s="29"/>
      <c r="EN1056" s="29"/>
      <c r="EO1056" s="29"/>
      <c r="EP1056" s="29"/>
      <c r="EQ1056" s="29"/>
      <c r="ER1056" s="29"/>
      <c r="ES1056" s="29"/>
      <c r="ET1056" s="29"/>
      <c r="EU1056" s="29"/>
      <c r="EV1056" s="29"/>
      <c r="EW1056" s="29"/>
      <c r="EX1056" s="29"/>
      <c r="EY1056" s="29"/>
      <c r="EZ1056" s="29"/>
      <c r="FA1056" s="29"/>
      <c r="FB1056" s="29"/>
      <c r="FC1056" s="29"/>
      <c r="FD1056" s="29"/>
      <c r="FE1056" s="29"/>
      <c r="FF1056" s="29"/>
      <c r="FG1056" s="29"/>
      <c r="FH1056" s="29"/>
      <c r="FI1056" s="29"/>
      <c r="FJ1056" s="29"/>
      <c r="FK1056" s="29"/>
      <c r="FL1056" s="29"/>
      <c r="FM1056" s="29"/>
      <c r="FN1056" s="29"/>
      <c r="FO1056" s="29"/>
      <c r="FP1056" s="29"/>
      <c r="FQ1056" s="29"/>
      <c r="FR1056" s="29"/>
      <c r="FS1056" s="29"/>
      <c r="FT1056" s="29"/>
      <c r="FU1056" s="29"/>
      <c r="FV1056" s="29"/>
      <c r="FW1056" s="29"/>
      <c r="FX1056" s="29"/>
      <c r="FY1056" s="29"/>
      <c r="FZ1056" s="29"/>
      <c r="GA1056" s="29"/>
      <c r="GB1056" s="29"/>
      <c r="GC1056" s="29"/>
      <c r="GD1056" s="29"/>
      <c r="GE1056" s="29"/>
      <c r="GF1056" s="29"/>
      <c r="GG1056" s="29"/>
      <c r="GH1056" s="29"/>
      <c r="GI1056" s="29"/>
      <c r="GJ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</row>
    <row r="1057" spans="2:230" ht="12.75">
      <c r="B1057" s="48"/>
      <c r="C1057" s="48"/>
      <c r="D1057" s="48"/>
      <c r="E1057" s="55"/>
      <c r="F1057" s="56"/>
      <c r="G1057" s="56"/>
      <c r="H1057" s="56"/>
      <c r="I1057" s="48"/>
      <c r="J1057" s="48"/>
      <c r="K1057" s="48"/>
      <c r="L1057" s="56"/>
      <c r="M1057" s="48"/>
      <c r="N1057" s="48"/>
      <c r="O1057" s="49"/>
      <c r="P1057" s="48"/>
      <c r="Q1057" s="48"/>
      <c r="R1057" s="56"/>
      <c r="S1057" s="52"/>
      <c r="T1057" s="116"/>
      <c r="U1057" s="116"/>
      <c r="V1057" s="116"/>
      <c r="W1057" s="116"/>
      <c r="X1057" s="43"/>
      <c r="Y1057" s="43"/>
      <c r="Z1057" s="42"/>
      <c r="AA1057" s="43"/>
      <c r="AB1057" s="45"/>
      <c r="AC1057" s="45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  <c r="BM1057" s="29"/>
      <c r="BN1057" s="29"/>
      <c r="BO1057" s="29"/>
      <c r="BP1057" s="29"/>
      <c r="BQ1057" s="29"/>
      <c r="BR1057" s="29"/>
      <c r="BS1057" s="29"/>
      <c r="BT1057" s="29"/>
      <c r="BU1057" s="29"/>
      <c r="BV1057" s="29"/>
      <c r="BW1057" s="29"/>
      <c r="BX1057" s="29"/>
      <c r="BY1057" s="29"/>
      <c r="BZ1057" s="29"/>
      <c r="CA1057" s="29"/>
      <c r="CB1057" s="29"/>
      <c r="CC1057" s="29"/>
      <c r="CD1057" s="29"/>
      <c r="CE1057" s="29"/>
      <c r="CF1057" s="29"/>
      <c r="CG1057" s="29"/>
      <c r="CH1057" s="29"/>
      <c r="CI1057" s="29"/>
      <c r="CJ1057" s="29"/>
      <c r="CK1057" s="29"/>
      <c r="CL1057" s="29"/>
      <c r="CM1057" s="29"/>
      <c r="CN1057" s="29"/>
      <c r="CO1057" s="29"/>
      <c r="CP1057" s="29"/>
      <c r="CQ1057" s="29"/>
      <c r="CR1057" s="29"/>
      <c r="CS1057" s="29"/>
      <c r="CT1057" s="29"/>
      <c r="CU1057" s="29"/>
      <c r="CV1057" s="29"/>
      <c r="CW1057" s="29"/>
      <c r="CX1057" s="29"/>
      <c r="CY1057" s="29"/>
      <c r="CZ1057" s="29"/>
      <c r="DA1057" s="29"/>
      <c r="DB1057" s="29"/>
      <c r="DC1057" s="29"/>
      <c r="DD1057" s="29"/>
      <c r="DE1057" s="29"/>
      <c r="DF1057" s="29"/>
      <c r="DG1057" s="29"/>
      <c r="DH1057" s="29"/>
      <c r="DI1057" s="29"/>
      <c r="DJ1057" s="29"/>
      <c r="DK1057" s="29"/>
      <c r="DL1057" s="29"/>
      <c r="DM1057" s="29"/>
      <c r="DN1057" s="29"/>
      <c r="DO1057" s="29"/>
      <c r="DP1057" s="29"/>
      <c r="DQ1057" s="29"/>
      <c r="DR1057" s="29"/>
      <c r="DS1057" s="29"/>
      <c r="DT1057" s="29"/>
      <c r="DU1057" s="29"/>
      <c r="DV1057" s="29"/>
      <c r="DW1057" s="29"/>
      <c r="DX1057" s="29"/>
      <c r="DY1057" s="29"/>
      <c r="DZ1057" s="29"/>
      <c r="EA1057" s="29"/>
      <c r="EB1057" s="29"/>
      <c r="EC1057" s="29"/>
      <c r="ED1057" s="29"/>
      <c r="EE1057" s="29"/>
      <c r="EF1057" s="29"/>
      <c r="EG1057" s="29"/>
      <c r="EH1057" s="29"/>
      <c r="EI1057" s="29"/>
      <c r="EJ1057" s="29"/>
      <c r="EK1057" s="29"/>
      <c r="EL1057" s="29"/>
      <c r="EM1057" s="29"/>
      <c r="EN1057" s="29"/>
      <c r="EO1057" s="29"/>
      <c r="EP1057" s="29"/>
      <c r="EQ1057" s="29"/>
      <c r="ER1057" s="29"/>
      <c r="ES1057" s="29"/>
      <c r="ET1057" s="29"/>
      <c r="EU1057" s="29"/>
      <c r="EV1057" s="29"/>
      <c r="EW1057" s="29"/>
      <c r="EX1057" s="29"/>
      <c r="EY1057" s="29"/>
      <c r="EZ1057" s="29"/>
      <c r="FA1057" s="29"/>
      <c r="FB1057" s="29"/>
      <c r="FC1057" s="29"/>
      <c r="FD1057" s="29"/>
      <c r="FE1057" s="29"/>
      <c r="FF1057" s="29"/>
      <c r="FG1057" s="29"/>
      <c r="FH1057" s="29"/>
      <c r="FI1057" s="29"/>
      <c r="FJ1057" s="29"/>
      <c r="FK1057" s="29"/>
      <c r="FL1057" s="29"/>
      <c r="FM1057" s="29"/>
      <c r="FN1057" s="29"/>
      <c r="FO1057" s="29"/>
      <c r="FP1057" s="29"/>
      <c r="FQ1057" s="29"/>
      <c r="FR1057" s="29"/>
      <c r="FS1057" s="29"/>
      <c r="FT1057" s="29"/>
      <c r="FU1057" s="29"/>
      <c r="FV1057" s="29"/>
      <c r="FW1057" s="29"/>
      <c r="FX1057" s="29"/>
      <c r="FY1057" s="29"/>
      <c r="FZ1057" s="29"/>
      <c r="GA1057" s="29"/>
      <c r="GB1057" s="29"/>
      <c r="GC1057" s="29"/>
      <c r="GD1057" s="29"/>
      <c r="GE1057" s="29"/>
      <c r="GF1057" s="29"/>
      <c r="GG1057" s="29"/>
      <c r="GH1057" s="29"/>
      <c r="GI1057" s="29"/>
      <c r="GJ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</row>
    <row r="1058" spans="2:230" ht="12.75">
      <c r="B1058" s="48"/>
      <c r="C1058" s="48"/>
      <c r="D1058" s="48"/>
      <c r="E1058" s="55"/>
      <c r="F1058" s="56"/>
      <c r="G1058" s="56"/>
      <c r="H1058" s="56"/>
      <c r="I1058" s="48"/>
      <c r="J1058" s="48"/>
      <c r="K1058" s="48"/>
      <c r="L1058" s="56"/>
      <c r="M1058" s="48"/>
      <c r="N1058" s="48"/>
      <c r="O1058" s="49"/>
      <c r="P1058" s="48"/>
      <c r="Q1058" s="48"/>
      <c r="R1058" s="56"/>
      <c r="S1058" s="52"/>
      <c r="T1058" s="116"/>
      <c r="U1058" s="116"/>
      <c r="V1058" s="116"/>
      <c r="W1058" s="116"/>
      <c r="X1058" s="43"/>
      <c r="Y1058" s="43"/>
      <c r="Z1058" s="42"/>
      <c r="AA1058" s="43"/>
      <c r="AB1058" s="45"/>
      <c r="AC1058" s="45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  <c r="BM1058" s="29"/>
      <c r="BN1058" s="29"/>
      <c r="BO1058" s="29"/>
      <c r="BP1058" s="29"/>
      <c r="BQ1058" s="29"/>
      <c r="BR1058" s="29"/>
      <c r="BS1058" s="29"/>
      <c r="BT1058" s="29"/>
      <c r="BU1058" s="29"/>
      <c r="BV1058" s="29"/>
      <c r="BW1058" s="29"/>
      <c r="BX1058" s="29"/>
      <c r="BY1058" s="29"/>
      <c r="BZ1058" s="29"/>
      <c r="CA1058" s="29"/>
      <c r="CB1058" s="29"/>
      <c r="CC1058" s="29"/>
      <c r="CD1058" s="29"/>
      <c r="CE1058" s="29"/>
      <c r="CF1058" s="29"/>
      <c r="CG1058" s="29"/>
      <c r="CH1058" s="29"/>
      <c r="CI1058" s="29"/>
      <c r="CJ1058" s="29"/>
      <c r="CK1058" s="29"/>
      <c r="CL1058" s="29"/>
      <c r="CM1058" s="29"/>
      <c r="CN1058" s="29"/>
      <c r="CO1058" s="29"/>
      <c r="CP1058" s="29"/>
      <c r="CQ1058" s="29"/>
      <c r="CR1058" s="29"/>
      <c r="CS1058" s="29"/>
      <c r="CT1058" s="29"/>
      <c r="CU1058" s="29"/>
      <c r="CV1058" s="29"/>
      <c r="CW1058" s="29"/>
      <c r="CX1058" s="29"/>
      <c r="CY1058" s="29"/>
      <c r="CZ1058" s="29"/>
      <c r="DA1058" s="29"/>
      <c r="DB1058" s="29"/>
      <c r="DC1058" s="29"/>
      <c r="DD1058" s="29"/>
      <c r="DE1058" s="29"/>
      <c r="DF1058" s="29"/>
      <c r="DG1058" s="29"/>
      <c r="DH1058" s="29"/>
      <c r="DI1058" s="29"/>
      <c r="DJ1058" s="29"/>
      <c r="DK1058" s="29"/>
      <c r="DL1058" s="29"/>
      <c r="DM1058" s="29"/>
      <c r="DN1058" s="29"/>
      <c r="DO1058" s="29"/>
      <c r="DP1058" s="29"/>
      <c r="DQ1058" s="29"/>
      <c r="DR1058" s="29"/>
      <c r="DS1058" s="29"/>
      <c r="DT1058" s="29"/>
      <c r="DU1058" s="29"/>
      <c r="DV1058" s="29"/>
      <c r="DW1058" s="29"/>
      <c r="DX1058" s="29"/>
      <c r="DY1058" s="29"/>
      <c r="DZ1058" s="29"/>
      <c r="EA1058" s="29"/>
      <c r="EB1058" s="29"/>
      <c r="EC1058" s="29"/>
      <c r="ED1058" s="29"/>
      <c r="EE1058" s="29"/>
      <c r="EF1058" s="29"/>
      <c r="EG1058" s="29"/>
      <c r="EH1058" s="29"/>
      <c r="EI1058" s="29"/>
      <c r="EJ1058" s="29"/>
      <c r="EK1058" s="29"/>
      <c r="EL1058" s="29"/>
      <c r="EM1058" s="29"/>
      <c r="EN1058" s="29"/>
      <c r="EO1058" s="29"/>
      <c r="EP1058" s="29"/>
      <c r="EQ1058" s="29"/>
      <c r="ER1058" s="29"/>
      <c r="ES1058" s="29"/>
      <c r="ET1058" s="29"/>
      <c r="EU1058" s="29"/>
      <c r="EV1058" s="29"/>
      <c r="EW1058" s="29"/>
      <c r="EX1058" s="29"/>
      <c r="EY1058" s="29"/>
      <c r="EZ1058" s="29"/>
      <c r="FA1058" s="29"/>
      <c r="FB1058" s="29"/>
      <c r="FC1058" s="29"/>
      <c r="FD1058" s="29"/>
      <c r="FE1058" s="29"/>
      <c r="FF1058" s="29"/>
      <c r="FG1058" s="29"/>
      <c r="FH1058" s="29"/>
      <c r="FI1058" s="29"/>
      <c r="FJ1058" s="29"/>
      <c r="FK1058" s="29"/>
      <c r="FL1058" s="29"/>
      <c r="FM1058" s="29"/>
      <c r="FN1058" s="29"/>
      <c r="FO1058" s="29"/>
      <c r="FP1058" s="29"/>
      <c r="FQ1058" s="29"/>
      <c r="FR1058" s="29"/>
      <c r="FS1058" s="29"/>
      <c r="FT1058" s="29"/>
      <c r="FU1058" s="29"/>
      <c r="FV1058" s="29"/>
      <c r="FW1058" s="29"/>
      <c r="FX1058" s="29"/>
      <c r="FY1058" s="29"/>
      <c r="FZ1058" s="29"/>
      <c r="GA1058" s="29"/>
      <c r="GB1058" s="29"/>
      <c r="GC1058" s="29"/>
      <c r="GD1058" s="29"/>
      <c r="GE1058" s="29"/>
      <c r="GF1058" s="29"/>
      <c r="GG1058" s="29"/>
      <c r="GH1058" s="29"/>
      <c r="GI1058" s="29"/>
      <c r="GJ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</row>
    <row r="1059" spans="2:230" ht="12.75">
      <c r="B1059" s="48"/>
      <c r="C1059" s="48"/>
      <c r="D1059" s="48"/>
      <c r="E1059" s="55"/>
      <c r="F1059" s="56"/>
      <c r="G1059" s="56"/>
      <c r="H1059" s="56"/>
      <c r="I1059" s="48"/>
      <c r="J1059" s="48"/>
      <c r="K1059" s="48"/>
      <c r="L1059" s="56"/>
      <c r="M1059" s="48"/>
      <c r="N1059" s="48"/>
      <c r="O1059" s="49"/>
      <c r="P1059" s="48"/>
      <c r="Q1059" s="48"/>
      <c r="R1059" s="56"/>
      <c r="S1059" s="52"/>
      <c r="T1059" s="116"/>
      <c r="U1059" s="116"/>
      <c r="V1059" s="116"/>
      <c r="W1059" s="116"/>
      <c r="X1059" s="43"/>
      <c r="Y1059" s="43"/>
      <c r="Z1059" s="42"/>
      <c r="AA1059" s="43"/>
      <c r="AB1059" s="45"/>
      <c r="AC1059" s="45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  <c r="BM1059" s="29"/>
      <c r="BN1059" s="29"/>
      <c r="BO1059" s="29"/>
      <c r="BP1059" s="29"/>
      <c r="BQ1059" s="29"/>
      <c r="BR1059" s="29"/>
      <c r="BS1059" s="29"/>
      <c r="BT1059" s="29"/>
      <c r="BU1059" s="29"/>
      <c r="BV1059" s="29"/>
      <c r="BW1059" s="29"/>
      <c r="BX1059" s="29"/>
      <c r="BY1059" s="29"/>
      <c r="BZ1059" s="29"/>
      <c r="CA1059" s="29"/>
      <c r="CB1059" s="29"/>
      <c r="CC1059" s="29"/>
      <c r="CD1059" s="29"/>
      <c r="CE1059" s="29"/>
      <c r="CF1059" s="29"/>
      <c r="CG1059" s="29"/>
      <c r="CH1059" s="29"/>
      <c r="CI1059" s="29"/>
      <c r="CJ1059" s="29"/>
      <c r="CK1059" s="29"/>
      <c r="CL1059" s="29"/>
      <c r="CM1059" s="29"/>
      <c r="CN1059" s="29"/>
      <c r="CO1059" s="29"/>
      <c r="CP1059" s="29"/>
      <c r="CQ1059" s="29"/>
      <c r="CR1059" s="29"/>
      <c r="CS1059" s="29"/>
      <c r="CT1059" s="29"/>
      <c r="CU1059" s="29"/>
      <c r="CV1059" s="29"/>
      <c r="CW1059" s="29"/>
      <c r="CX1059" s="29"/>
      <c r="CY1059" s="29"/>
      <c r="CZ1059" s="29"/>
      <c r="DA1059" s="29"/>
      <c r="DB1059" s="29"/>
      <c r="DC1059" s="29"/>
      <c r="DD1059" s="29"/>
      <c r="DE1059" s="29"/>
      <c r="DF1059" s="29"/>
      <c r="DG1059" s="29"/>
      <c r="DH1059" s="29"/>
      <c r="DI1059" s="29"/>
      <c r="DJ1059" s="29"/>
      <c r="DK1059" s="29"/>
      <c r="DL1059" s="29"/>
      <c r="DM1059" s="29"/>
      <c r="DN1059" s="29"/>
      <c r="DO1059" s="29"/>
      <c r="DP1059" s="29"/>
      <c r="DQ1059" s="29"/>
      <c r="DR1059" s="29"/>
      <c r="DS1059" s="29"/>
      <c r="DT1059" s="29"/>
      <c r="DU1059" s="29"/>
      <c r="DV1059" s="29"/>
      <c r="DW1059" s="29"/>
      <c r="DX1059" s="29"/>
      <c r="DY1059" s="29"/>
      <c r="DZ1059" s="29"/>
      <c r="EA1059" s="29"/>
      <c r="EB1059" s="29"/>
      <c r="EC1059" s="29"/>
      <c r="ED1059" s="29"/>
      <c r="EE1059" s="29"/>
      <c r="EF1059" s="29"/>
      <c r="EG1059" s="29"/>
      <c r="EH1059" s="29"/>
      <c r="EI1059" s="29"/>
      <c r="EJ1059" s="29"/>
      <c r="EK1059" s="29"/>
      <c r="EL1059" s="29"/>
      <c r="EM1059" s="29"/>
      <c r="EN1059" s="29"/>
      <c r="EO1059" s="29"/>
      <c r="EP1059" s="29"/>
      <c r="EQ1059" s="29"/>
      <c r="ER1059" s="29"/>
      <c r="ES1059" s="29"/>
      <c r="ET1059" s="29"/>
      <c r="EU1059" s="29"/>
      <c r="EV1059" s="29"/>
      <c r="EW1059" s="29"/>
      <c r="EX1059" s="29"/>
      <c r="EY1059" s="29"/>
      <c r="EZ1059" s="29"/>
      <c r="FA1059" s="29"/>
      <c r="FB1059" s="29"/>
      <c r="FC1059" s="29"/>
      <c r="FD1059" s="29"/>
      <c r="FE1059" s="29"/>
      <c r="FF1059" s="29"/>
      <c r="FG1059" s="29"/>
      <c r="FH1059" s="29"/>
      <c r="FI1059" s="29"/>
      <c r="FJ1059" s="29"/>
      <c r="FK1059" s="29"/>
      <c r="FL1059" s="29"/>
      <c r="FM1059" s="29"/>
      <c r="FN1059" s="29"/>
      <c r="FO1059" s="29"/>
      <c r="FP1059" s="29"/>
      <c r="FQ1059" s="29"/>
      <c r="FR1059" s="29"/>
      <c r="FS1059" s="29"/>
      <c r="FT1059" s="29"/>
      <c r="FU1059" s="29"/>
      <c r="FV1059" s="29"/>
      <c r="FW1059" s="29"/>
      <c r="FX1059" s="29"/>
      <c r="FY1059" s="29"/>
      <c r="FZ1059" s="29"/>
      <c r="GA1059" s="29"/>
      <c r="GB1059" s="29"/>
      <c r="GC1059" s="29"/>
      <c r="GD1059" s="29"/>
      <c r="GE1059" s="29"/>
      <c r="GF1059" s="29"/>
      <c r="GG1059" s="29"/>
      <c r="GH1059" s="29"/>
      <c r="GI1059" s="29"/>
      <c r="GJ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</row>
    <row r="1060" spans="2:230" ht="12.75">
      <c r="B1060" s="48"/>
      <c r="C1060" s="48"/>
      <c r="D1060" s="48"/>
      <c r="E1060" s="55"/>
      <c r="F1060" s="56"/>
      <c r="G1060" s="56"/>
      <c r="H1060" s="56"/>
      <c r="I1060" s="48"/>
      <c r="J1060" s="48"/>
      <c r="K1060" s="48"/>
      <c r="L1060" s="56"/>
      <c r="M1060" s="48"/>
      <c r="N1060" s="48"/>
      <c r="O1060" s="49"/>
      <c r="P1060" s="48"/>
      <c r="Q1060" s="48"/>
      <c r="R1060" s="56"/>
      <c r="S1060" s="52"/>
      <c r="T1060" s="116"/>
      <c r="U1060" s="116"/>
      <c r="V1060" s="116"/>
      <c r="W1060" s="116"/>
      <c r="X1060" s="43"/>
      <c r="Y1060" s="43"/>
      <c r="Z1060" s="42"/>
      <c r="AA1060" s="43"/>
      <c r="AB1060" s="45"/>
      <c r="AC1060" s="45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  <c r="BM1060" s="29"/>
      <c r="BN1060" s="29"/>
      <c r="BO1060" s="29"/>
      <c r="BP1060" s="29"/>
      <c r="BQ1060" s="29"/>
      <c r="BR1060" s="29"/>
      <c r="BS1060" s="29"/>
      <c r="BT1060" s="29"/>
      <c r="BU1060" s="29"/>
      <c r="BV1060" s="29"/>
      <c r="BW1060" s="29"/>
      <c r="BX1060" s="29"/>
      <c r="BY1060" s="29"/>
      <c r="BZ1060" s="29"/>
      <c r="CA1060" s="29"/>
      <c r="CB1060" s="29"/>
      <c r="CC1060" s="29"/>
      <c r="CD1060" s="29"/>
      <c r="CE1060" s="29"/>
      <c r="CF1060" s="29"/>
      <c r="CG1060" s="29"/>
      <c r="CH1060" s="29"/>
      <c r="CI1060" s="29"/>
      <c r="CJ1060" s="29"/>
      <c r="CK1060" s="29"/>
      <c r="CL1060" s="29"/>
      <c r="CM1060" s="29"/>
      <c r="CN1060" s="29"/>
      <c r="CO1060" s="29"/>
      <c r="CP1060" s="29"/>
      <c r="CQ1060" s="29"/>
      <c r="CR1060" s="29"/>
      <c r="CS1060" s="29"/>
      <c r="CT1060" s="29"/>
      <c r="CU1060" s="29"/>
      <c r="CV1060" s="29"/>
      <c r="CW1060" s="29"/>
      <c r="CX1060" s="29"/>
      <c r="CY1060" s="29"/>
      <c r="CZ1060" s="29"/>
      <c r="DA1060" s="29"/>
      <c r="DB1060" s="29"/>
      <c r="DC1060" s="29"/>
      <c r="DD1060" s="29"/>
      <c r="DE1060" s="29"/>
      <c r="DF1060" s="29"/>
      <c r="DG1060" s="29"/>
      <c r="DH1060" s="29"/>
      <c r="DI1060" s="29"/>
      <c r="DJ1060" s="29"/>
      <c r="DK1060" s="29"/>
      <c r="DL1060" s="29"/>
      <c r="DM1060" s="29"/>
      <c r="DN1060" s="29"/>
      <c r="DO1060" s="29"/>
      <c r="DP1060" s="29"/>
      <c r="DQ1060" s="29"/>
      <c r="DR1060" s="29"/>
      <c r="DS1060" s="29"/>
      <c r="DT1060" s="29"/>
      <c r="DU1060" s="29"/>
      <c r="DV1060" s="29"/>
      <c r="DW1060" s="29"/>
      <c r="DX1060" s="29"/>
      <c r="DY1060" s="29"/>
      <c r="DZ1060" s="29"/>
      <c r="EA1060" s="29"/>
      <c r="EB1060" s="29"/>
      <c r="EC1060" s="29"/>
      <c r="ED1060" s="29"/>
      <c r="EE1060" s="29"/>
      <c r="EF1060" s="29"/>
      <c r="EG1060" s="29"/>
      <c r="EH1060" s="29"/>
      <c r="EI1060" s="29"/>
      <c r="EJ1060" s="29"/>
      <c r="EK1060" s="29"/>
      <c r="EL1060" s="29"/>
      <c r="EM1060" s="29"/>
      <c r="EN1060" s="29"/>
      <c r="EO1060" s="29"/>
      <c r="EP1060" s="29"/>
      <c r="EQ1060" s="29"/>
      <c r="ER1060" s="29"/>
      <c r="ES1060" s="29"/>
      <c r="ET1060" s="29"/>
      <c r="EU1060" s="29"/>
      <c r="EV1060" s="29"/>
      <c r="EW1060" s="29"/>
      <c r="EX1060" s="29"/>
      <c r="EY1060" s="29"/>
      <c r="EZ1060" s="29"/>
      <c r="FA1060" s="29"/>
      <c r="FB1060" s="29"/>
      <c r="FC1060" s="29"/>
      <c r="FD1060" s="29"/>
      <c r="FE1060" s="29"/>
      <c r="FF1060" s="29"/>
      <c r="FG1060" s="29"/>
      <c r="FH1060" s="29"/>
      <c r="FI1060" s="29"/>
      <c r="FJ1060" s="29"/>
      <c r="FK1060" s="29"/>
      <c r="FL1060" s="29"/>
      <c r="FM1060" s="29"/>
      <c r="FN1060" s="29"/>
      <c r="FO1060" s="29"/>
      <c r="FP1060" s="29"/>
      <c r="FQ1060" s="29"/>
      <c r="FR1060" s="29"/>
      <c r="FS1060" s="29"/>
      <c r="FT1060" s="29"/>
      <c r="FU1060" s="29"/>
      <c r="FV1060" s="29"/>
      <c r="FW1060" s="29"/>
      <c r="FX1060" s="29"/>
      <c r="FY1060" s="29"/>
      <c r="FZ1060" s="29"/>
      <c r="GA1060" s="29"/>
      <c r="GB1060" s="29"/>
      <c r="GC1060" s="29"/>
      <c r="GD1060" s="29"/>
      <c r="GE1060" s="29"/>
      <c r="GF1060" s="29"/>
      <c r="GG1060" s="29"/>
      <c r="GH1060" s="29"/>
      <c r="GI1060" s="29"/>
      <c r="GJ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</row>
    <row r="1061" spans="2:230" ht="12.75">
      <c r="B1061" s="48"/>
      <c r="C1061" s="48"/>
      <c r="D1061" s="48"/>
      <c r="E1061" s="55"/>
      <c r="F1061" s="56"/>
      <c r="G1061" s="56"/>
      <c r="H1061" s="56"/>
      <c r="I1061" s="48"/>
      <c r="J1061" s="48"/>
      <c r="K1061" s="48"/>
      <c r="L1061" s="56"/>
      <c r="M1061" s="48"/>
      <c r="N1061" s="48"/>
      <c r="O1061" s="49"/>
      <c r="P1061" s="48"/>
      <c r="Q1061" s="48"/>
      <c r="R1061" s="56"/>
      <c r="S1061" s="52"/>
      <c r="T1061" s="116"/>
      <c r="U1061" s="116"/>
      <c r="V1061" s="116"/>
      <c r="W1061" s="116"/>
      <c r="X1061" s="43"/>
      <c r="Y1061" s="43"/>
      <c r="Z1061" s="42"/>
      <c r="AA1061" s="43"/>
      <c r="AB1061" s="45"/>
      <c r="AC1061" s="45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  <c r="BM1061" s="29"/>
      <c r="BN1061" s="29"/>
      <c r="BO1061" s="29"/>
      <c r="BP1061" s="29"/>
      <c r="BQ1061" s="29"/>
      <c r="BR1061" s="29"/>
      <c r="BS1061" s="29"/>
      <c r="BT1061" s="29"/>
      <c r="BU1061" s="29"/>
      <c r="BV1061" s="29"/>
      <c r="BW1061" s="29"/>
      <c r="BX1061" s="29"/>
      <c r="BY1061" s="29"/>
      <c r="BZ1061" s="29"/>
      <c r="CA1061" s="29"/>
      <c r="CB1061" s="29"/>
      <c r="CC1061" s="29"/>
      <c r="CD1061" s="29"/>
      <c r="CE1061" s="29"/>
      <c r="CF1061" s="29"/>
      <c r="CG1061" s="29"/>
      <c r="CH1061" s="29"/>
      <c r="CI1061" s="29"/>
      <c r="CJ1061" s="29"/>
      <c r="CK1061" s="29"/>
      <c r="CL1061" s="29"/>
      <c r="CM1061" s="29"/>
      <c r="CN1061" s="29"/>
      <c r="CO1061" s="29"/>
      <c r="CP1061" s="29"/>
      <c r="CQ1061" s="29"/>
      <c r="CR1061" s="29"/>
      <c r="CS1061" s="29"/>
      <c r="CT1061" s="29"/>
      <c r="CU1061" s="29"/>
      <c r="CV1061" s="29"/>
      <c r="CW1061" s="29"/>
      <c r="CX1061" s="29"/>
      <c r="CY1061" s="29"/>
      <c r="CZ1061" s="29"/>
      <c r="DA1061" s="29"/>
      <c r="DB1061" s="29"/>
      <c r="DC1061" s="29"/>
      <c r="DD1061" s="29"/>
      <c r="DE1061" s="29"/>
      <c r="DF1061" s="29"/>
      <c r="DG1061" s="29"/>
      <c r="DH1061" s="29"/>
      <c r="DI1061" s="29"/>
      <c r="DJ1061" s="29"/>
      <c r="DK1061" s="29"/>
      <c r="DL1061" s="29"/>
      <c r="DM1061" s="29"/>
      <c r="DN1061" s="29"/>
      <c r="DO1061" s="29"/>
      <c r="DP1061" s="29"/>
      <c r="DQ1061" s="29"/>
      <c r="DR1061" s="29"/>
      <c r="DS1061" s="29"/>
      <c r="DT1061" s="29"/>
      <c r="DU1061" s="29"/>
      <c r="DV1061" s="29"/>
      <c r="DW1061" s="29"/>
      <c r="DX1061" s="29"/>
      <c r="DY1061" s="29"/>
      <c r="DZ1061" s="29"/>
      <c r="EA1061" s="29"/>
      <c r="EB1061" s="29"/>
      <c r="EC1061" s="29"/>
      <c r="ED1061" s="29"/>
      <c r="EE1061" s="29"/>
      <c r="EF1061" s="29"/>
      <c r="EG1061" s="29"/>
      <c r="EH1061" s="29"/>
      <c r="EI1061" s="29"/>
      <c r="EJ1061" s="29"/>
      <c r="EK1061" s="29"/>
      <c r="EL1061" s="29"/>
      <c r="EM1061" s="29"/>
      <c r="EN1061" s="29"/>
      <c r="EO1061" s="29"/>
      <c r="EP1061" s="29"/>
      <c r="EQ1061" s="29"/>
      <c r="ER1061" s="29"/>
      <c r="ES1061" s="29"/>
      <c r="ET1061" s="29"/>
      <c r="EU1061" s="29"/>
      <c r="EV1061" s="29"/>
      <c r="EW1061" s="29"/>
      <c r="EX1061" s="29"/>
      <c r="EY1061" s="29"/>
      <c r="EZ1061" s="29"/>
      <c r="FA1061" s="29"/>
      <c r="FB1061" s="29"/>
      <c r="FC1061" s="29"/>
      <c r="FD1061" s="29"/>
      <c r="FE1061" s="29"/>
      <c r="FF1061" s="29"/>
      <c r="FG1061" s="29"/>
      <c r="FH1061" s="29"/>
      <c r="FI1061" s="29"/>
      <c r="FJ1061" s="29"/>
      <c r="FK1061" s="29"/>
      <c r="FL1061" s="29"/>
      <c r="FM1061" s="29"/>
      <c r="FN1061" s="29"/>
      <c r="FO1061" s="29"/>
      <c r="FP1061" s="29"/>
      <c r="FQ1061" s="29"/>
      <c r="FR1061" s="29"/>
      <c r="FS1061" s="29"/>
      <c r="FT1061" s="29"/>
      <c r="FU1061" s="29"/>
      <c r="FV1061" s="29"/>
      <c r="FW1061" s="29"/>
      <c r="FX1061" s="29"/>
      <c r="FY1061" s="29"/>
      <c r="FZ1061" s="29"/>
      <c r="GA1061" s="29"/>
      <c r="GB1061" s="29"/>
      <c r="GC1061" s="29"/>
      <c r="GD1061" s="29"/>
      <c r="GE1061" s="29"/>
      <c r="GF1061" s="29"/>
      <c r="GG1061" s="29"/>
      <c r="GH1061" s="29"/>
      <c r="GI1061" s="29"/>
      <c r="GJ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</row>
    <row r="1062" spans="2:230" ht="12.75">
      <c r="B1062" s="48"/>
      <c r="C1062" s="48"/>
      <c r="D1062" s="48"/>
      <c r="E1062" s="55"/>
      <c r="F1062" s="56"/>
      <c r="G1062" s="56"/>
      <c r="H1062" s="56"/>
      <c r="I1062" s="48"/>
      <c r="J1062" s="48"/>
      <c r="K1062" s="48"/>
      <c r="L1062" s="56"/>
      <c r="M1062" s="48"/>
      <c r="N1062" s="48"/>
      <c r="O1062" s="49"/>
      <c r="P1062" s="48"/>
      <c r="Q1062" s="48"/>
      <c r="R1062" s="56"/>
      <c r="S1062" s="52"/>
      <c r="T1062" s="116"/>
      <c r="U1062" s="116"/>
      <c r="V1062" s="116"/>
      <c r="W1062" s="116"/>
      <c r="X1062" s="43"/>
      <c r="Y1062" s="43"/>
      <c r="Z1062" s="42"/>
      <c r="AA1062" s="43"/>
      <c r="AB1062" s="45"/>
      <c r="AC1062" s="45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  <c r="BM1062" s="29"/>
      <c r="BN1062" s="29"/>
      <c r="BO1062" s="29"/>
      <c r="BP1062" s="29"/>
      <c r="BQ1062" s="29"/>
      <c r="BR1062" s="29"/>
      <c r="BS1062" s="29"/>
      <c r="BT1062" s="29"/>
      <c r="BU1062" s="29"/>
      <c r="BV1062" s="29"/>
      <c r="BW1062" s="29"/>
      <c r="BX1062" s="29"/>
      <c r="BY1062" s="29"/>
      <c r="BZ1062" s="29"/>
      <c r="CA1062" s="29"/>
      <c r="CB1062" s="29"/>
      <c r="CC1062" s="29"/>
      <c r="CD1062" s="29"/>
      <c r="CE1062" s="29"/>
      <c r="CF1062" s="29"/>
      <c r="CG1062" s="29"/>
      <c r="CH1062" s="29"/>
      <c r="CI1062" s="29"/>
      <c r="CJ1062" s="29"/>
      <c r="CK1062" s="29"/>
      <c r="CL1062" s="29"/>
      <c r="CM1062" s="29"/>
      <c r="CN1062" s="29"/>
      <c r="CO1062" s="29"/>
      <c r="CP1062" s="29"/>
      <c r="CQ1062" s="29"/>
      <c r="CR1062" s="29"/>
      <c r="CS1062" s="29"/>
      <c r="CT1062" s="29"/>
      <c r="CU1062" s="29"/>
      <c r="CV1062" s="29"/>
      <c r="CW1062" s="29"/>
      <c r="CX1062" s="29"/>
      <c r="CY1062" s="29"/>
      <c r="CZ1062" s="29"/>
      <c r="DA1062" s="29"/>
      <c r="DB1062" s="29"/>
      <c r="DC1062" s="29"/>
      <c r="DD1062" s="29"/>
      <c r="DE1062" s="29"/>
      <c r="DF1062" s="29"/>
      <c r="DG1062" s="29"/>
      <c r="DH1062" s="29"/>
      <c r="DI1062" s="29"/>
      <c r="DJ1062" s="29"/>
      <c r="DK1062" s="29"/>
      <c r="DL1062" s="29"/>
      <c r="DM1062" s="29"/>
      <c r="DN1062" s="29"/>
      <c r="DO1062" s="29"/>
      <c r="DP1062" s="29"/>
      <c r="DQ1062" s="29"/>
      <c r="DR1062" s="29"/>
      <c r="DS1062" s="29"/>
      <c r="DT1062" s="29"/>
      <c r="DU1062" s="29"/>
      <c r="DV1062" s="29"/>
      <c r="DW1062" s="29"/>
      <c r="DX1062" s="29"/>
      <c r="DY1062" s="29"/>
      <c r="DZ1062" s="29"/>
      <c r="EA1062" s="29"/>
      <c r="EB1062" s="29"/>
      <c r="EC1062" s="29"/>
      <c r="ED1062" s="29"/>
      <c r="EE1062" s="29"/>
      <c r="EF1062" s="29"/>
      <c r="EG1062" s="29"/>
      <c r="EH1062" s="29"/>
      <c r="EI1062" s="29"/>
      <c r="EJ1062" s="29"/>
      <c r="EK1062" s="29"/>
      <c r="EL1062" s="29"/>
      <c r="EM1062" s="29"/>
      <c r="EN1062" s="29"/>
      <c r="EO1062" s="29"/>
      <c r="EP1062" s="29"/>
      <c r="EQ1062" s="29"/>
      <c r="ER1062" s="29"/>
      <c r="ES1062" s="29"/>
      <c r="ET1062" s="29"/>
      <c r="EU1062" s="29"/>
      <c r="EV1062" s="29"/>
      <c r="EW1062" s="29"/>
      <c r="EX1062" s="29"/>
      <c r="EY1062" s="29"/>
      <c r="EZ1062" s="29"/>
      <c r="FA1062" s="29"/>
      <c r="FB1062" s="29"/>
      <c r="FC1062" s="29"/>
      <c r="FD1062" s="29"/>
      <c r="FE1062" s="29"/>
      <c r="FF1062" s="29"/>
      <c r="FG1062" s="29"/>
      <c r="FH1062" s="29"/>
      <c r="FI1062" s="29"/>
      <c r="FJ1062" s="29"/>
      <c r="FK1062" s="29"/>
      <c r="FL1062" s="29"/>
      <c r="FM1062" s="29"/>
      <c r="FN1062" s="29"/>
      <c r="FO1062" s="29"/>
      <c r="FP1062" s="29"/>
      <c r="FQ1062" s="29"/>
      <c r="FR1062" s="29"/>
      <c r="FS1062" s="29"/>
      <c r="FT1062" s="29"/>
      <c r="FU1062" s="29"/>
      <c r="FV1062" s="29"/>
      <c r="FW1062" s="29"/>
      <c r="FX1062" s="29"/>
      <c r="FY1062" s="29"/>
      <c r="FZ1062" s="29"/>
      <c r="GA1062" s="29"/>
      <c r="GB1062" s="29"/>
      <c r="GC1062" s="29"/>
      <c r="GD1062" s="29"/>
      <c r="GE1062" s="29"/>
      <c r="GF1062" s="29"/>
      <c r="GG1062" s="29"/>
      <c r="GH1062" s="29"/>
      <c r="GI1062" s="29"/>
      <c r="GJ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</row>
    <row r="1063" spans="2:230" ht="12.75">
      <c r="B1063" s="48"/>
      <c r="C1063" s="48"/>
      <c r="D1063" s="48"/>
      <c r="E1063" s="55"/>
      <c r="F1063" s="56"/>
      <c r="G1063" s="56"/>
      <c r="H1063" s="56"/>
      <c r="I1063" s="48"/>
      <c r="J1063" s="48"/>
      <c r="K1063" s="48"/>
      <c r="L1063" s="56"/>
      <c r="M1063" s="48"/>
      <c r="N1063" s="48"/>
      <c r="O1063" s="49"/>
      <c r="P1063" s="48"/>
      <c r="Q1063" s="48"/>
      <c r="R1063" s="56"/>
      <c r="S1063" s="52"/>
      <c r="T1063" s="116"/>
      <c r="U1063" s="116"/>
      <c r="V1063" s="116"/>
      <c r="W1063" s="116"/>
      <c r="X1063" s="43"/>
      <c r="Y1063" s="43"/>
      <c r="Z1063" s="42"/>
      <c r="AA1063" s="43"/>
      <c r="AB1063" s="45"/>
      <c r="AC1063" s="45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  <c r="BM1063" s="29"/>
      <c r="BN1063" s="29"/>
      <c r="BO1063" s="29"/>
      <c r="BP1063" s="29"/>
      <c r="BQ1063" s="29"/>
      <c r="BR1063" s="29"/>
      <c r="BS1063" s="29"/>
      <c r="BT1063" s="29"/>
      <c r="BU1063" s="29"/>
      <c r="BV1063" s="29"/>
      <c r="BW1063" s="29"/>
      <c r="BX1063" s="29"/>
      <c r="BY1063" s="29"/>
      <c r="BZ1063" s="29"/>
      <c r="CA1063" s="29"/>
      <c r="CB1063" s="29"/>
      <c r="CC1063" s="29"/>
      <c r="CD1063" s="29"/>
      <c r="CE1063" s="29"/>
      <c r="CF1063" s="29"/>
      <c r="CG1063" s="29"/>
      <c r="CH1063" s="29"/>
      <c r="CI1063" s="29"/>
      <c r="CJ1063" s="29"/>
      <c r="CK1063" s="29"/>
      <c r="CL1063" s="29"/>
      <c r="CM1063" s="29"/>
      <c r="CN1063" s="29"/>
      <c r="CO1063" s="29"/>
      <c r="CP1063" s="29"/>
      <c r="CQ1063" s="29"/>
      <c r="CR1063" s="29"/>
      <c r="CS1063" s="29"/>
      <c r="CT1063" s="29"/>
      <c r="CU1063" s="29"/>
      <c r="CV1063" s="29"/>
      <c r="CW1063" s="29"/>
      <c r="CX1063" s="29"/>
      <c r="CY1063" s="29"/>
      <c r="CZ1063" s="29"/>
      <c r="DA1063" s="29"/>
      <c r="DB1063" s="29"/>
      <c r="DC1063" s="29"/>
      <c r="DD1063" s="29"/>
      <c r="DE1063" s="29"/>
      <c r="DF1063" s="29"/>
      <c r="DG1063" s="29"/>
      <c r="DH1063" s="29"/>
      <c r="DI1063" s="29"/>
      <c r="DJ1063" s="29"/>
      <c r="DK1063" s="29"/>
      <c r="DL1063" s="29"/>
      <c r="DM1063" s="29"/>
      <c r="DN1063" s="29"/>
      <c r="DO1063" s="29"/>
      <c r="DP1063" s="29"/>
      <c r="DQ1063" s="29"/>
      <c r="DR1063" s="29"/>
      <c r="DS1063" s="29"/>
      <c r="DT1063" s="29"/>
      <c r="DU1063" s="29"/>
      <c r="DV1063" s="29"/>
      <c r="DW1063" s="29"/>
      <c r="DX1063" s="29"/>
      <c r="DY1063" s="29"/>
      <c r="DZ1063" s="29"/>
      <c r="EA1063" s="29"/>
      <c r="EB1063" s="29"/>
      <c r="EC1063" s="29"/>
      <c r="ED1063" s="29"/>
      <c r="EE1063" s="29"/>
      <c r="EF1063" s="29"/>
      <c r="EG1063" s="29"/>
      <c r="EH1063" s="29"/>
      <c r="EI1063" s="29"/>
      <c r="EJ1063" s="29"/>
      <c r="EK1063" s="29"/>
      <c r="EL1063" s="29"/>
      <c r="EM1063" s="29"/>
      <c r="EN1063" s="29"/>
      <c r="EO1063" s="29"/>
      <c r="EP1063" s="29"/>
      <c r="EQ1063" s="29"/>
      <c r="ER1063" s="29"/>
      <c r="ES1063" s="29"/>
      <c r="ET1063" s="29"/>
      <c r="EU1063" s="29"/>
      <c r="EV1063" s="29"/>
      <c r="EW1063" s="29"/>
      <c r="EX1063" s="29"/>
      <c r="EY1063" s="29"/>
      <c r="EZ1063" s="29"/>
      <c r="FA1063" s="29"/>
      <c r="FB1063" s="29"/>
      <c r="FC1063" s="29"/>
      <c r="FD1063" s="29"/>
      <c r="FE1063" s="29"/>
      <c r="FF1063" s="29"/>
      <c r="FG1063" s="29"/>
      <c r="FH1063" s="29"/>
      <c r="FI1063" s="29"/>
      <c r="FJ1063" s="29"/>
      <c r="FK1063" s="29"/>
      <c r="FL1063" s="29"/>
      <c r="FM1063" s="29"/>
      <c r="FN1063" s="29"/>
      <c r="FO1063" s="29"/>
      <c r="FP1063" s="29"/>
      <c r="FQ1063" s="29"/>
      <c r="FR1063" s="29"/>
      <c r="FS1063" s="29"/>
      <c r="FT1063" s="29"/>
      <c r="FU1063" s="29"/>
      <c r="FV1063" s="29"/>
      <c r="FW1063" s="29"/>
      <c r="FX1063" s="29"/>
      <c r="FY1063" s="29"/>
      <c r="FZ1063" s="29"/>
      <c r="GA1063" s="29"/>
      <c r="GB1063" s="29"/>
      <c r="GC1063" s="29"/>
      <c r="GD1063" s="29"/>
      <c r="GE1063" s="29"/>
      <c r="GF1063" s="29"/>
      <c r="GG1063" s="29"/>
      <c r="GH1063" s="29"/>
      <c r="GI1063" s="29"/>
      <c r="GJ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</row>
    <row r="1064" spans="2:230" ht="12.75">
      <c r="B1064" s="48"/>
      <c r="C1064" s="48"/>
      <c r="D1064" s="48"/>
      <c r="E1064" s="55"/>
      <c r="F1064" s="56"/>
      <c r="G1064" s="56"/>
      <c r="H1064" s="56"/>
      <c r="I1064" s="48"/>
      <c r="J1064" s="48"/>
      <c r="K1064" s="48"/>
      <c r="L1064" s="56"/>
      <c r="M1064" s="48"/>
      <c r="N1064" s="48"/>
      <c r="O1064" s="49"/>
      <c r="P1064" s="48"/>
      <c r="Q1064" s="48"/>
      <c r="R1064" s="56"/>
      <c r="S1064" s="52"/>
      <c r="T1064" s="116"/>
      <c r="U1064" s="116"/>
      <c r="V1064" s="116"/>
      <c r="W1064" s="116"/>
      <c r="X1064" s="43"/>
      <c r="Y1064" s="43"/>
      <c r="Z1064" s="42"/>
      <c r="AA1064" s="43"/>
      <c r="AB1064" s="45"/>
      <c r="AC1064" s="45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  <c r="BM1064" s="29"/>
      <c r="BN1064" s="29"/>
      <c r="BO1064" s="29"/>
      <c r="BP1064" s="29"/>
      <c r="BQ1064" s="29"/>
      <c r="BR1064" s="29"/>
      <c r="BS1064" s="29"/>
      <c r="BT1064" s="29"/>
      <c r="BU1064" s="29"/>
      <c r="BV1064" s="29"/>
      <c r="BW1064" s="29"/>
      <c r="BX1064" s="29"/>
      <c r="BY1064" s="29"/>
      <c r="BZ1064" s="29"/>
      <c r="CA1064" s="29"/>
      <c r="CB1064" s="29"/>
      <c r="CC1064" s="29"/>
      <c r="CD1064" s="29"/>
      <c r="CE1064" s="29"/>
      <c r="CF1064" s="29"/>
      <c r="CG1064" s="29"/>
      <c r="CH1064" s="29"/>
      <c r="CI1064" s="29"/>
      <c r="CJ1064" s="29"/>
      <c r="CK1064" s="29"/>
      <c r="CL1064" s="29"/>
      <c r="CM1064" s="29"/>
      <c r="CN1064" s="29"/>
      <c r="CO1064" s="29"/>
      <c r="CP1064" s="29"/>
      <c r="CQ1064" s="29"/>
      <c r="CR1064" s="29"/>
      <c r="CS1064" s="29"/>
      <c r="CT1064" s="29"/>
      <c r="CU1064" s="29"/>
      <c r="CV1064" s="29"/>
      <c r="CW1064" s="29"/>
      <c r="CX1064" s="29"/>
      <c r="CY1064" s="29"/>
      <c r="CZ1064" s="29"/>
      <c r="DA1064" s="29"/>
      <c r="DB1064" s="29"/>
      <c r="DC1064" s="29"/>
      <c r="DD1064" s="29"/>
      <c r="DE1064" s="29"/>
      <c r="DF1064" s="29"/>
      <c r="DG1064" s="29"/>
      <c r="DH1064" s="29"/>
      <c r="DI1064" s="29"/>
      <c r="DJ1064" s="29"/>
      <c r="DK1064" s="29"/>
      <c r="DL1064" s="29"/>
      <c r="DM1064" s="29"/>
      <c r="DN1064" s="29"/>
      <c r="DO1064" s="29"/>
      <c r="DP1064" s="29"/>
      <c r="DQ1064" s="29"/>
      <c r="DR1064" s="29"/>
      <c r="DS1064" s="29"/>
      <c r="DT1064" s="29"/>
      <c r="DU1064" s="29"/>
      <c r="DV1064" s="29"/>
      <c r="DW1064" s="29"/>
      <c r="DX1064" s="29"/>
      <c r="DY1064" s="29"/>
      <c r="DZ1064" s="29"/>
      <c r="EA1064" s="29"/>
      <c r="EB1064" s="29"/>
      <c r="EC1064" s="29"/>
      <c r="ED1064" s="29"/>
      <c r="EE1064" s="29"/>
      <c r="EF1064" s="29"/>
      <c r="EG1064" s="29"/>
      <c r="EH1064" s="29"/>
      <c r="EI1064" s="29"/>
      <c r="EJ1064" s="29"/>
      <c r="EK1064" s="29"/>
      <c r="EL1064" s="29"/>
      <c r="EM1064" s="29"/>
      <c r="EN1064" s="29"/>
      <c r="EO1064" s="29"/>
      <c r="EP1064" s="29"/>
      <c r="EQ1064" s="29"/>
      <c r="ER1064" s="29"/>
      <c r="ES1064" s="29"/>
      <c r="ET1064" s="29"/>
      <c r="EU1064" s="29"/>
      <c r="EV1064" s="29"/>
      <c r="EW1064" s="29"/>
      <c r="EX1064" s="29"/>
      <c r="EY1064" s="29"/>
      <c r="EZ1064" s="29"/>
      <c r="FA1064" s="29"/>
      <c r="FB1064" s="29"/>
      <c r="FC1064" s="29"/>
      <c r="FD1064" s="29"/>
      <c r="FE1064" s="29"/>
      <c r="FF1064" s="29"/>
      <c r="FG1064" s="29"/>
      <c r="FH1064" s="29"/>
      <c r="FI1064" s="29"/>
      <c r="FJ1064" s="29"/>
      <c r="FK1064" s="29"/>
      <c r="FL1064" s="29"/>
      <c r="FM1064" s="29"/>
      <c r="FN1064" s="29"/>
      <c r="FO1064" s="29"/>
      <c r="FP1064" s="29"/>
      <c r="FQ1064" s="29"/>
      <c r="FR1064" s="29"/>
      <c r="FS1064" s="29"/>
      <c r="FT1064" s="29"/>
      <c r="FU1064" s="29"/>
      <c r="FV1064" s="29"/>
      <c r="FW1064" s="29"/>
      <c r="FX1064" s="29"/>
      <c r="FY1064" s="29"/>
      <c r="FZ1064" s="29"/>
      <c r="GA1064" s="29"/>
      <c r="GB1064" s="29"/>
      <c r="GC1064" s="29"/>
      <c r="GD1064" s="29"/>
      <c r="GE1064" s="29"/>
      <c r="GF1064" s="29"/>
      <c r="GG1064" s="29"/>
      <c r="GH1064" s="29"/>
      <c r="GI1064" s="29"/>
      <c r="GJ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</row>
    <row r="1065" spans="2:230" ht="12.75">
      <c r="B1065" s="48"/>
      <c r="C1065" s="48"/>
      <c r="D1065" s="48"/>
      <c r="E1065" s="55"/>
      <c r="F1065" s="56"/>
      <c r="G1065" s="56"/>
      <c r="H1065" s="56"/>
      <c r="I1065" s="48"/>
      <c r="J1065" s="48"/>
      <c r="K1065" s="48"/>
      <c r="L1065" s="56"/>
      <c r="M1065" s="48"/>
      <c r="N1065" s="48"/>
      <c r="O1065" s="49"/>
      <c r="P1065" s="48"/>
      <c r="Q1065" s="48"/>
      <c r="R1065" s="56"/>
      <c r="S1065" s="52"/>
      <c r="T1065" s="116"/>
      <c r="U1065" s="116"/>
      <c r="V1065" s="116"/>
      <c r="W1065" s="116"/>
      <c r="X1065" s="43"/>
      <c r="Y1065" s="43"/>
      <c r="Z1065" s="42"/>
      <c r="AA1065" s="43"/>
      <c r="AB1065" s="45"/>
      <c r="AC1065" s="45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  <c r="BM1065" s="29"/>
      <c r="BN1065" s="29"/>
      <c r="BO1065" s="29"/>
      <c r="BP1065" s="29"/>
      <c r="BQ1065" s="29"/>
      <c r="BR1065" s="29"/>
      <c r="BS1065" s="29"/>
      <c r="BT1065" s="29"/>
      <c r="BU1065" s="29"/>
      <c r="BV1065" s="29"/>
      <c r="BW1065" s="29"/>
      <c r="BX1065" s="29"/>
      <c r="BY1065" s="29"/>
      <c r="BZ1065" s="29"/>
      <c r="CA1065" s="29"/>
      <c r="CB1065" s="29"/>
      <c r="CC1065" s="29"/>
      <c r="CD1065" s="29"/>
      <c r="CE1065" s="29"/>
      <c r="CF1065" s="29"/>
      <c r="CG1065" s="29"/>
      <c r="CH1065" s="29"/>
      <c r="CI1065" s="29"/>
      <c r="CJ1065" s="29"/>
      <c r="CK1065" s="29"/>
      <c r="CL1065" s="29"/>
      <c r="CM1065" s="29"/>
      <c r="CN1065" s="29"/>
      <c r="CO1065" s="29"/>
      <c r="CP1065" s="29"/>
      <c r="CQ1065" s="29"/>
      <c r="CR1065" s="29"/>
      <c r="CS1065" s="29"/>
      <c r="CT1065" s="29"/>
      <c r="CU1065" s="29"/>
      <c r="CV1065" s="29"/>
      <c r="CW1065" s="29"/>
      <c r="CX1065" s="29"/>
      <c r="CY1065" s="29"/>
      <c r="CZ1065" s="29"/>
      <c r="DA1065" s="29"/>
      <c r="DB1065" s="29"/>
      <c r="DC1065" s="29"/>
      <c r="DD1065" s="29"/>
      <c r="DE1065" s="29"/>
      <c r="DF1065" s="29"/>
      <c r="DG1065" s="29"/>
      <c r="DH1065" s="29"/>
      <c r="DI1065" s="29"/>
      <c r="DJ1065" s="29"/>
      <c r="DK1065" s="29"/>
      <c r="DL1065" s="29"/>
      <c r="DM1065" s="29"/>
      <c r="DN1065" s="29"/>
      <c r="DO1065" s="29"/>
      <c r="DP1065" s="29"/>
      <c r="DQ1065" s="29"/>
      <c r="DR1065" s="29"/>
      <c r="DS1065" s="29"/>
      <c r="DT1065" s="29"/>
      <c r="DU1065" s="29"/>
      <c r="DV1065" s="29"/>
      <c r="DW1065" s="29"/>
      <c r="DX1065" s="29"/>
      <c r="DY1065" s="29"/>
      <c r="DZ1065" s="29"/>
      <c r="EA1065" s="29"/>
      <c r="EB1065" s="29"/>
      <c r="EC1065" s="29"/>
      <c r="ED1065" s="29"/>
      <c r="EE1065" s="29"/>
      <c r="EF1065" s="29"/>
      <c r="EG1065" s="29"/>
      <c r="EH1065" s="29"/>
      <c r="EI1065" s="29"/>
      <c r="EJ1065" s="29"/>
      <c r="EK1065" s="29"/>
      <c r="EL1065" s="29"/>
      <c r="EM1065" s="29"/>
      <c r="EN1065" s="29"/>
      <c r="EO1065" s="29"/>
      <c r="EP1065" s="29"/>
      <c r="EQ1065" s="29"/>
      <c r="ER1065" s="29"/>
      <c r="ES1065" s="29"/>
      <c r="ET1065" s="29"/>
      <c r="EU1065" s="29"/>
      <c r="EV1065" s="29"/>
      <c r="EW1065" s="29"/>
      <c r="EX1065" s="29"/>
      <c r="EY1065" s="29"/>
      <c r="EZ1065" s="29"/>
      <c r="FA1065" s="29"/>
      <c r="FB1065" s="29"/>
      <c r="FC1065" s="29"/>
      <c r="FD1065" s="29"/>
      <c r="FE1065" s="29"/>
      <c r="FF1065" s="29"/>
      <c r="FG1065" s="29"/>
      <c r="FH1065" s="29"/>
      <c r="FI1065" s="29"/>
      <c r="FJ1065" s="29"/>
      <c r="FK1065" s="29"/>
      <c r="FL1065" s="29"/>
      <c r="FM1065" s="29"/>
      <c r="FN1065" s="29"/>
      <c r="FO1065" s="29"/>
      <c r="FP1065" s="29"/>
      <c r="FQ1065" s="29"/>
      <c r="FR1065" s="29"/>
      <c r="FS1065" s="29"/>
      <c r="FT1065" s="29"/>
      <c r="FU1065" s="29"/>
      <c r="FV1065" s="29"/>
      <c r="FW1065" s="29"/>
      <c r="FX1065" s="29"/>
      <c r="FY1065" s="29"/>
      <c r="FZ1065" s="29"/>
      <c r="GA1065" s="29"/>
      <c r="GB1065" s="29"/>
      <c r="GC1065" s="29"/>
      <c r="GD1065" s="29"/>
      <c r="GE1065" s="29"/>
      <c r="GF1065" s="29"/>
      <c r="GG1065" s="29"/>
      <c r="GH1065" s="29"/>
      <c r="GI1065" s="29"/>
      <c r="GJ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</row>
    <row r="1066" spans="2:230" ht="12.75">
      <c r="B1066" s="48"/>
      <c r="C1066" s="48"/>
      <c r="D1066" s="48"/>
      <c r="E1066" s="55"/>
      <c r="F1066" s="56"/>
      <c r="G1066" s="56"/>
      <c r="H1066" s="56"/>
      <c r="I1066" s="48"/>
      <c r="J1066" s="48"/>
      <c r="K1066" s="48"/>
      <c r="L1066" s="56"/>
      <c r="M1066" s="48"/>
      <c r="N1066" s="48"/>
      <c r="O1066" s="49"/>
      <c r="P1066" s="48"/>
      <c r="Q1066" s="48"/>
      <c r="R1066" s="56"/>
      <c r="S1066" s="52"/>
      <c r="T1066" s="116"/>
      <c r="U1066" s="116"/>
      <c r="V1066" s="116"/>
      <c r="W1066" s="116"/>
      <c r="X1066" s="43"/>
      <c r="Y1066" s="43"/>
      <c r="Z1066" s="42"/>
      <c r="AA1066" s="43"/>
      <c r="AB1066" s="45"/>
      <c r="AC1066" s="45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  <c r="BM1066" s="29"/>
      <c r="BN1066" s="29"/>
      <c r="BO1066" s="29"/>
      <c r="BP1066" s="29"/>
      <c r="BQ1066" s="29"/>
      <c r="BR1066" s="29"/>
      <c r="BS1066" s="29"/>
      <c r="BT1066" s="29"/>
      <c r="BU1066" s="29"/>
      <c r="BV1066" s="29"/>
      <c r="BW1066" s="29"/>
      <c r="BX1066" s="29"/>
      <c r="BY1066" s="29"/>
      <c r="BZ1066" s="29"/>
      <c r="CA1066" s="29"/>
      <c r="CB1066" s="29"/>
      <c r="CC1066" s="29"/>
      <c r="CD1066" s="29"/>
      <c r="CE1066" s="29"/>
      <c r="CF1066" s="29"/>
      <c r="CG1066" s="29"/>
      <c r="CH1066" s="29"/>
      <c r="CI1066" s="29"/>
      <c r="CJ1066" s="29"/>
      <c r="CK1066" s="29"/>
      <c r="CL1066" s="29"/>
      <c r="CM1066" s="29"/>
      <c r="CN1066" s="29"/>
      <c r="CO1066" s="29"/>
      <c r="CP1066" s="29"/>
      <c r="CQ1066" s="29"/>
      <c r="CR1066" s="29"/>
      <c r="CS1066" s="29"/>
      <c r="CT1066" s="29"/>
      <c r="CU1066" s="29"/>
      <c r="CV1066" s="29"/>
      <c r="CW1066" s="29"/>
      <c r="CX1066" s="29"/>
      <c r="CY1066" s="29"/>
      <c r="CZ1066" s="29"/>
      <c r="DA1066" s="29"/>
      <c r="DB1066" s="29"/>
      <c r="DC1066" s="29"/>
      <c r="DD1066" s="29"/>
      <c r="DE1066" s="29"/>
      <c r="DF1066" s="29"/>
      <c r="DG1066" s="29"/>
      <c r="DH1066" s="29"/>
      <c r="DI1066" s="29"/>
      <c r="DJ1066" s="29"/>
      <c r="DK1066" s="29"/>
      <c r="DL1066" s="29"/>
      <c r="DM1066" s="29"/>
      <c r="DN1066" s="29"/>
      <c r="DO1066" s="29"/>
      <c r="DP1066" s="29"/>
      <c r="DQ1066" s="29"/>
      <c r="DR1066" s="29"/>
      <c r="DS1066" s="29"/>
      <c r="DT1066" s="29"/>
      <c r="DU1066" s="29"/>
      <c r="DV1066" s="29"/>
      <c r="DW1066" s="29"/>
      <c r="DX1066" s="29"/>
      <c r="DY1066" s="29"/>
      <c r="DZ1066" s="29"/>
      <c r="EA1066" s="29"/>
      <c r="EB1066" s="29"/>
      <c r="EC1066" s="29"/>
      <c r="ED1066" s="29"/>
      <c r="EE1066" s="29"/>
      <c r="EF1066" s="29"/>
      <c r="EG1066" s="29"/>
      <c r="EH1066" s="29"/>
      <c r="EI1066" s="29"/>
      <c r="EJ1066" s="29"/>
      <c r="EK1066" s="29"/>
      <c r="EL1066" s="29"/>
      <c r="EM1066" s="29"/>
      <c r="EN1066" s="29"/>
      <c r="EO1066" s="29"/>
      <c r="EP1066" s="29"/>
      <c r="EQ1066" s="29"/>
      <c r="ER1066" s="29"/>
      <c r="ES1066" s="29"/>
      <c r="ET1066" s="29"/>
      <c r="EU1066" s="29"/>
      <c r="EV1066" s="29"/>
      <c r="EW1066" s="29"/>
      <c r="EX1066" s="29"/>
      <c r="EY1066" s="29"/>
      <c r="EZ1066" s="29"/>
      <c r="FA1066" s="29"/>
      <c r="FB1066" s="29"/>
      <c r="FC1066" s="29"/>
      <c r="FD1066" s="29"/>
      <c r="FE1066" s="29"/>
      <c r="FF1066" s="29"/>
      <c r="FG1066" s="29"/>
      <c r="FH1066" s="29"/>
      <c r="FI1066" s="29"/>
      <c r="FJ1066" s="29"/>
      <c r="FK1066" s="29"/>
      <c r="FL1066" s="29"/>
      <c r="FM1066" s="29"/>
      <c r="FN1066" s="29"/>
      <c r="FO1066" s="29"/>
      <c r="FP1066" s="29"/>
      <c r="FQ1066" s="29"/>
      <c r="FR1066" s="29"/>
      <c r="FS1066" s="29"/>
      <c r="FT1066" s="29"/>
      <c r="FU1066" s="29"/>
      <c r="FV1066" s="29"/>
      <c r="FW1066" s="29"/>
      <c r="FX1066" s="29"/>
      <c r="FY1066" s="29"/>
      <c r="FZ1066" s="29"/>
      <c r="GA1066" s="29"/>
      <c r="GB1066" s="29"/>
      <c r="GC1066" s="29"/>
      <c r="GD1066" s="29"/>
      <c r="GE1066" s="29"/>
      <c r="GF1066" s="29"/>
      <c r="GG1066" s="29"/>
      <c r="GH1066" s="29"/>
      <c r="GI1066" s="29"/>
      <c r="GJ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</row>
    <row r="1067" spans="2:230" ht="12.75">
      <c r="B1067" s="48"/>
      <c r="C1067" s="48"/>
      <c r="D1067" s="48"/>
      <c r="E1067" s="55"/>
      <c r="F1067" s="56"/>
      <c r="G1067" s="56"/>
      <c r="H1067" s="56"/>
      <c r="I1067" s="48"/>
      <c r="J1067" s="48"/>
      <c r="K1067" s="48"/>
      <c r="L1067" s="56"/>
      <c r="M1067" s="48"/>
      <c r="N1067" s="48"/>
      <c r="O1067" s="49"/>
      <c r="P1067" s="48"/>
      <c r="Q1067" s="48"/>
      <c r="R1067" s="56"/>
      <c r="S1067" s="52"/>
      <c r="T1067" s="116"/>
      <c r="U1067" s="116"/>
      <c r="V1067" s="116"/>
      <c r="W1067" s="116"/>
      <c r="X1067" s="43"/>
      <c r="Y1067" s="43"/>
      <c r="Z1067" s="42"/>
      <c r="AA1067" s="43"/>
      <c r="AB1067" s="45"/>
      <c r="AC1067" s="45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  <c r="BM1067" s="29"/>
      <c r="BN1067" s="29"/>
      <c r="BO1067" s="29"/>
      <c r="BP1067" s="29"/>
      <c r="BQ1067" s="29"/>
      <c r="BR1067" s="29"/>
      <c r="BS1067" s="29"/>
      <c r="BT1067" s="29"/>
      <c r="BU1067" s="29"/>
      <c r="BV1067" s="29"/>
      <c r="BW1067" s="29"/>
      <c r="BX1067" s="29"/>
      <c r="BY1067" s="29"/>
      <c r="BZ1067" s="29"/>
      <c r="CA1067" s="29"/>
      <c r="CB1067" s="29"/>
      <c r="CC1067" s="29"/>
      <c r="CD1067" s="29"/>
      <c r="CE1067" s="29"/>
      <c r="CF1067" s="29"/>
      <c r="CG1067" s="29"/>
      <c r="CH1067" s="29"/>
      <c r="CI1067" s="29"/>
      <c r="CJ1067" s="29"/>
      <c r="CK1067" s="29"/>
      <c r="CL1067" s="29"/>
      <c r="CM1067" s="29"/>
      <c r="CN1067" s="29"/>
      <c r="CO1067" s="29"/>
      <c r="CP1067" s="29"/>
      <c r="CQ1067" s="29"/>
      <c r="CR1067" s="29"/>
      <c r="CS1067" s="29"/>
      <c r="CT1067" s="29"/>
      <c r="CU1067" s="29"/>
      <c r="CV1067" s="29"/>
      <c r="CW1067" s="29"/>
      <c r="CX1067" s="29"/>
      <c r="CY1067" s="29"/>
      <c r="CZ1067" s="29"/>
      <c r="DA1067" s="29"/>
      <c r="DB1067" s="29"/>
      <c r="DC1067" s="29"/>
      <c r="DD1067" s="29"/>
      <c r="DE1067" s="29"/>
      <c r="DF1067" s="29"/>
      <c r="DG1067" s="29"/>
      <c r="DH1067" s="29"/>
      <c r="DI1067" s="29"/>
      <c r="DJ1067" s="29"/>
      <c r="DK1067" s="29"/>
      <c r="DL1067" s="29"/>
      <c r="DM1067" s="29"/>
      <c r="DN1067" s="29"/>
      <c r="DO1067" s="29"/>
      <c r="DP1067" s="29"/>
      <c r="DQ1067" s="29"/>
      <c r="DR1067" s="29"/>
      <c r="DS1067" s="29"/>
      <c r="DT1067" s="29"/>
      <c r="DU1067" s="29"/>
      <c r="DV1067" s="29"/>
      <c r="DW1067" s="29"/>
      <c r="DX1067" s="29"/>
      <c r="DY1067" s="29"/>
      <c r="DZ1067" s="29"/>
      <c r="EA1067" s="29"/>
      <c r="EB1067" s="29"/>
      <c r="EC1067" s="29"/>
      <c r="ED1067" s="29"/>
      <c r="EE1067" s="29"/>
      <c r="EF1067" s="29"/>
      <c r="EG1067" s="29"/>
      <c r="EH1067" s="29"/>
      <c r="EI1067" s="29"/>
      <c r="EJ1067" s="29"/>
      <c r="EK1067" s="29"/>
      <c r="EL1067" s="29"/>
      <c r="EM1067" s="29"/>
      <c r="EN1067" s="29"/>
      <c r="EO1067" s="29"/>
      <c r="EP1067" s="29"/>
      <c r="EQ1067" s="29"/>
      <c r="ER1067" s="29"/>
      <c r="ES1067" s="29"/>
      <c r="ET1067" s="29"/>
      <c r="EU1067" s="29"/>
      <c r="EV1067" s="29"/>
      <c r="EW1067" s="29"/>
      <c r="EX1067" s="29"/>
      <c r="EY1067" s="29"/>
      <c r="EZ1067" s="29"/>
      <c r="FA1067" s="29"/>
      <c r="FB1067" s="29"/>
      <c r="FC1067" s="29"/>
      <c r="FD1067" s="29"/>
      <c r="FE1067" s="29"/>
      <c r="FF1067" s="29"/>
      <c r="FG1067" s="29"/>
      <c r="FH1067" s="29"/>
      <c r="FI1067" s="29"/>
      <c r="FJ1067" s="29"/>
      <c r="FK1067" s="29"/>
      <c r="FL1067" s="29"/>
      <c r="FM1067" s="29"/>
      <c r="FN1067" s="29"/>
      <c r="FO1067" s="29"/>
      <c r="FP1067" s="29"/>
      <c r="FQ1067" s="29"/>
      <c r="FR1067" s="29"/>
      <c r="FS1067" s="29"/>
      <c r="FT1067" s="29"/>
      <c r="FU1067" s="29"/>
      <c r="FV1067" s="29"/>
      <c r="FW1067" s="29"/>
      <c r="FX1067" s="29"/>
      <c r="FY1067" s="29"/>
      <c r="FZ1067" s="29"/>
      <c r="GA1067" s="29"/>
      <c r="GB1067" s="29"/>
      <c r="GC1067" s="29"/>
      <c r="GD1067" s="29"/>
      <c r="GE1067" s="29"/>
      <c r="GF1067" s="29"/>
      <c r="GG1067" s="29"/>
      <c r="GH1067" s="29"/>
      <c r="GI1067" s="29"/>
      <c r="GJ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</row>
    <row r="1068" spans="2:230" ht="12.75">
      <c r="B1068" s="48"/>
      <c r="C1068" s="48"/>
      <c r="D1068" s="48"/>
      <c r="E1068" s="55"/>
      <c r="F1068" s="56"/>
      <c r="G1068" s="56"/>
      <c r="H1068" s="56"/>
      <c r="I1068" s="48"/>
      <c r="J1068" s="48"/>
      <c r="K1068" s="48"/>
      <c r="L1068" s="56"/>
      <c r="M1068" s="48"/>
      <c r="N1068" s="48"/>
      <c r="O1068" s="49"/>
      <c r="P1068" s="48"/>
      <c r="Q1068" s="48"/>
      <c r="R1068" s="56"/>
      <c r="S1068" s="52"/>
      <c r="T1068" s="116"/>
      <c r="U1068" s="116"/>
      <c r="V1068" s="116"/>
      <c r="W1068" s="116"/>
      <c r="X1068" s="43"/>
      <c r="Y1068" s="43"/>
      <c r="Z1068" s="42"/>
      <c r="AA1068" s="43"/>
      <c r="AB1068" s="45"/>
      <c r="AC1068" s="45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  <c r="BM1068" s="29"/>
      <c r="BN1068" s="29"/>
      <c r="BO1068" s="29"/>
      <c r="BP1068" s="29"/>
      <c r="BQ1068" s="29"/>
      <c r="BR1068" s="29"/>
      <c r="BS1068" s="29"/>
      <c r="BT1068" s="29"/>
      <c r="BU1068" s="29"/>
      <c r="BV1068" s="29"/>
      <c r="BW1068" s="29"/>
      <c r="BX1068" s="29"/>
      <c r="BY1068" s="29"/>
      <c r="BZ1068" s="29"/>
      <c r="CA1068" s="29"/>
      <c r="CB1068" s="29"/>
      <c r="CC1068" s="29"/>
      <c r="CD1068" s="29"/>
      <c r="CE1068" s="29"/>
      <c r="CF1068" s="29"/>
      <c r="CG1068" s="29"/>
      <c r="CH1068" s="29"/>
      <c r="CI1068" s="29"/>
      <c r="CJ1068" s="29"/>
      <c r="CK1068" s="29"/>
      <c r="CL1068" s="29"/>
      <c r="CM1068" s="29"/>
      <c r="CN1068" s="29"/>
      <c r="CO1068" s="29"/>
      <c r="CP1068" s="29"/>
      <c r="CQ1068" s="29"/>
      <c r="CR1068" s="29"/>
      <c r="CS1068" s="29"/>
      <c r="CT1068" s="29"/>
      <c r="CU1068" s="29"/>
      <c r="CV1068" s="29"/>
      <c r="CW1068" s="29"/>
      <c r="CX1068" s="29"/>
      <c r="CY1068" s="29"/>
      <c r="CZ1068" s="29"/>
      <c r="DA1068" s="29"/>
      <c r="DB1068" s="29"/>
      <c r="DC1068" s="29"/>
      <c r="DD1068" s="29"/>
      <c r="DE1068" s="29"/>
      <c r="DF1068" s="29"/>
      <c r="DG1068" s="29"/>
      <c r="DH1068" s="29"/>
      <c r="DI1068" s="29"/>
      <c r="DJ1068" s="29"/>
      <c r="DK1068" s="29"/>
      <c r="DL1068" s="29"/>
      <c r="DM1068" s="29"/>
      <c r="DN1068" s="29"/>
      <c r="DO1068" s="29"/>
      <c r="DP1068" s="29"/>
      <c r="DQ1068" s="29"/>
      <c r="DR1068" s="29"/>
      <c r="DS1068" s="29"/>
      <c r="DT1068" s="29"/>
      <c r="DU1068" s="29"/>
      <c r="DV1068" s="29"/>
      <c r="DW1068" s="29"/>
      <c r="DX1068" s="29"/>
      <c r="DY1068" s="29"/>
      <c r="DZ1068" s="29"/>
      <c r="EA1068" s="29"/>
      <c r="EB1068" s="29"/>
      <c r="EC1068" s="29"/>
      <c r="ED1068" s="29"/>
      <c r="EE1068" s="29"/>
      <c r="EF1068" s="29"/>
      <c r="EG1068" s="29"/>
      <c r="EH1068" s="29"/>
      <c r="EI1068" s="29"/>
      <c r="EJ1068" s="29"/>
      <c r="EK1068" s="29"/>
      <c r="EL1068" s="29"/>
      <c r="EM1068" s="29"/>
      <c r="EN1068" s="29"/>
      <c r="EO1068" s="29"/>
      <c r="EP1068" s="29"/>
      <c r="EQ1068" s="29"/>
      <c r="ER1068" s="29"/>
      <c r="ES1068" s="29"/>
      <c r="ET1068" s="29"/>
      <c r="EU1068" s="29"/>
      <c r="EV1068" s="29"/>
      <c r="EW1068" s="29"/>
      <c r="EX1068" s="29"/>
      <c r="EY1068" s="29"/>
      <c r="EZ1068" s="29"/>
      <c r="FA1068" s="29"/>
      <c r="FB1068" s="29"/>
      <c r="FC1068" s="29"/>
      <c r="FD1068" s="29"/>
      <c r="FE1068" s="29"/>
      <c r="FF1068" s="29"/>
      <c r="FG1068" s="29"/>
      <c r="FH1068" s="29"/>
      <c r="FI1068" s="29"/>
      <c r="FJ1068" s="29"/>
      <c r="FK1068" s="29"/>
      <c r="FL1068" s="29"/>
      <c r="FM1068" s="29"/>
      <c r="FN1068" s="29"/>
      <c r="FO1068" s="29"/>
      <c r="FP1068" s="29"/>
      <c r="FQ1068" s="29"/>
      <c r="FR1068" s="29"/>
      <c r="FS1068" s="29"/>
      <c r="FT1068" s="29"/>
      <c r="FU1068" s="29"/>
      <c r="FV1068" s="29"/>
      <c r="FW1068" s="29"/>
      <c r="FX1068" s="29"/>
      <c r="FY1068" s="29"/>
      <c r="FZ1068" s="29"/>
      <c r="GA1068" s="29"/>
      <c r="GB1068" s="29"/>
      <c r="GC1068" s="29"/>
      <c r="GD1068" s="29"/>
      <c r="GE1068" s="29"/>
      <c r="GF1068" s="29"/>
      <c r="GG1068" s="29"/>
      <c r="GH1068" s="29"/>
      <c r="GI1068" s="29"/>
      <c r="GJ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</row>
    <row r="1069" spans="2:230" ht="12.75">
      <c r="B1069" s="48"/>
      <c r="C1069" s="48"/>
      <c r="D1069" s="48"/>
      <c r="E1069" s="55"/>
      <c r="F1069" s="56"/>
      <c r="G1069" s="56"/>
      <c r="H1069" s="56"/>
      <c r="I1069" s="48"/>
      <c r="J1069" s="48"/>
      <c r="K1069" s="48"/>
      <c r="L1069" s="56"/>
      <c r="M1069" s="48"/>
      <c r="N1069" s="48"/>
      <c r="O1069" s="49"/>
      <c r="P1069" s="48"/>
      <c r="Q1069" s="48"/>
      <c r="R1069" s="56"/>
      <c r="S1069" s="52"/>
      <c r="T1069" s="116"/>
      <c r="U1069" s="116"/>
      <c r="V1069" s="116"/>
      <c r="W1069" s="116"/>
      <c r="X1069" s="43"/>
      <c r="Y1069" s="43"/>
      <c r="Z1069" s="42"/>
      <c r="AA1069" s="43"/>
      <c r="AB1069" s="45"/>
      <c r="AC1069" s="45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  <c r="BM1069" s="29"/>
      <c r="BN1069" s="29"/>
      <c r="BO1069" s="29"/>
      <c r="BP1069" s="29"/>
      <c r="BQ1069" s="29"/>
      <c r="BR1069" s="29"/>
      <c r="BS1069" s="29"/>
      <c r="BT1069" s="29"/>
      <c r="BU1069" s="29"/>
      <c r="BV1069" s="29"/>
      <c r="BW1069" s="29"/>
      <c r="BX1069" s="29"/>
      <c r="BY1069" s="29"/>
      <c r="BZ1069" s="29"/>
      <c r="CA1069" s="29"/>
      <c r="CB1069" s="29"/>
      <c r="CC1069" s="29"/>
      <c r="CD1069" s="29"/>
      <c r="CE1069" s="29"/>
      <c r="CF1069" s="29"/>
      <c r="CG1069" s="29"/>
      <c r="CH1069" s="29"/>
      <c r="CI1069" s="29"/>
      <c r="CJ1069" s="29"/>
      <c r="CK1069" s="29"/>
      <c r="CL1069" s="29"/>
      <c r="CM1069" s="29"/>
      <c r="CN1069" s="29"/>
      <c r="CO1069" s="29"/>
      <c r="CP1069" s="29"/>
      <c r="CQ1069" s="29"/>
      <c r="CR1069" s="29"/>
      <c r="CS1069" s="29"/>
      <c r="CT1069" s="29"/>
      <c r="CU1069" s="29"/>
      <c r="CV1069" s="29"/>
      <c r="CW1069" s="29"/>
      <c r="CX1069" s="29"/>
      <c r="CY1069" s="29"/>
      <c r="CZ1069" s="29"/>
      <c r="DA1069" s="29"/>
      <c r="DB1069" s="29"/>
      <c r="DC1069" s="29"/>
      <c r="DD1069" s="29"/>
      <c r="DE1069" s="29"/>
      <c r="DF1069" s="29"/>
      <c r="DG1069" s="29"/>
      <c r="DH1069" s="29"/>
      <c r="DI1069" s="29"/>
      <c r="DJ1069" s="29"/>
      <c r="DK1069" s="29"/>
      <c r="DL1069" s="29"/>
      <c r="DM1069" s="29"/>
      <c r="DN1069" s="29"/>
      <c r="DO1069" s="29"/>
      <c r="DP1069" s="29"/>
      <c r="DQ1069" s="29"/>
      <c r="DR1069" s="29"/>
      <c r="DS1069" s="29"/>
      <c r="DT1069" s="29"/>
      <c r="DU1069" s="29"/>
      <c r="DV1069" s="29"/>
      <c r="DW1069" s="29"/>
      <c r="DX1069" s="29"/>
      <c r="DY1069" s="29"/>
      <c r="DZ1069" s="29"/>
      <c r="EA1069" s="29"/>
      <c r="EB1069" s="29"/>
      <c r="EC1069" s="29"/>
      <c r="ED1069" s="29"/>
      <c r="EE1069" s="29"/>
      <c r="EF1069" s="29"/>
      <c r="EG1069" s="29"/>
      <c r="EH1069" s="29"/>
      <c r="EI1069" s="29"/>
      <c r="EJ1069" s="29"/>
      <c r="EK1069" s="29"/>
      <c r="EL1069" s="29"/>
      <c r="EM1069" s="29"/>
      <c r="EN1069" s="29"/>
      <c r="EO1069" s="29"/>
      <c r="EP1069" s="29"/>
      <c r="EQ1069" s="29"/>
      <c r="ER1069" s="29"/>
      <c r="ES1069" s="29"/>
      <c r="ET1069" s="29"/>
      <c r="EU1069" s="29"/>
      <c r="EV1069" s="29"/>
      <c r="EW1069" s="29"/>
      <c r="EX1069" s="29"/>
      <c r="EY1069" s="29"/>
      <c r="EZ1069" s="29"/>
      <c r="FA1069" s="29"/>
      <c r="FB1069" s="29"/>
      <c r="FC1069" s="29"/>
      <c r="FD1069" s="29"/>
      <c r="FE1069" s="29"/>
      <c r="FF1069" s="29"/>
      <c r="FG1069" s="29"/>
      <c r="FH1069" s="29"/>
      <c r="FI1069" s="29"/>
      <c r="FJ1069" s="29"/>
      <c r="FK1069" s="29"/>
      <c r="FL1069" s="29"/>
      <c r="FM1069" s="29"/>
      <c r="FN1069" s="29"/>
      <c r="FO1069" s="29"/>
      <c r="FP1069" s="29"/>
      <c r="FQ1069" s="29"/>
      <c r="FR1069" s="29"/>
      <c r="FS1069" s="29"/>
      <c r="FT1069" s="29"/>
      <c r="FU1069" s="29"/>
      <c r="FV1069" s="29"/>
      <c r="FW1069" s="29"/>
      <c r="FX1069" s="29"/>
      <c r="FY1069" s="29"/>
      <c r="FZ1069" s="29"/>
      <c r="GA1069" s="29"/>
      <c r="GB1069" s="29"/>
      <c r="GC1069" s="29"/>
      <c r="GD1069" s="29"/>
      <c r="GE1069" s="29"/>
      <c r="GF1069" s="29"/>
      <c r="GG1069" s="29"/>
      <c r="GH1069" s="29"/>
      <c r="GI1069" s="29"/>
      <c r="GJ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</row>
    <row r="1070" spans="2:230" ht="12.75">
      <c r="B1070" s="48"/>
      <c r="C1070" s="48"/>
      <c r="D1070" s="48"/>
      <c r="E1070" s="55"/>
      <c r="F1070" s="56"/>
      <c r="G1070" s="56"/>
      <c r="H1070" s="56"/>
      <c r="I1070" s="48"/>
      <c r="J1070" s="48"/>
      <c r="K1070" s="48"/>
      <c r="L1070" s="56"/>
      <c r="M1070" s="48"/>
      <c r="N1070" s="48"/>
      <c r="O1070" s="49"/>
      <c r="P1070" s="48"/>
      <c r="Q1070" s="48"/>
      <c r="R1070" s="56"/>
      <c r="S1070" s="52"/>
      <c r="T1070" s="116"/>
      <c r="U1070" s="116"/>
      <c r="V1070" s="116"/>
      <c r="W1070" s="116"/>
      <c r="X1070" s="43"/>
      <c r="Y1070" s="43"/>
      <c r="Z1070" s="42"/>
      <c r="AA1070" s="43"/>
      <c r="AB1070" s="45"/>
      <c r="AC1070" s="45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  <c r="BM1070" s="29"/>
      <c r="BN1070" s="29"/>
      <c r="BO1070" s="29"/>
      <c r="BP1070" s="29"/>
      <c r="BQ1070" s="29"/>
      <c r="BR1070" s="29"/>
      <c r="BS1070" s="29"/>
      <c r="BT1070" s="29"/>
      <c r="BU1070" s="29"/>
      <c r="BV1070" s="29"/>
      <c r="BW1070" s="29"/>
      <c r="BX1070" s="29"/>
      <c r="BY1070" s="29"/>
      <c r="BZ1070" s="29"/>
      <c r="CA1070" s="29"/>
      <c r="CB1070" s="29"/>
      <c r="CC1070" s="29"/>
      <c r="CD1070" s="29"/>
      <c r="CE1070" s="29"/>
      <c r="CF1070" s="29"/>
      <c r="CG1070" s="29"/>
      <c r="CH1070" s="29"/>
      <c r="CI1070" s="29"/>
      <c r="CJ1070" s="29"/>
      <c r="CK1070" s="29"/>
      <c r="CL1070" s="29"/>
      <c r="CM1070" s="29"/>
      <c r="CN1070" s="29"/>
      <c r="CO1070" s="29"/>
      <c r="CP1070" s="29"/>
      <c r="CQ1070" s="29"/>
      <c r="CR1070" s="29"/>
      <c r="CS1070" s="29"/>
      <c r="CT1070" s="29"/>
      <c r="CU1070" s="29"/>
      <c r="CV1070" s="29"/>
      <c r="CW1070" s="29"/>
      <c r="CX1070" s="29"/>
      <c r="CY1070" s="29"/>
      <c r="CZ1070" s="29"/>
      <c r="DA1070" s="29"/>
      <c r="DB1070" s="29"/>
      <c r="DC1070" s="29"/>
      <c r="DD1070" s="29"/>
      <c r="DE1070" s="29"/>
      <c r="DF1070" s="29"/>
      <c r="DG1070" s="29"/>
      <c r="DH1070" s="29"/>
      <c r="DI1070" s="29"/>
      <c r="DJ1070" s="29"/>
      <c r="DK1070" s="29"/>
      <c r="DL1070" s="29"/>
      <c r="DM1070" s="29"/>
      <c r="DN1070" s="29"/>
      <c r="DO1070" s="29"/>
      <c r="DP1070" s="29"/>
      <c r="DQ1070" s="29"/>
      <c r="DR1070" s="29"/>
      <c r="DS1070" s="29"/>
      <c r="DT1070" s="29"/>
      <c r="DU1070" s="29"/>
      <c r="DV1070" s="29"/>
      <c r="DW1070" s="29"/>
      <c r="DX1070" s="29"/>
      <c r="DY1070" s="29"/>
      <c r="DZ1070" s="29"/>
      <c r="EA1070" s="29"/>
      <c r="EB1070" s="29"/>
      <c r="EC1070" s="29"/>
      <c r="ED1070" s="29"/>
      <c r="EE1070" s="29"/>
      <c r="EF1070" s="29"/>
      <c r="EG1070" s="29"/>
      <c r="EH1070" s="29"/>
      <c r="EI1070" s="29"/>
      <c r="EJ1070" s="29"/>
      <c r="EK1070" s="29"/>
      <c r="EL1070" s="29"/>
      <c r="EM1070" s="29"/>
      <c r="EN1070" s="29"/>
      <c r="EO1070" s="29"/>
      <c r="EP1070" s="29"/>
      <c r="EQ1070" s="29"/>
      <c r="ER1070" s="29"/>
      <c r="ES1070" s="29"/>
      <c r="ET1070" s="29"/>
      <c r="EU1070" s="29"/>
      <c r="EV1070" s="29"/>
      <c r="EW1070" s="29"/>
      <c r="EX1070" s="29"/>
      <c r="EY1070" s="29"/>
      <c r="EZ1070" s="29"/>
      <c r="FA1070" s="29"/>
      <c r="FB1070" s="29"/>
      <c r="FC1070" s="29"/>
      <c r="FD1070" s="29"/>
      <c r="FE1070" s="29"/>
      <c r="FF1070" s="29"/>
      <c r="FG1070" s="29"/>
      <c r="FH1070" s="29"/>
      <c r="FI1070" s="29"/>
      <c r="FJ1070" s="29"/>
      <c r="FK1070" s="29"/>
      <c r="FL1070" s="29"/>
      <c r="FM1070" s="29"/>
      <c r="FN1070" s="29"/>
      <c r="FO1070" s="29"/>
      <c r="FP1070" s="29"/>
      <c r="FQ1070" s="29"/>
      <c r="FR1070" s="29"/>
      <c r="FS1070" s="29"/>
      <c r="FT1070" s="29"/>
      <c r="FU1070" s="29"/>
      <c r="FV1070" s="29"/>
      <c r="FW1070" s="29"/>
      <c r="FX1070" s="29"/>
      <c r="FY1070" s="29"/>
      <c r="FZ1070" s="29"/>
      <c r="GA1070" s="29"/>
      <c r="GB1070" s="29"/>
      <c r="GC1070" s="29"/>
      <c r="GD1070" s="29"/>
      <c r="GE1070" s="29"/>
      <c r="GF1070" s="29"/>
      <c r="GG1070" s="29"/>
      <c r="GH1070" s="29"/>
      <c r="GI1070" s="29"/>
      <c r="GJ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</row>
    <row r="1071" spans="2:230" ht="12.75">
      <c r="B1071" s="48"/>
      <c r="C1071" s="48"/>
      <c r="D1071" s="48"/>
      <c r="E1071" s="55"/>
      <c r="F1071" s="56"/>
      <c r="G1071" s="56"/>
      <c r="H1071" s="56"/>
      <c r="I1071" s="48"/>
      <c r="J1071" s="48"/>
      <c r="K1071" s="48"/>
      <c r="L1071" s="56"/>
      <c r="M1071" s="48"/>
      <c r="N1071" s="48"/>
      <c r="O1071" s="49"/>
      <c r="P1071" s="48"/>
      <c r="Q1071" s="48"/>
      <c r="R1071" s="56"/>
      <c r="S1071" s="52"/>
      <c r="T1071" s="116"/>
      <c r="U1071" s="116"/>
      <c r="V1071" s="116"/>
      <c r="W1071" s="116"/>
      <c r="X1071" s="43"/>
      <c r="Y1071" s="43"/>
      <c r="Z1071" s="42"/>
      <c r="AA1071" s="43"/>
      <c r="AB1071" s="45"/>
      <c r="AC1071" s="45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  <c r="BM1071" s="29"/>
      <c r="BN1071" s="29"/>
      <c r="BO1071" s="29"/>
      <c r="BP1071" s="29"/>
      <c r="BQ1071" s="29"/>
      <c r="BR1071" s="29"/>
      <c r="BS1071" s="29"/>
      <c r="BT1071" s="29"/>
      <c r="BU1071" s="29"/>
      <c r="BV1071" s="29"/>
      <c r="BW1071" s="29"/>
      <c r="BX1071" s="29"/>
      <c r="BY1071" s="29"/>
      <c r="BZ1071" s="29"/>
      <c r="CA1071" s="29"/>
      <c r="CB1071" s="29"/>
      <c r="CC1071" s="29"/>
      <c r="CD1071" s="29"/>
      <c r="CE1071" s="29"/>
      <c r="CF1071" s="29"/>
      <c r="CG1071" s="29"/>
      <c r="CH1071" s="29"/>
      <c r="CI1071" s="29"/>
      <c r="CJ1071" s="29"/>
      <c r="CK1071" s="29"/>
      <c r="CL1071" s="29"/>
      <c r="CM1071" s="29"/>
      <c r="CN1071" s="29"/>
      <c r="CO1071" s="29"/>
      <c r="CP1071" s="29"/>
      <c r="CQ1071" s="29"/>
      <c r="CR1071" s="29"/>
      <c r="CS1071" s="29"/>
      <c r="CT1071" s="29"/>
      <c r="CU1071" s="29"/>
      <c r="CV1071" s="29"/>
      <c r="CW1071" s="29"/>
      <c r="CX1071" s="29"/>
      <c r="CY1071" s="29"/>
      <c r="CZ1071" s="29"/>
      <c r="DA1071" s="29"/>
      <c r="DB1071" s="29"/>
      <c r="DC1071" s="29"/>
      <c r="DD1071" s="29"/>
      <c r="DE1071" s="29"/>
      <c r="DF1071" s="29"/>
      <c r="DG1071" s="29"/>
      <c r="DH1071" s="29"/>
      <c r="DI1071" s="29"/>
      <c r="DJ1071" s="29"/>
      <c r="DK1071" s="29"/>
      <c r="DL1071" s="29"/>
      <c r="DM1071" s="29"/>
      <c r="DN1071" s="29"/>
      <c r="DO1071" s="29"/>
      <c r="DP1071" s="29"/>
      <c r="DQ1071" s="29"/>
      <c r="DR1071" s="29"/>
      <c r="DS1071" s="29"/>
      <c r="DT1071" s="29"/>
      <c r="DU1071" s="29"/>
      <c r="DV1071" s="29"/>
      <c r="DW1071" s="29"/>
      <c r="DX1071" s="29"/>
      <c r="DY1071" s="29"/>
      <c r="DZ1071" s="29"/>
      <c r="EA1071" s="29"/>
      <c r="EB1071" s="29"/>
      <c r="EC1071" s="29"/>
      <c r="ED1071" s="29"/>
      <c r="EE1071" s="29"/>
      <c r="EF1071" s="29"/>
      <c r="EG1071" s="29"/>
      <c r="EH1071" s="29"/>
      <c r="EI1071" s="29"/>
      <c r="EJ1071" s="29"/>
      <c r="EK1071" s="29"/>
      <c r="EL1071" s="29"/>
      <c r="EM1071" s="29"/>
      <c r="EN1071" s="29"/>
      <c r="EO1071" s="29"/>
      <c r="EP1071" s="29"/>
      <c r="EQ1071" s="29"/>
      <c r="ER1071" s="29"/>
      <c r="ES1071" s="29"/>
      <c r="ET1071" s="29"/>
      <c r="EU1071" s="29"/>
      <c r="EV1071" s="29"/>
      <c r="EW1071" s="29"/>
      <c r="EX1071" s="29"/>
      <c r="EY1071" s="29"/>
      <c r="EZ1071" s="29"/>
      <c r="FA1071" s="29"/>
      <c r="FB1071" s="29"/>
      <c r="FC1071" s="29"/>
      <c r="FD1071" s="29"/>
      <c r="FE1071" s="29"/>
      <c r="FF1071" s="29"/>
      <c r="FG1071" s="29"/>
      <c r="FH1071" s="29"/>
      <c r="FI1071" s="29"/>
      <c r="FJ1071" s="29"/>
      <c r="FK1071" s="29"/>
      <c r="FL1071" s="29"/>
      <c r="FM1071" s="29"/>
      <c r="FN1071" s="29"/>
      <c r="FO1071" s="29"/>
      <c r="FP1071" s="29"/>
      <c r="FQ1071" s="29"/>
      <c r="FR1071" s="29"/>
      <c r="FS1071" s="29"/>
      <c r="FT1071" s="29"/>
      <c r="FU1071" s="29"/>
      <c r="FV1071" s="29"/>
      <c r="FW1071" s="29"/>
      <c r="FX1071" s="29"/>
      <c r="FY1071" s="29"/>
      <c r="FZ1071" s="29"/>
      <c r="GA1071" s="29"/>
      <c r="GB1071" s="29"/>
      <c r="GC1071" s="29"/>
      <c r="GD1071" s="29"/>
      <c r="GE1071" s="29"/>
      <c r="GF1071" s="29"/>
      <c r="GG1071" s="29"/>
      <c r="GH1071" s="29"/>
      <c r="GI1071" s="29"/>
      <c r="GJ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</row>
    <row r="1072" spans="2:230" ht="12.75">
      <c r="B1072" s="48"/>
      <c r="C1072" s="48"/>
      <c r="D1072" s="48"/>
      <c r="E1072" s="55"/>
      <c r="F1072" s="56"/>
      <c r="G1072" s="56"/>
      <c r="H1072" s="56"/>
      <c r="I1072" s="48"/>
      <c r="J1072" s="48"/>
      <c r="K1072" s="48"/>
      <c r="L1072" s="56"/>
      <c r="M1072" s="48"/>
      <c r="N1072" s="48"/>
      <c r="O1072" s="49"/>
      <c r="P1072" s="48"/>
      <c r="Q1072" s="48"/>
      <c r="R1072" s="56"/>
      <c r="S1072" s="52"/>
      <c r="T1072" s="116"/>
      <c r="U1072" s="116"/>
      <c r="V1072" s="116"/>
      <c r="W1072" s="116"/>
      <c r="X1072" s="43"/>
      <c r="Y1072" s="43"/>
      <c r="Z1072" s="42"/>
      <c r="AA1072" s="43"/>
      <c r="AB1072" s="45"/>
      <c r="AC1072" s="45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  <c r="BM1072" s="29"/>
      <c r="BN1072" s="29"/>
      <c r="BO1072" s="29"/>
      <c r="BP1072" s="29"/>
      <c r="BQ1072" s="29"/>
      <c r="BR1072" s="29"/>
      <c r="BS1072" s="29"/>
      <c r="BT1072" s="29"/>
      <c r="BU1072" s="29"/>
      <c r="BV1072" s="29"/>
      <c r="BW1072" s="29"/>
      <c r="BX1072" s="29"/>
      <c r="BY1072" s="29"/>
      <c r="BZ1072" s="29"/>
      <c r="CA1072" s="29"/>
      <c r="CB1072" s="29"/>
      <c r="CC1072" s="29"/>
      <c r="CD1072" s="29"/>
      <c r="CE1072" s="29"/>
      <c r="CF1072" s="29"/>
      <c r="CG1072" s="29"/>
      <c r="CH1072" s="29"/>
      <c r="CI1072" s="29"/>
      <c r="CJ1072" s="29"/>
      <c r="CK1072" s="29"/>
      <c r="CL1072" s="29"/>
      <c r="CM1072" s="29"/>
      <c r="CN1072" s="29"/>
      <c r="CO1072" s="29"/>
      <c r="CP1072" s="29"/>
      <c r="CQ1072" s="29"/>
      <c r="CR1072" s="29"/>
      <c r="CS1072" s="29"/>
      <c r="CT1072" s="29"/>
      <c r="CU1072" s="29"/>
      <c r="CV1072" s="29"/>
      <c r="CW1072" s="29"/>
      <c r="CX1072" s="29"/>
      <c r="CY1072" s="29"/>
      <c r="CZ1072" s="29"/>
      <c r="DA1072" s="29"/>
      <c r="DB1072" s="29"/>
      <c r="DC1072" s="29"/>
      <c r="DD1072" s="29"/>
      <c r="DE1072" s="29"/>
      <c r="DF1072" s="29"/>
      <c r="DG1072" s="29"/>
      <c r="DH1072" s="29"/>
      <c r="DI1072" s="29"/>
      <c r="DJ1072" s="29"/>
      <c r="DK1072" s="29"/>
      <c r="DL1072" s="29"/>
      <c r="DM1072" s="29"/>
      <c r="DN1072" s="29"/>
      <c r="DO1072" s="29"/>
      <c r="DP1072" s="29"/>
      <c r="DQ1072" s="29"/>
      <c r="DR1072" s="29"/>
      <c r="DS1072" s="29"/>
      <c r="DT1072" s="29"/>
      <c r="DU1072" s="29"/>
      <c r="DV1072" s="29"/>
      <c r="DW1072" s="29"/>
      <c r="DX1072" s="29"/>
      <c r="DY1072" s="29"/>
      <c r="DZ1072" s="29"/>
      <c r="EA1072" s="29"/>
      <c r="EB1072" s="29"/>
      <c r="EC1072" s="29"/>
      <c r="ED1072" s="29"/>
      <c r="EE1072" s="29"/>
      <c r="EF1072" s="29"/>
      <c r="EG1072" s="29"/>
      <c r="EH1072" s="29"/>
      <c r="EI1072" s="29"/>
      <c r="EJ1072" s="29"/>
      <c r="EK1072" s="29"/>
      <c r="EL1072" s="29"/>
      <c r="EM1072" s="29"/>
      <c r="EN1072" s="29"/>
      <c r="EO1072" s="29"/>
      <c r="EP1072" s="29"/>
      <c r="EQ1072" s="29"/>
      <c r="ER1072" s="29"/>
      <c r="ES1072" s="29"/>
      <c r="ET1072" s="29"/>
      <c r="EU1072" s="29"/>
      <c r="EV1072" s="29"/>
      <c r="EW1072" s="29"/>
      <c r="EX1072" s="29"/>
      <c r="EY1072" s="29"/>
      <c r="EZ1072" s="29"/>
      <c r="FA1072" s="29"/>
      <c r="FB1072" s="29"/>
      <c r="FC1072" s="29"/>
      <c r="FD1072" s="29"/>
      <c r="FE1072" s="29"/>
      <c r="FF1072" s="29"/>
      <c r="FG1072" s="29"/>
      <c r="FH1072" s="29"/>
      <c r="FI1072" s="29"/>
      <c r="FJ1072" s="29"/>
      <c r="FK1072" s="29"/>
      <c r="FL1072" s="29"/>
      <c r="FM1072" s="29"/>
      <c r="FN1072" s="29"/>
      <c r="FO1072" s="29"/>
      <c r="FP1072" s="29"/>
      <c r="FQ1072" s="29"/>
      <c r="FR1072" s="29"/>
      <c r="FS1072" s="29"/>
      <c r="FT1072" s="29"/>
      <c r="FU1072" s="29"/>
      <c r="FV1072" s="29"/>
      <c r="FW1072" s="29"/>
      <c r="FX1072" s="29"/>
      <c r="FY1072" s="29"/>
      <c r="FZ1072" s="29"/>
      <c r="GA1072" s="29"/>
      <c r="GB1072" s="29"/>
      <c r="GC1072" s="29"/>
      <c r="GD1072" s="29"/>
      <c r="GE1072" s="29"/>
      <c r="GF1072" s="29"/>
      <c r="GG1072" s="29"/>
      <c r="GH1072" s="29"/>
      <c r="GI1072" s="29"/>
      <c r="GJ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</row>
    <row r="1073" spans="2:230" ht="12.75">
      <c r="B1073" s="48"/>
      <c r="C1073" s="48"/>
      <c r="D1073" s="48"/>
      <c r="E1073" s="55"/>
      <c r="F1073" s="56"/>
      <c r="G1073" s="56"/>
      <c r="H1073" s="56"/>
      <c r="I1073" s="48"/>
      <c r="J1073" s="48"/>
      <c r="K1073" s="48"/>
      <c r="L1073" s="56"/>
      <c r="M1073" s="48"/>
      <c r="N1073" s="48"/>
      <c r="O1073" s="49"/>
      <c r="P1073" s="48"/>
      <c r="Q1073" s="48"/>
      <c r="R1073" s="56"/>
      <c r="S1073" s="52"/>
      <c r="T1073" s="116"/>
      <c r="U1073" s="116"/>
      <c r="V1073" s="116"/>
      <c r="W1073" s="116"/>
      <c r="X1073" s="43"/>
      <c r="Y1073" s="43"/>
      <c r="Z1073" s="42"/>
      <c r="AA1073" s="43"/>
      <c r="AB1073" s="45"/>
      <c r="AC1073" s="45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  <c r="BM1073" s="29"/>
      <c r="BN1073" s="29"/>
      <c r="BO1073" s="29"/>
      <c r="BP1073" s="29"/>
      <c r="BQ1073" s="29"/>
      <c r="BR1073" s="29"/>
      <c r="BS1073" s="29"/>
      <c r="BT1073" s="29"/>
      <c r="BU1073" s="29"/>
      <c r="BV1073" s="29"/>
      <c r="BW1073" s="29"/>
      <c r="BX1073" s="29"/>
      <c r="BY1073" s="29"/>
      <c r="BZ1073" s="29"/>
      <c r="CA1073" s="29"/>
      <c r="CB1073" s="29"/>
      <c r="CC1073" s="29"/>
      <c r="CD1073" s="29"/>
      <c r="CE1073" s="29"/>
      <c r="CF1073" s="29"/>
      <c r="CG1073" s="29"/>
      <c r="CH1073" s="29"/>
      <c r="CI1073" s="29"/>
      <c r="CJ1073" s="29"/>
      <c r="CK1073" s="29"/>
      <c r="CL1073" s="29"/>
      <c r="CM1073" s="29"/>
      <c r="CN1073" s="29"/>
      <c r="CO1073" s="29"/>
      <c r="CP1073" s="29"/>
      <c r="CQ1073" s="29"/>
      <c r="CR1073" s="29"/>
      <c r="CS1073" s="29"/>
      <c r="CT1073" s="29"/>
      <c r="CU1073" s="29"/>
      <c r="CV1073" s="29"/>
      <c r="CW1073" s="29"/>
      <c r="CX1073" s="29"/>
      <c r="CY1073" s="29"/>
      <c r="CZ1073" s="29"/>
      <c r="DA1073" s="29"/>
      <c r="DB1073" s="29"/>
      <c r="DC1073" s="29"/>
      <c r="DD1073" s="29"/>
      <c r="DE1073" s="29"/>
      <c r="DF1073" s="29"/>
      <c r="DG1073" s="29"/>
      <c r="DH1073" s="29"/>
      <c r="DI1073" s="29"/>
      <c r="DJ1073" s="29"/>
      <c r="DK1073" s="29"/>
      <c r="DL1073" s="29"/>
      <c r="DM1073" s="29"/>
      <c r="DN1073" s="29"/>
      <c r="DO1073" s="29"/>
      <c r="DP1073" s="29"/>
      <c r="DQ1073" s="29"/>
      <c r="DR1073" s="29"/>
      <c r="DS1073" s="29"/>
      <c r="DT1073" s="29"/>
      <c r="DU1073" s="29"/>
      <c r="DV1073" s="29"/>
      <c r="DW1073" s="29"/>
      <c r="DX1073" s="29"/>
      <c r="DY1073" s="29"/>
      <c r="DZ1073" s="29"/>
      <c r="EA1073" s="29"/>
      <c r="EB1073" s="29"/>
      <c r="EC1073" s="29"/>
      <c r="ED1073" s="29"/>
      <c r="EE1073" s="29"/>
      <c r="EF1073" s="29"/>
      <c r="EG1073" s="29"/>
      <c r="EH1073" s="29"/>
      <c r="EI1073" s="29"/>
      <c r="EJ1073" s="29"/>
      <c r="EK1073" s="29"/>
      <c r="EL1073" s="29"/>
      <c r="EM1073" s="29"/>
      <c r="EN1073" s="29"/>
      <c r="EO1073" s="29"/>
      <c r="EP1073" s="29"/>
      <c r="EQ1073" s="29"/>
      <c r="ER1073" s="29"/>
      <c r="ES1073" s="29"/>
      <c r="ET1073" s="29"/>
      <c r="EU1073" s="29"/>
      <c r="EV1073" s="29"/>
      <c r="EW1073" s="29"/>
      <c r="EX1073" s="29"/>
      <c r="EY1073" s="29"/>
      <c r="EZ1073" s="29"/>
      <c r="FA1073" s="29"/>
      <c r="FB1073" s="29"/>
      <c r="FC1073" s="29"/>
      <c r="FD1073" s="29"/>
      <c r="FE1073" s="29"/>
      <c r="FF1073" s="29"/>
      <c r="FG1073" s="29"/>
      <c r="FH1073" s="29"/>
      <c r="FI1073" s="29"/>
      <c r="FJ1073" s="29"/>
      <c r="FK1073" s="29"/>
      <c r="FL1073" s="29"/>
      <c r="FM1073" s="29"/>
      <c r="FN1073" s="29"/>
      <c r="FO1073" s="29"/>
      <c r="FP1073" s="29"/>
      <c r="FQ1073" s="29"/>
      <c r="FR1073" s="29"/>
      <c r="FS1073" s="29"/>
      <c r="FT1073" s="29"/>
      <c r="FU1073" s="29"/>
      <c r="FV1073" s="29"/>
      <c r="FW1073" s="29"/>
      <c r="FX1073" s="29"/>
      <c r="FY1073" s="29"/>
      <c r="FZ1073" s="29"/>
      <c r="GA1073" s="29"/>
      <c r="GB1073" s="29"/>
      <c r="GC1073" s="29"/>
      <c r="GD1073" s="29"/>
      <c r="GE1073" s="29"/>
      <c r="GF1073" s="29"/>
      <c r="GG1073" s="29"/>
      <c r="GH1073" s="29"/>
      <c r="GI1073" s="29"/>
      <c r="GJ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</row>
    <row r="1074" spans="2:230" ht="12.75">
      <c r="B1074" s="48"/>
      <c r="C1074" s="48"/>
      <c r="D1074" s="48"/>
      <c r="E1074" s="55"/>
      <c r="F1074" s="56"/>
      <c r="G1074" s="56"/>
      <c r="H1074" s="56"/>
      <c r="I1074" s="48"/>
      <c r="J1074" s="48"/>
      <c r="K1074" s="48"/>
      <c r="L1074" s="56"/>
      <c r="M1074" s="48"/>
      <c r="N1074" s="48"/>
      <c r="O1074" s="49"/>
      <c r="P1074" s="48"/>
      <c r="Q1074" s="48"/>
      <c r="R1074" s="56"/>
      <c r="S1074" s="52"/>
      <c r="T1074" s="116"/>
      <c r="U1074" s="116"/>
      <c r="V1074" s="116"/>
      <c r="W1074" s="116"/>
      <c r="X1074" s="43"/>
      <c r="Y1074" s="43"/>
      <c r="Z1074" s="42"/>
      <c r="AA1074" s="43"/>
      <c r="AB1074" s="45"/>
      <c r="AC1074" s="45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  <c r="BM1074" s="29"/>
      <c r="BN1074" s="29"/>
      <c r="BO1074" s="29"/>
      <c r="BP1074" s="29"/>
      <c r="BQ1074" s="29"/>
      <c r="BR1074" s="29"/>
      <c r="BS1074" s="29"/>
      <c r="BT1074" s="29"/>
      <c r="BU1074" s="29"/>
      <c r="BV1074" s="29"/>
      <c r="BW1074" s="29"/>
      <c r="BX1074" s="29"/>
      <c r="BY1074" s="29"/>
      <c r="BZ1074" s="29"/>
      <c r="CA1074" s="29"/>
      <c r="CB1074" s="29"/>
      <c r="CC1074" s="29"/>
      <c r="CD1074" s="29"/>
      <c r="CE1074" s="29"/>
      <c r="CF1074" s="29"/>
      <c r="CG1074" s="29"/>
      <c r="CH1074" s="29"/>
      <c r="CI1074" s="29"/>
      <c r="CJ1074" s="29"/>
      <c r="CK1074" s="29"/>
      <c r="CL1074" s="29"/>
      <c r="CM1074" s="29"/>
      <c r="CN1074" s="29"/>
      <c r="CO1074" s="29"/>
      <c r="CP1074" s="29"/>
      <c r="CQ1074" s="29"/>
      <c r="CR1074" s="29"/>
      <c r="CS1074" s="29"/>
      <c r="CT1074" s="29"/>
      <c r="CU1074" s="29"/>
      <c r="CV1074" s="29"/>
      <c r="CW1074" s="29"/>
      <c r="CX1074" s="29"/>
      <c r="CY1074" s="29"/>
      <c r="CZ1074" s="29"/>
      <c r="DA1074" s="29"/>
      <c r="DB1074" s="29"/>
      <c r="DC1074" s="29"/>
      <c r="DD1074" s="29"/>
      <c r="DE1074" s="29"/>
      <c r="DF1074" s="29"/>
      <c r="DG1074" s="29"/>
      <c r="DH1074" s="29"/>
      <c r="DI1074" s="29"/>
      <c r="DJ1074" s="29"/>
      <c r="DK1074" s="29"/>
      <c r="DL1074" s="29"/>
      <c r="DM1074" s="29"/>
      <c r="DN1074" s="29"/>
      <c r="DO1074" s="29"/>
      <c r="DP1074" s="29"/>
      <c r="DQ1074" s="29"/>
      <c r="DR1074" s="29"/>
      <c r="DS1074" s="29"/>
      <c r="DT1074" s="29"/>
      <c r="DU1074" s="29"/>
      <c r="DV1074" s="29"/>
      <c r="DW1074" s="29"/>
      <c r="DX1074" s="29"/>
      <c r="DY1074" s="29"/>
      <c r="DZ1074" s="29"/>
      <c r="EA1074" s="29"/>
      <c r="EB1074" s="29"/>
      <c r="EC1074" s="29"/>
      <c r="ED1074" s="29"/>
      <c r="EE1074" s="29"/>
      <c r="EF1074" s="29"/>
      <c r="EG1074" s="29"/>
      <c r="EH1074" s="29"/>
      <c r="EI1074" s="29"/>
      <c r="EJ1074" s="29"/>
      <c r="EK1074" s="29"/>
      <c r="EL1074" s="29"/>
      <c r="EM1074" s="29"/>
      <c r="EN1074" s="29"/>
      <c r="EO1074" s="29"/>
      <c r="EP1074" s="29"/>
      <c r="EQ1074" s="29"/>
      <c r="ER1074" s="29"/>
      <c r="ES1074" s="29"/>
      <c r="ET1074" s="29"/>
      <c r="EU1074" s="29"/>
      <c r="EV1074" s="29"/>
      <c r="EW1074" s="29"/>
      <c r="EX1074" s="29"/>
      <c r="EY1074" s="29"/>
      <c r="EZ1074" s="29"/>
      <c r="FA1074" s="29"/>
      <c r="FB1074" s="29"/>
      <c r="FC1074" s="29"/>
      <c r="FD1074" s="29"/>
      <c r="FE1074" s="29"/>
      <c r="FF1074" s="29"/>
      <c r="FG1074" s="29"/>
      <c r="FH1074" s="29"/>
      <c r="FI1074" s="29"/>
      <c r="FJ1074" s="29"/>
      <c r="FK1074" s="29"/>
      <c r="FL1074" s="29"/>
      <c r="FM1074" s="29"/>
      <c r="FN1074" s="29"/>
      <c r="FO1074" s="29"/>
      <c r="FP1074" s="29"/>
      <c r="FQ1074" s="29"/>
      <c r="FR1074" s="29"/>
      <c r="FS1074" s="29"/>
      <c r="FT1074" s="29"/>
      <c r="FU1074" s="29"/>
      <c r="FV1074" s="29"/>
      <c r="FW1074" s="29"/>
      <c r="FX1074" s="29"/>
      <c r="FY1074" s="29"/>
      <c r="FZ1074" s="29"/>
      <c r="GA1074" s="29"/>
      <c r="GB1074" s="29"/>
      <c r="GC1074" s="29"/>
      <c r="GD1074" s="29"/>
      <c r="GE1074" s="29"/>
      <c r="GF1074" s="29"/>
      <c r="GG1074" s="29"/>
      <c r="GH1074" s="29"/>
      <c r="GI1074" s="29"/>
      <c r="GJ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</row>
    <row r="1075" spans="2:230" ht="12.75">
      <c r="B1075" s="48"/>
      <c r="C1075" s="48"/>
      <c r="D1075" s="48"/>
      <c r="E1075" s="55"/>
      <c r="F1075" s="56"/>
      <c r="G1075" s="56"/>
      <c r="H1075" s="56"/>
      <c r="I1075" s="48"/>
      <c r="J1075" s="48"/>
      <c r="K1075" s="48"/>
      <c r="L1075" s="56"/>
      <c r="M1075" s="48"/>
      <c r="N1075" s="48"/>
      <c r="O1075" s="49"/>
      <c r="P1075" s="48"/>
      <c r="Q1075" s="48"/>
      <c r="R1075" s="56"/>
      <c r="S1075" s="52"/>
      <c r="T1075" s="116"/>
      <c r="U1075" s="116"/>
      <c r="V1075" s="116"/>
      <c r="W1075" s="116"/>
      <c r="X1075" s="43"/>
      <c r="Y1075" s="43"/>
      <c r="Z1075" s="42"/>
      <c r="AA1075" s="43"/>
      <c r="AB1075" s="45"/>
      <c r="AC1075" s="45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  <c r="BM1075" s="29"/>
      <c r="BN1075" s="29"/>
      <c r="BO1075" s="29"/>
      <c r="BP1075" s="29"/>
      <c r="BQ1075" s="29"/>
      <c r="BR1075" s="29"/>
      <c r="BS1075" s="29"/>
      <c r="BT1075" s="29"/>
      <c r="BU1075" s="29"/>
      <c r="BV1075" s="29"/>
      <c r="BW1075" s="29"/>
      <c r="BX1075" s="29"/>
      <c r="BY1075" s="29"/>
      <c r="BZ1075" s="29"/>
      <c r="CA1075" s="29"/>
      <c r="CB1075" s="29"/>
      <c r="CC1075" s="29"/>
      <c r="CD1075" s="29"/>
      <c r="CE1075" s="29"/>
      <c r="CF1075" s="29"/>
      <c r="CG1075" s="29"/>
      <c r="CH1075" s="29"/>
      <c r="CI1075" s="29"/>
      <c r="CJ1075" s="29"/>
      <c r="CK1075" s="29"/>
      <c r="CL1075" s="29"/>
      <c r="CM1075" s="29"/>
      <c r="CN1075" s="29"/>
      <c r="CO1075" s="29"/>
      <c r="CP1075" s="29"/>
      <c r="CQ1075" s="29"/>
      <c r="CR1075" s="29"/>
      <c r="CS1075" s="29"/>
      <c r="CT1075" s="29"/>
      <c r="CU1075" s="29"/>
      <c r="CV1075" s="29"/>
      <c r="CW1075" s="29"/>
      <c r="CX1075" s="29"/>
      <c r="CY1075" s="29"/>
      <c r="CZ1075" s="29"/>
      <c r="DA1075" s="29"/>
      <c r="DB1075" s="29"/>
      <c r="DC1075" s="29"/>
      <c r="DD1075" s="29"/>
      <c r="DE1075" s="29"/>
      <c r="DF1075" s="29"/>
      <c r="DG1075" s="29"/>
      <c r="DH1075" s="29"/>
      <c r="DI1075" s="29"/>
      <c r="DJ1075" s="29"/>
      <c r="DK1075" s="29"/>
      <c r="DL1075" s="29"/>
      <c r="DM1075" s="29"/>
      <c r="DN1075" s="29"/>
      <c r="DO1075" s="29"/>
      <c r="DP1075" s="29"/>
      <c r="DQ1075" s="29"/>
      <c r="DR1075" s="29"/>
      <c r="DS1075" s="29"/>
      <c r="DT1075" s="29"/>
      <c r="DU1075" s="29"/>
      <c r="DV1075" s="29"/>
      <c r="DW1075" s="29"/>
      <c r="DX1075" s="29"/>
      <c r="DY1075" s="29"/>
      <c r="DZ1075" s="29"/>
      <c r="EA1075" s="29"/>
      <c r="EB1075" s="29"/>
      <c r="EC1075" s="29"/>
      <c r="ED1075" s="29"/>
      <c r="EE1075" s="29"/>
      <c r="EF1075" s="29"/>
      <c r="EG1075" s="29"/>
      <c r="EH1075" s="29"/>
      <c r="EI1075" s="29"/>
      <c r="EJ1075" s="29"/>
      <c r="EK1075" s="29"/>
      <c r="EL1075" s="29"/>
      <c r="EM1075" s="29"/>
      <c r="EN1075" s="29"/>
      <c r="EO1075" s="29"/>
      <c r="EP1075" s="29"/>
      <c r="EQ1075" s="29"/>
      <c r="ER1075" s="29"/>
      <c r="ES1075" s="29"/>
      <c r="ET1075" s="29"/>
      <c r="EU1075" s="29"/>
      <c r="EV1075" s="29"/>
      <c r="EW1075" s="29"/>
      <c r="EX1075" s="29"/>
      <c r="EY1075" s="29"/>
      <c r="EZ1075" s="29"/>
      <c r="FA1075" s="29"/>
      <c r="FB1075" s="29"/>
      <c r="FC1075" s="29"/>
      <c r="FD1075" s="29"/>
      <c r="FE1075" s="29"/>
      <c r="FF1075" s="29"/>
      <c r="FG1075" s="29"/>
      <c r="FH1075" s="29"/>
      <c r="FI1075" s="29"/>
      <c r="FJ1075" s="29"/>
      <c r="FK1075" s="29"/>
      <c r="FL1075" s="29"/>
      <c r="FM1075" s="29"/>
      <c r="FN1075" s="29"/>
      <c r="FO1075" s="29"/>
      <c r="FP1075" s="29"/>
      <c r="FQ1075" s="29"/>
      <c r="FR1075" s="29"/>
      <c r="FS1075" s="29"/>
      <c r="FT1075" s="29"/>
      <c r="FU1075" s="29"/>
      <c r="FV1075" s="29"/>
      <c r="FW1075" s="29"/>
      <c r="FX1075" s="29"/>
      <c r="FY1075" s="29"/>
      <c r="FZ1075" s="29"/>
      <c r="GA1075" s="29"/>
      <c r="GB1075" s="29"/>
      <c r="GC1075" s="29"/>
      <c r="GD1075" s="29"/>
      <c r="GE1075" s="29"/>
      <c r="GF1075" s="29"/>
      <c r="GG1075" s="29"/>
      <c r="GH1075" s="29"/>
      <c r="GI1075" s="29"/>
      <c r="GJ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</row>
    <row r="1076" spans="2:230" ht="12.75">
      <c r="B1076" s="48"/>
      <c r="C1076" s="48"/>
      <c r="D1076" s="48"/>
      <c r="E1076" s="55"/>
      <c r="F1076" s="56"/>
      <c r="G1076" s="56"/>
      <c r="H1076" s="56"/>
      <c r="I1076" s="48"/>
      <c r="J1076" s="48"/>
      <c r="K1076" s="48"/>
      <c r="L1076" s="56"/>
      <c r="M1076" s="48"/>
      <c r="N1076" s="48"/>
      <c r="O1076" s="49"/>
      <c r="P1076" s="48"/>
      <c r="Q1076" s="48"/>
      <c r="R1076" s="56"/>
      <c r="S1076" s="52"/>
      <c r="T1076" s="116"/>
      <c r="U1076" s="116"/>
      <c r="V1076" s="116"/>
      <c r="W1076" s="116"/>
      <c r="X1076" s="43"/>
      <c r="Y1076" s="43"/>
      <c r="Z1076" s="42"/>
      <c r="AA1076" s="43"/>
      <c r="AB1076" s="45"/>
      <c r="AC1076" s="45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  <c r="GG1076" s="29"/>
      <c r="GH1076" s="29"/>
      <c r="GI1076" s="29"/>
      <c r="GJ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</row>
    <row r="1077" spans="2:230" ht="12.75">
      <c r="B1077" s="48"/>
      <c r="C1077" s="48"/>
      <c r="D1077" s="48"/>
      <c r="E1077" s="55"/>
      <c r="F1077" s="56"/>
      <c r="G1077" s="56"/>
      <c r="H1077" s="56"/>
      <c r="I1077" s="48"/>
      <c r="J1077" s="48"/>
      <c r="K1077" s="48"/>
      <c r="L1077" s="56"/>
      <c r="M1077" s="48"/>
      <c r="N1077" s="48"/>
      <c r="O1077" s="49"/>
      <c r="P1077" s="48"/>
      <c r="Q1077" s="48"/>
      <c r="R1077" s="56"/>
      <c r="S1077" s="52"/>
      <c r="T1077" s="116"/>
      <c r="U1077" s="116"/>
      <c r="V1077" s="116"/>
      <c r="W1077" s="116"/>
      <c r="X1077" s="43"/>
      <c r="Y1077" s="43"/>
      <c r="Z1077" s="42"/>
      <c r="AA1077" s="43"/>
      <c r="AB1077" s="45"/>
      <c r="AC1077" s="45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  <c r="BM1077" s="29"/>
      <c r="BN1077" s="29"/>
      <c r="BO1077" s="29"/>
      <c r="BP1077" s="29"/>
      <c r="BQ1077" s="29"/>
      <c r="BR1077" s="29"/>
      <c r="BS1077" s="29"/>
      <c r="BT1077" s="29"/>
      <c r="BU1077" s="29"/>
      <c r="BV1077" s="29"/>
      <c r="BW1077" s="29"/>
      <c r="BX1077" s="29"/>
      <c r="BY1077" s="29"/>
      <c r="BZ1077" s="29"/>
      <c r="CA1077" s="29"/>
      <c r="CB1077" s="29"/>
      <c r="CC1077" s="29"/>
      <c r="CD1077" s="29"/>
      <c r="CE1077" s="29"/>
      <c r="CF1077" s="29"/>
      <c r="CG1077" s="29"/>
      <c r="CH1077" s="29"/>
      <c r="CI1077" s="29"/>
      <c r="CJ1077" s="29"/>
      <c r="CK1077" s="29"/>
      <c r="CL1077" s="29"/>
      <c r="CM1077" s="29"/>
      <c r="CN1077" s="29"/>
      <c r="CO1077" s="29"/>
      <c r="CP1077" s="29"/>
      <c r="CQ1077" s="29"/>
      <c r="CR1077" s="29"/>
      <c r="CS1077" s="29"/>
      <c r="CT1077" s="29"/>
      <c r="CU1077" s="29"/>
      <c r="CV1077" s="29"/>
      <c r="CW1077" s="29"/>
      <c r="CX1077" s="29"/>
      <c r="CY1077" s="29"/>
      <c r="CZ1077" s="29"/>
      <c r="DA1077" s="29"/>
      <c r="DB1077" s="29"/>
      <c r="DC1077" s="29"/>
      <c r="DD1077" s="29"/>
      <c r="DE1077" s="29"/>
      <c r="DF1077" s="29"/>
      <c r="DG1077" s="29"/>
      <c r="DH1077" s="29"/>
      <c r="DI1077" s="29"/>
      <c r="DJ1077" s="29"/>
      <c r="DK1077" s="29"/>
      <c r="DL1077" s="29"/>
      <c r="DM1077" s="29"/>
      <c r="DN1077" s="29"/>
      <c r="DO1077" s="29"/>
      <c r="DP1077" s="29"/>
      <c r="DQ1077" s="29"/>
      <c r="DR1077" s="29"/>
      <c r="DS1077" s="29"/>
      <c r="DT1077" s="29"/>
      <c r="DU1077" s="29"/>
      <c r="DV1077" s="29"/>
      <c r="DW1077" s="29"/>
      <c r="DX1077" s="29"/>
      <c r="DY1077" s="29"/>
      <c r="DZ1077" s="29"/>
      <c r="EA1077" s="29"/>
      <c r="EB1077" s="29"/>
      <c r="EC1077" s="29"/>
      <c r="ED1077" s="29"/>
      <c r="EE1077" s="29"/>
      <c r="EF1077" s="29"/>
      <c r="EG1077" s="29"/>
      <c r="EH1077" s="29"/>
      <c r="EI1077" s="29"/>
      <c r="EJ1077" s="29"/>
      <c r="EK1077" s="29"/>
      <c r="EL1077" s="29"/>
      <c r="EM1077" s="29"/>
      <c r="EN1077" s="29"/>
      <c r="EO1077" s="29"/>
      <c r="EP1077" s="29"/>
      <c r="EQ1077" s="29"/>
      <c r="ER1077" s="29"/>
      <c r="ES1077" s="29"/>
      <c r="ET1077" s="29"/>
      <c r="EU1077" s="29"/>
      <c r="EV1077" s="29"/>
      <c r="EW1077" s="29"/>
      <c r="EX1077" s="29"/>
      <c r="EY1077" s="29"/>
      <c r="EZ1077" s="29"/>
      <c r="FA1077" s="29"/>
      <c r="FB1077" s="29"/>
      <c r="FC1077" s="29"/>
      <c r="FD1077" s="29"/>
      <c r="FE1077" s="29"/>
      <c r="FF1077" s="29"/>
      <c r="FG1077" s="29"/>
      <c r="FH1077" s="29"/>
      <c r="FI1077" s="29"/>
      <c r="FJ1077" s="29"/>
      <c r="FK1077" s="29"/>
      <c r="FL1077" s="29"/>
      <c r="FM1077" s="29"/>
      <c r="FN1077" s="29"/>
      <c r="FO1077" s="29"/>
      <c r="FP1077" s="29"/>
      <c r="FQ1077" s="29"/>
      <c r="FR1077" s="29"/>
      <c r="FS1077" s="29"/>
      <c r="FT1077" s="29"/>
      <c r="FU1077" s="29"/>
      <c r="FV1077" s="29"/>
      <c r="FW1077" s="29"/>
      <c r="FX1077" s="29"/>
      <c r="FY1077" s="29"/>
      <c r="FZ1077" s="29"/>
      <c r="GA1077" s="29"/>
      <c r="GB1077" s="29"/>
      <c r="GC1077" s="29"/>
      <c r="GD1077" s="29"/>
      <c r="GE1077" s="29"/>
      <c r="GF1077" s="29"/>
      <c r="GG1077" s="29"/>
      <c r="GH1077" s="29"/>
      <c r="GI1077" s="29"/>
      <c r="GJ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</row>
    <row r="1078" spans="2:230" ht="12.75">
      <c r="B1078" s="48"/>
      <c r="C1078" s="48"/>
      <c r="D1078" s="48"/>
      <c r="E1078" s="55"/>
      <c r="F1078" s="56"/>
      <c r="G1078" s="56"/>
      <c r="H1078" s="56"/>
      <c r="I1078" s="48"/>
      <c r="J1078" s="48"/>
      <c r="K1078" s="48"/>
      <c r="L1078" s="56"/>
      <c r="M1078" s="48"/>
      <c r="N1078" s="48"/>
      <c r="O1078" s="49"/>
      <c r="P1078" s="48"/>
      <c r="Q1078" s="48"/>
      <c r="R1078" s="56"/>
      <c r="S1078" s="52"/>
      <c r="T1078" s="116"/>
      <c r="U1078" s="116"/>
      <c r="V1078" s="116"/>
      <c r="W1078" s="116"/>
      <c r="X1078" s="43"/>
      <c r="Y1078" s="43"/>
      <c r="Z1078" s="42"/>
      <c r="AA1078" s="43"/>
      <c r="AB1078" s="45"/>
      <c r="AC1078" s="45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  <c r="BM1078" s="29"/>
      <c r="BN1078" s="29"/>
      <c r="BO1078" s="29"/>
      <c r="BP1078" s="29"/>
      <c r="BQ1078" s="29"/>
      <c r="BR1078" s="29"/>
      <c r="BS1078" s="29"/>
      <c r="BT1078" s="29"/>
      <c r="BU1078" s="29"/>
      <c r="BV1078" s="29"/>
      <c r="BW1078" s="29"/>
      <c r="BX1078" s="29"/>
      <c r="BY1078" s="29"/>
      <c r="BZ1078" s="29"/>
      <c r="CA1078" s="29"/>
      <c r="CB1078" s="29"/>
      <c r="CC1078" s="29"/>
      <c r="CD1078" s="29"/>
      <c r="CE1078" s="29"/>
      <c r="CF1078" s="29"/>
      <c r="CG1078" s="29"/>
      <c r="CH1078" s="29"/>
      <c r="CI1078" s="29"/>
      <c r="CJ1078" s="29"/>
      <c r="CK1078" s="29"/>
      <c r="CL1078" s="29"/>
      <c r="CM1078" s="29"/>
      <c r="CN1078" s="29"/>
      <c r="CO1078" s="29"/>
      <c r="CP1078" s="29"/>
      <c r="CQ1078" s="29"/>
      <c r="CR1078" s="29"/>
      <c r="CS1078" s="29"/>
      <c r="CT1078" s="29"/>
      <c r="CU1078" s="29"/>
      <c r="CV1078" s="29"/>
      <c r="CW1078" s="29"/>
      <c r="CX1078" s="29"/>
      <c r="CY1078" s="29"/>
      <c r="CZ1078" s="29"/>
      <c r="DA1078" s="29"/>
      <c r="DB1078" s="29"/>
      <c r="DC1078" s="29"/>
      <c r="DD1078" s="29"/>
      <c r="DE1078" s="29"/>
      <c r="DF1078" s="29"/>
      <c r="DG1078" s="29"/>
      <c r="DH1078" s="29"/>
      <c r="DI1078" s="29"/>
      <c r="DJ1078" s="29"/>
      <c r="DK1078" s="29"/>
      <c r="DL1078" s="29"/>
      <c r="DM1078" s="29"/>
      <c r="DN1078" s="29"/>
      <c r="DO1078" s="29"/>
      <c r="DP1078" s="29"/>
      <c r="DQ1078" s="29"/>
      <c r="DR1078" s="29"/>
      <c r="DS1078" s="29"/>
      <c r="DT1078" s="29"/>
      <c r="DU1078" s="29"/>
      <c r="DV1078" s="29"/>
      <c r="DW1078" s="29"/>
      <c r="DX1078" s="29"/>
      <c r="DY1078" s="29"/>
      <c r="DZ1078" s="29"/>
      <c r="EA1078" s="29"/>
      <c r="EB1078" s="29"/>
      <c r="EC1078" s="29"/>
      <c r="ED1078" s="29"/>
      <c r="EE1078" s="29"/>
      <c r="EF1078" s="29"/>
      <c r="EG1078" s="29"/>
      <c r="EH1078" s="29"/>
      <c r="EI1078" s="29"/>
      <c r="EJ1078" s="29"/>
      <c r="EK1078" s="29"/>
      <c r="EL1078" s="29"/>
      <c r="EM1078" s="29"/>
      <c r="EN1078" s="29"/>
      <c r="EO1078" s="29"/>
      <c r="EP1078" s="29"/>
      <c r="EQ1078" s="29"/>
      <c r="ER1078" s="29"/>
      <c r="ES1078" s="29"/>
      <c r="ET1078" s="29"/>
      <c r="EU1078" s="29"/>
      <c r="EV1078" s="29"/>
      <c r="EW1078" s="29"/>
      <c r="EX1078" s="29"/>
      <c r="EY1078" s="29"/>
      <c r="EZ1078" s="29"/>
      <c r="FA1078" s="29"/>
      <c r="FB1078" s="29"/>
      <c r="FC1078" s="29"/>
      <c r="FD1078" s="29"/>
      <c r="FE1078" s="29"/>
      <c r="FF1078" s="29"/>
      <c r="FG1078" s="29"/>
      <c r="FH1078" s="29"/>
      <c r="FI1078" s="29"/>
      <c r="FJ1078" s="29"/>
      <c r="FK1078" s="29"/>
      <c r="FL1078" s="29"/>
      <c r="FM1078" s="29"/>
      <c r="FN1078" s="29"/>
      <c r="FO1078" s="29"/>
      <c r="FP1078" s="29"/>
      <c r="FQ1078" s="29"/>
      <c r="FR1078" s="29"/>
      <c r="FS1078" s="29"/>
      <c r="FT1078" s="29"/>
      <c r="FU1078" s="29"/>
      <c r="FV1078" s="29"/>
      <c r="FW1078" s="29"/>
      <c r="FX1078" s="29"/>
      <c r="FY1078" s="29"/>
      <c r="FZ1078" s="29"/>
      <c r="GA1078" s="29"/>
      <c r="GB1078" s="29"/>
      <c r="GC1078" s="29"/>
      <c r="GD1078" s="29"/>
      <c r="GE1078" s="29"/>
      <c r="GF1078" s="29"/>
      <c r="GG1078" s="29"/>
      <c r="GH1078" s="29"/>
      <c r="GI1078" s="29"/>
      <c r="GJ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</row>
    <row r="1079" spans="2:230" ht="12.75">
      <c r="B1079" s="48"/>
      <c r="C1079" s="48"/>
      <c r="D1079" s="48"/>
      <c r="E1079" s="55"/>
      <c r="F1079" s="56"/>
      <c r="G1079" s="56"/>
      <c r="H1079" s="56"/>
      <c r="I1079" s="48"/>
      <c r="J1079" s="48"/>
      <c r="K1079" s="48"/>
      <c r="L1079" s="56"/>
      <c r="M1079" s="48"/>
      <c r="N1079" s="48"/>
      <c r="O1079" s="49"/>
      <c r="P1079" s="48"/>
      <c r="Q1079" s="48"/>
      <c r="R1079" s="56"/>
      <c r="S1079" s="52"/>
      <c r="T1079" s="116"/>
      <c r="U1079" s="116"/>
      <c r="V1079" s="116"/>
      <c r="W1079" s="116"/>
      <c r="X1079" s="43"/>
      <c r="Y1079" s="43"/>
      <c r="Z1079" s="42"/>
      <c r="AA1079" s="43"/>
      <c r="AB1079" s="45"/>
      <c r="AC1079" s="45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  <c r="BM1079" s="29"/>
      <c r="BN1079" s="29"/>
      <c r="BO1079" s="29"/>
      <c r="BP1079" s="29"/>
      <c r="BQ1079" s="29"/>
      <c r="BR1079" s="29"/>
      <c r="BS1079" s="29"/>
      <c r="BT1079" s="29"/>
      <c r="BU1079" s="29"/>
      <c r="BV1079" s="29"/>
      <c r="BW1079" s="29"/>
      <c r="BX1079" s="29"/>
      <c r="BY1079" s="29"/>
      <c r="BZ1079" s="29"/>
      <c r="CA1079" s="29"/>
      <c r="CB1079" s="29"/>
      <c r="CC1079" s="29"/>
      <c r="CD1079" s="29"/>
      <c r="CE1079" s="29"/>
      <c r="CF1079" s="29"/>
      <c r="CG1079" s="29"/>
      <c r="CH1079" s="29"/>
      <c r="CI1079" s="29"/>
      <c r="CJ1079" s="29"/>
      <c r="CK1079" s="29"/>
      <c r="CL1079" s="29"/>
      <c r="CM1079" s="29"/>
      <c r="CN1079" s="29"/>
      <c r="CO1079" s="29"/>
      <c r="CP1079" s="29"/>
      <c r="CQ1079" s="29"/>
      <c r="CR1079" s="29"/>
      <c r="CS1079" s="29"/>
      <c r="CT1079" s="29"/>
      <c r="CU1079" s="29"/>
      <c r="CV1079" s="29"/>
      <c r="CW1079" s="29"/>
      <c r="CX1079" s="29"/>
      <c r="CY1079" s="29"/>
      <c r="CZ1079" s="29"/>
      <c r="DA1079" s="29"/>
      <c r="DB1079" s="29"/>
      <c r="DC1079" s="29"/>
      <c r="DD1079" s="29"/>
      <c r="DE1079" s="29"/>
      <c r="DF1079" s="29"/>
      <c r="DG1079" s="29"/>
      <c r="DH1079" s="29"/>
      <c r="DI1079" s="29"/>
      <c r="DJ1079" s="29"/>
      <c r="DK1079" s="29"/>
      <c r="DL1079" s="29"/>
      <c r="DM1079" s="29"/>
      <c r="DN1079" s="29"/>
      <c r="DO1079" s="29"/>
      <c r="DP1079" s="29"/>
      <c r="DQ1079" s="29"/>
      <c r="DR1079" s="29"/>
      <c r="DS1079" s="29"/>
      <c r="DT1079" s="29"/>
      <c r="DU1079" s="29"/>
      <c r="DV1079" s="29"/>
      <c r="DW1079" s="29"/>
      <c r="DX1079" s="29"/>
      <c r="DY1079" s="29"/>
      <c r="DZ1079" s="29"/>
      <c r="EA1079" s="29"/>
      <c r="EB1079" s="29"/>
      <c r="EC1079" s="29"/>
      <c r="ED1079" s="29"/>
      <c r="EE1079" s="29"/>
      <c r="EF1079" s="29"/>
      <c r="EG1079" s="29"/>
      <c r="EH1079" s="29"/>
      <c r="EI1079" s="29"/>
      <c r="EJ1079" s="29"/>
      <c r="EK1079" s="29"/>
      <c r="EL1079" s="29"/>
      <c r="EM1079" s="29"/>
      <c r="EN1079" s="29"/>
      <c r="EO1079" s="29"/>
      <c r="EP1079" s="29"/>
      <c r="EQ1079" s="29"/>
      <c r="ER1079" s="29"/>
      <c r="ES1079" s="29"/>
      <c r="ET1079" s="29"/>
      <c r="EU1079" s="29"/>
      <c r="EV1079" s="29"/>
      <c r="EW1079" s="29"/>
      <c r="EX1079" s="29"/>
      <c r="EY1079" s="29"/>
      <c r="EZ1079" s="29"/>
      <c r="FA1079" s="29"/>
      <c r="FB1079" s="29"/>
      <c r="FC1079" s="29"/>
      <c r="FD1079" s="29"/>
      <c r="FE1079" s="29"/>
      <c r="FF1079" s="29"/>
      <c r="FG1079" s="29"/>
      <c r="FH1079" s="29"/>
      <c r="FI1079" s="29"/>
      <c r="FJ1079" s="29"/>
      <c r="FK1079" s="29"/>
      <c r="FL1079" s="29"/>
      <c r="FM1079" s="29"/>
      <c r="FN1079" s="29"/>
      <c r="FO1079" s="29"/>
      <c r="FP1079" s="29"/>
      <c r="FQ1079" s="29"/>
      <c r="FR1079" s="29"/>
      <c r="FS1079" s="29"/>
      <c r="FT1079" s="29"/>
      <c r="FU1079" s="29"/>
      <c r="FV1079" s="29"/>
      <c r="FW1079" s="29"/>
      <c r="FX1079" s="29"/>
      <c r="FY1079" s="29"/>
      <c r="FZ1079" s="29"/>
      <c r="GA1079" s="29"/>
      <c r="GB1079" s="29"/>
      <c r="GC1079" s="29"/>
      <c r="GD1079" s="29"/>
      <c r="GE1079" s="29"/>
      <c r="GF1079" s="29"/>
      <c r="GG1079" s="29"/>
      <c r="GH1079" s="29"/>
      <c r="GI1079" s="29"/>
      <c r="GJ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</row>
    <row r="1080" spans="2:230" ht="12.75">
      <c r="B1080" s="48"/>
      <c r="C1080" s="48"/>
      <c r="D1080" s="48"/>
      <c r="E1080" s="55"/>
      <c r="F1080" s="56"/>
      <c r="G1080" s="56"/>
      <c r="H1080" s="56"/>
      <c r="I1080" s="48"/>
      <c r="J1080" s="48"/>
      <c r="K1080" s="48"/>
      <c r="L1080" s="56"/>
      <c r="M1080" s="48"/>
      <c r="N1080" s="48"/>
      <c r="O1080" s="49"/>
      <c r="P1080" s="48"/>
      <c r="Q1080" s="48"/>
      <c r="R1080" s="56"/>
      <c r="S1080" s="52"/>
      <c r="T1080" s="116"/>
      <c r="U1080" s="116"/>
      <c r="V1080" s="116"/>
      <c r="W1080" s="116"/>
      <c r="X1080" s="43"/>
      <c r="Y1080" s="43"/>
      <c r="Z1080" s="42"/>
      <c r="AA1080" s="43"/>
      <c r="AB1080" s="45"/>
      <c r="AC1080" s="45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  <c r="BM1080" s="29"/>
      <c r="BN1080" s="29"/>
      <c r="BO1080" s="29"/>
      <c r="BP1080" s="29"/>
      <c r="BQ1080" s="29"/>
      <c r="BR1080" s="29"/>
      <c r="BS1080" s="29"/>
      <c r="BT1080" s="29"/>
      <c r="BU1080" s="29"/>
      <c r="BV1080" s="29"/>
      <c r="BW1080" s="29"/>
      <c r="BX1080" s="29"/>
      <c r="BY1080" s="29"/>
      <c r="BZ1080" s="29"/>
      <c r="CA1080" s="29"/>
      <c r="CB1080" s="29"/>
      <c r="CC1080" s="29"/>
      <c r="CD1080" s="29"/>
      <c r="CE1080" s="29"/>
      <c r="CF1080" s="29"/>
      <c r="CG1080" s="29"/>
      <c r="CH1080" s="29"/>
      <c r="CI1080" s="29"/>
      <c r="CJ1080" s="29"/>
      <c r="CK1080" s="29"/>
      <c r="CL1080" s="29"/>
      <c r="CM1080" s="29"/>
      <c r="CN1080" s="29"/>
      <c r="CO1080" s="29"/>
      <c r="CP1080" s="29"/>
      <c r="CQ1080" s="29"/>
      <c r="CR1080" s="29"/>
      <c r="CS1080" s="29"/>
      <c r="CT1080" s="29"/>
      <c r="CU1080" s="29"/>
      <c r="CV1080" s="29"/>
      <c r="CW1080" s="29"/>
      <c r="CX1080" s="29"/>
      <c r="CY1080" s="29"/>
      <c r="CZ1080" s="29"/>
      <c r="DA1080" s="29"/>
      <c r="DB1080" s="29"/>
      <c r="DC1080" s="29"/>
      <c r="DD1080" s="29"/>
      <c r="DE1080" s="29"/>
      <c r="DF1080" s="29"/>
      <c r="DG1080" s="29"/>
      <c r="DH1080" s="29"/>
      <c r="DI1080" s="29"/>
      <c r="DJ1080" s="29"/>
      <c r="DK1080" s="29"/>
      <c r="DL1080" s="29"/>
      <c r="DM1080" s="29"/>
      <c r="DN1080" s="29"/>
      <c r="DO1080" s="29"/>
      <c r="DP1080" s="29"/>
      <c r="DQ1080" s="29"/>
      <c r="DR1080" s="29"/>
      <c r="DS1080" s="29"/>
      <c r="DT1080" s="29"/>
      <c r="DU1080" s="29"/>
      <c r="DV1080" s="29"/>
      <c r="DW1080" s="29"/>
      <c r="DX1080" s="29"/>
      <c r="DY1080" s="29"/>
      <c r="DZ1080" s="29"/>
      <c r="EA1080" s="29"/>
      <c r="EB1080" s="29"/>
      <c r="EC1080" s="29"/>
      <c r="ED1080" s="29"/>
      <c r="EE1080" s="29"/>
      <c r="EF1080" s="29"/>
      <c r="EG1080" s="29"/>
      <c r="EH1080" s="29"/>
      <c r="EI1080" s="29"/>
      <c r="EJ1080" s="29"/>
      <c r="EK1080" s="29"/>
      <c r="EL1080" s="29"/>
      <c r="EM1080" s="29"/>
      <c r="EN1080" s="29"/>
      <c r="EO1080" s="29"/>
      <c r="EP1080" s="29"/>
      <c r="EQ1080" s="29"/>
      <c r="ER1080" s="29"/>
      <c r="ES1080" s="29"/>
      <c r="ET1080" s="29"/>
      <c r="EU1080" s="29"/>
      <c r="EV1080" s="29"/>
      <c r="EW1080" s="29"/>
      <c r="EX1080" s="29"/>
      <c r="EY1080" s="29"/>
      <c r="EZ1080" s="29"/>
      <c r="FA1080" s="29"/>
      <c r="FB1080" s="29"/>
      <c r="FC1080" s="29"/>
      <c r="FD1080" s="29"/>
      <c r="FE1080" s="29"/>
      <c r="FF1080" s="29"/>
      <c r="FG1080" s="29"/>
      <c r="FH1080" s="29"/>
      <c r="FI1080" s="29"/>
      <c r="FJ1080" s="29"/>
      <c r="FK1080" s="29"/>
      <c r="FL1080" s="29"/>
      <c r="FM1080" s="29"/>
      <c r="FN1080" s="29"/>
      <c r="FO1080" s="29"/>
      <c r="FP1080" s="29"/>
      <c r="FQ1080" s="29"/>
      <c r="FR1080" s="29"/>
      <c r="FS1080" s="29"/>
      <c r="FT1080" s="29"/>
      <c r="FU1080" s="29"/>
      <c r="FV1080" s="29"/>
      <c r="FW1080" s="29"/>
      <c r="FX1080" s="29"/>
      <c r="FY1080" s="29"/>
      <c r="FZ1080" s="29"/>
      <c r="GA1080" s="29"/>
      <c r="GB1080" s="29"/>
      <c r="GC1080" s="29"/>
      <c r="GD1080" s="29"/>
      <c r="GE1080" s="29"/>
      <c r="GF1080" s="29"/>
      <c r="GG1080" s="29"/>
      <c r="GH1080" s="29"/>
      <c r="GI1080" s="29"/>
      <c r="GJ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</row>
    <row r="1081" spans="2:230" ht="12.75">
      <c r="B1081" s="48"/>
      <c r="C1081" s="48"/>
      <c r="D1081" s="48"/>
      <c r="E1081" s="55"/>
      <c r="F1081" s="56"/>
      <c r="G1081" s="56"/>
      <c r="H1081" s="56"/>
      <c r="I1081" s="48"/>
      <c r="J1081" s="48"/>
      <c r="K1081" s="48"/>
      <c r="L1081" s="56"/>
      <c r="M1081" s="48"/>
      <c r="N1081" s="48"/>
      <c r="O1081" s="49"/>
      <c r="P1081" s="48"/>
      <c r="Q1081" s="48"/>
      <c r="R1081" s="56"/>
      <c r="S1081" s="52"/>
      <c r="T1081" s="116"/>
      <c r="U1081" s="116"/>
      <c r="V1081" s="116"/>
      <c r="W1081" s="116"/>
      <c r="X1081" s="43"/>
      <c r="Y1081" s="43"/>
      <c r="Z1081" s="42"/>
      <c r="AA1081" s="43"/>
      <c r="AB1081" s="45"/>
      <c r="AC1081" s="45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  <c r="BM1081" s="29"/>
      <c r="BN1081" s="29"/>
      <c r="BO1081" s="29"/>
      <c r="BP1081" s="29"/>
      <c r="BQ1081" s="29"/>
      <c r="BR1081" s="29"/>
      <c r="BS1081" s="29"/>
      <c r="BT1081" s="29"/>
      <c r="BU1081" s="29"/>
      <c r="BV1081" s="29"/>
      <c r="BW1081" s="29"/>
      <c r="BX1081" s="29"/>
      <c r="BY1081" s="29"/>
      <c r="BZ1081" s="29"/>
      <c r="CA1081" s="29"/>
      <c r="CB1081" s="29"/>
      <c r="CC1081" s="29"/>
      <c r="CD1081" s="29"/>
      <c r="CE1081" s="29"/>
      <c r="CF1081" s="29"/>
      <c r="CG1081" s="29"/>
      <c r="CH1081" s="29"/>
      <c r="CI1081" s="29"/>
      <c r="CJ1081" s="29"/>
      <c r="CK1081" s="29"/>
      <c r="CL1081" s="29"/>
      <c r="CM1081" s="29"/>
      <c r="CN1081" s="29"/>
      <c r="CO1081" s="29"/>
      <c r="CP1081" s="29"/>
      <c r="CQ1081" s="29"/>
      <c r="CR1081" s="29"/>
      <c r="CS1081" s="29"/>
      <c r="CT1081" s="29"/>
      <c r="CU1081" s="29"/>
      <c r="CV1081" s="29"/>
      <c r="CW1081" s="29"/>
      <c r="CX1081" s="29"/>
      <c r="CY1081" s="29"/>
      <c r="CZ1081" s="29"/>
      <c r="DA1081" s="29"/>
      <c r="DB1081" s="29"/>
      <c r="DC1081" s="29"/>
      <c r="DD1081" s="29"/>
      <c r="DE1081" s="29"/>
      <c r="DF1081" s="29"/>
      <c r="DG1081" s="29"/>
      <c r="DH1081" s="29"/>
      <c r="DI1081" s="29"/>
      <c r="DJ1081" s="29"/>
      <c r="DK1081" s="29"/>
      <c r="DL1081" s="29"/>
      <c r="DM1081" s="29"/>
      <c r="DN1081" s="29"/>
      <c r="DO1081" s="29"/>
      <c r="DP1081" s="29"/>
      <c r="DQ1081" s="29"/>
      <c r="DR1081" s="29"/>
      <c r="DS1081" s="29"/>
      <c r="DT1081" s="29"/>
      <c r="DU1081" s="29"/>
      <c r="DV1081" s="29"/>
      <c r="DW1081" s="29"/>
      <c r="DX1081" s="29"/>
      <c r="DY1081" s="29"/>
      <c r="DZ1081" s="29"/>
      <c r="EA1081" s="29"/>
      <c r="EB1081" s="29"/>
      <c r="EC1081" s="29"/>
      <c r="ED1081" s="29"/>
      <c r="EE1081" s="29"/>
      <c r="EF1081" s="29"/>
      <c r="EG1081" s="29"/>
      <c r="EH1081" s="29"/>
      <c r="EI1081" s="29"/>
      <c r="EJ1081" s="29"/>
      <c r="EK1081" s="29"/>
      <c r="EL1081" s="29"/>
      <c r="EM1081" s="29"/>
      <c r="EN1081" s="29"/>
      <c r="EO1081" s="29"/>
      <c r="EP1081" s="29"/>
      <c r="EQ1081" s="29"/>
      <c r="ER1081" s="29"/>
      <c r="ES1081" s="29"/>
      <c r="ET1081" s="29"/>
      <c r="EU1081" s="29"/>
      <c r="EV1081" s="29"/>
      <c r="EW1081" s="29"/>
      <c r="EX1081" s="29"/>
      <c r="EY1081" s="29"/>
      <c r="EZ1081" s="29"/>
      <c r="FA1081" s="29"/>
      <c r="FB1081" s="29"/>
      <c r="FC1081" s="29"/>
      <c r="FD1081" s="29"/>
      <c r="FE1081" s="29"/>
      <c r="FF1081" s="29"/>
      <c r="FG1081" s="29"/>
      <c r="FH1081" s="29"/>
      <c r="FI1081" s="29"/>
      <c r="FJ1081" s="29"/>
      <c r="FK1081" s="29"/>
      <c r="FL1081" s="29"/>
      <c r="FM1081" s="29"/>
      <c r="FN1081" s="29"/>
      <c r="FO1081" s="29"/>
      <c r="FP1081" s="29"/>
      <c r="FQ1081" s="29"/>
      <c r="FR1081" s="29"/>
      <c r="FS1081" s="29"/>
      <c r="FT1081" s="29"/>
      <c r="FU1081" s="29"/>
      <c r="FV1081" s="29"/>
      <c r="FW1081" s="29"/>
      <c r="FX1081" s="29"/>
      <c r="FY1081" s="29"/>
      <c r="FZ1081" s="29"/>
      <c r="GA1081" s="29"/>
      <c r="GB1081" s="29"/>
      <c r="GC1081" s="29"/>
      <c r="GD1081" s="29"/>
      <c r="GE1081" s="29"/>
      <c r="GF1081" s="29"/>
      <c r="GG1081" s="29"/>
      <c r="GH1081" s="29"/>
      <c r="GI1081" s="29"/>
      <c r="GJ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</row>
    <row r="1082" spans="2:230" ht="12.75">
      <c r="B1082" s="48"/>
      <c r="C1082" s="48"/>
      <c r="D1082" s="48"/>
      <c r="E1082" s="55"/>
      <c r="F1082" s="56"/>
      <c r="G1082" s="56"/>
      <c r="H1082" s="56"/>
      <c r="I1082" s="48"/>
      <c r="J1082" s="48"/>
      <c r="K1082" s="48"/>
      <c r="L1082" s="56"/>
      <c r="M1082" s="48"/>
      <c r="N1082" s="48"/>
      <c r="O1082" s="49"/>
      <c r="P1082" s="48"/>
      <c r="Q1082" s="48"/>
      <c r="R1082" s="56"/>
      <c r="S1082" s="52"/>
      <c r="T1082" s="116"/>
      <c r="U1082" s="116"/>
      <c r="V1082" s="116"/>
      <c r="W1082" s="116"/>
      <c r="X1082" s="43"/>
      <c r="Y1082" s="43"/>
      <c r="Z1082" s="42"/>
      <c r="AA1082" s="43"/>
      <c r="AB1082" s="45"/>
      <c r="AC1082" s="45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  <c r="BM1082" s="29"/>
      <c r="BN1082" s="29"/>
      <c r="BO1082" s="29"/>
      <c r="BP1082" s="29"/>
      <c r="BQ1082" s="29"/>
      <c r="BR1082" s="29"/>
      <c r="BS1082" s="29"/>
      <c r="BT1082" s="29"/>
      <c r="BU1082" s="29"/>
      <c r="BV1082" s="29"/>
      <c r="BW1082" s="29"/>
      <c r="BX1082" s="29"/>
      <c r="BY1082" s="29"/>
      <c r="BZ1082" s="29"/>
      <c r="CA1082" s="29"/>
      <c r="CB1082" s="29"/>
      <c r="CC1082" s="29"/>
      <c r="CD1082" s="29"/>
      <c r="CE1082" s="29"/>
      <c r="CF1082" s="29"/>
      <c r="CG1082" s="29"/>
      <c r="CH1082" s="29"/>
      <c r="CI1082" s="29"/>
      <c r="CJ1082" s="29"/>
      <c r="CK1082" s="29"/>
      <c r="CL1082" s="29"/>
      <c r="CM1082" s="29"/>
      <c r="CN1082" s="29"/>
      <c r="CO1082" s="29"/>
      <c r="CP1082" s="29"/>
      <c r="CQ1082" s="29"/>
      <c r="CR1082" s="29"/>
      <c r="CS1082" s="29"/>
      <c r="CT1082" s="29"/>
      <c r="CU1082" s="29"/>
      <c r="CV1082" s="29"/>
      <c r="CW1082" s="29"/>
      <c r="CX1082" s="29"/>
      <c r="CY1082" s="29"/>
      <c r="CZ1082" s="29"/>
      <c r="DA1082" s="29"/>
      <c r="DB1082" s="29"/>
      <c r="DC1082" s="29"/>
      <c r="DD1082" s="29"/>
      <c r="DE1082" s="29"/>
      <c r="DF1082" s="29"/>
      <c r="DG1082" s="29"/>
      <c r="DH1082" s="29"/>
      <c r="DI1082" s="29"/>
      <c r="DJ1082" s="29"/>
      <c r="DK1082" s="29"/>
      <c r="DL1082" s="29"/>
      <c r="DM1082" s="29"/>
      <c r="DN1082" s="29"/>
      <c r="DO1082" s="29"/>
      <c r="DP1082" s="29"/>
      <c r="DQ1082" s="29"/>
      <c r="DR1082" s="29"/>
      <c r="DS1082" s="29"/>
      <c r="DT1082" s="29"/>
      <c r="DU1082" s="29"/>
      <c r="DV1082" s="29"/>
      <c r="DW1082" s="29"/>
      <c r="DX1082" s="29"/>
      <c r="DY1082" s="29"/>
      <c r="DZ1082" s="29"/>
      <c r="EA1082" s="29"/>
      <c r="EB1082" s="29"/>
      <c r="EC1082" s="29"/>
      <c r="ED1082" s="29"/>
      <c r="EE1082" s="29"/>
      <c r="EF1082" s="29"/>
      <c r="EG1082" s="29"/>
      <c r="EH1082" s="29"/>
      <c r="EI1082" s="29"/>
      <c r="EJ1082" s="29"/>
      <c r="EK1082" s="29"/>
      <c r="EL1082" s="29"/>
      <c r="EM1082" s="29"/>
      <c r="EN1082" s="29"/>
      <c r="EO1082" s="29"/>
      <c r="EP1082" s="29"/>
      <c r="EQ1082" s="29"/>
      <c r="ER1082" s="29"/>
      <c r="ES1082" s="29"/>
      <c r="ET1082" s="29"/>
      <c r="EU1082" s="29"/>
      <c r="EV1082" s="29"/>
      <c r="EW1082" s="29"/>
      <c r="EX1082" s="29"/>
      <c r="EY1082" s="29"/>
      <c r="EZ1082" s="29"/>
      <c r="FA1082" s="29"/>
      <c r="FB1082" s="29"/>
      <c r="FC1082" s="29"/>
      <c r="FD1082" s="29"/>
      <c r="FE1082" s="29"/>
      <c r="FF1082" s="29"/>
      <c r="FG1082" s="29"/>
      <c r="FH1082" s="29"/>
      <c r="FI1082" s="29"/>
      <c r="FJ1082" s="29"/>
      <c r="FK1082" s="29"/>
      <c r="FL1082" s="29"/>
      <c r="FM1082" s="29"/>
      <c r="FN1082" s="29"/>
      <c r="FO1082" s="29"/>
      <c r="FP1082" s="29"/>
      <c r="FQ1082" s="29"/>
      <c r="FR1082" s="29"/>
      <c r="FS1082" s="29"/>
      <c r="FT1082" s="29"/>
      <c r="FU1082" s="29"/>
      <c r="FV1082" s="29"/>
      <c r="FW1082" s="29"/>
      <c r="FX1082" s="29"/>
      <c r="FY1082" s="29"/>
      <c r="FZ1082" s="29"/>
      <c r="GA1082" s="29"/>
      <c r="GB1082" s="29"/>
      <c r="GC1082" s="29"/>
      <c r="GD1082" s="29"/>
      <c r="GE1082" s="29"/>
      <c r="GF1082" s="29"/>
      <c r="GG1082" s="29"/>
      <c r="GH1082" s="29"/>
      <c r="GI1082" s="29"/>
      <c r="GJ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</row>
    <row r="1083" spans="2:230" ht="12.75">
      <c r="B1083" s="48"/>
      <c r="C1083" s="48"/>
      <c r="D1083" s="48"/>
      <c r="E1083" s="55"/>
      <c r="F1083" s="56"/>
      <c r="G1083" s="56"/>
      <c r="H1083" s="56"/>
      <c r="I1083" s="48"/>
      <c r="J1083" s="48"/>
      <c r="K1083" s="48"/>
      <c r="L1083" s="56"/>
      <c r="M1083" s="48"/>
      <c r="N1083" s="48"/>
      <c r="O1083" s="49"/>
      <c r="P1083" s="48"/>
      <c r="Q1083" s="48"/>
      <c r="R1083" s="56"/>
      <c r="S1083" s="52"/>
      <c r="T1083" s="116"/>
      <c r="U1083" s="116"/>
      <c r="V1083" s="116"/>
      <c r="W1083" s="116"/>
      <c r="X1083" s="43"/>
      <c r="Y1083" s="43"/>
      <c r="Z1083" s="42"/>
      <c r="AA1083" s="43"/>
      <c r="AB1083" s="45"/>
      <c r="AC1083" s="45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  <c r="BM1083" s="29"/>
      <c r="BN1083" s="29"/>
      <c r="BO1083" s="29"/>
      <c r="BP1083" s="29"/>
      <c r="BQ1083" s="29"/>
      <c r="BR1083" s="29"/>
      <c r="BS1083" s="29"/>
      <c r="BT1083" s="29"/>
      <c r="BU1083" s="29"/>
      <c r="BV1083" s="29"/>
      <c r="BW1083" s="29"/>
      <c r="BX1083" s="29"/>
      <c r="BY1083" s="29"/>
      <c r="BZ1083" s="29"/>
      <c r="CA1083" s="29"/>
      <c r="CB1083" s="29"/>
      <c r="CC1083" s="29"/>
      <c r="CD1083" s="29"/>
      <c r="CE1083" s="29"/>
      <c r="CF1083" s="29"/>
      <c r="CG1083" s="29"/>
      <c r="CH1083" s="29"/>
      <c r="CI1083" s="29"/>
      <c r="CJ1083" s="29"/>
      <c r="CK1083" s="29"/>
      <c r="CL1083" s="29"/>
      <c r="CM1083" s="29"/>
      <c r="CN1083" s="29"/>
      <c r="CO1083" s="29"/>
      <c r="CP1083" s="29"/>
      <c r="CQ1083" s="29"/>
      <c r="CR1083" s="29"/>
      <c r="CS1083" s="29"/>
      <c r="CT1083" s="29"/>
      <c r="CU1083" s="29"/>
      <c r="CV1083" s="29"/>
      <c r="CW1083" s="29"/>
      <c r="CX1083" s="29"/>
      <c r="CY1083" s="29"/>
      <c r="CZ1083" s="29"/>
      <c r="DA1083" s="29"/>
      <c r="DB1083" s="29"/>
      <c r="DC1083" s="29"/>
      <c r="DD1083" s="29"/>
      <c r="DE1083" s="29"/>
      <c r="DF1083" s="29"/>
      <c r="DG1083" s="29"/>
      <c r="DH1083" s="29"/>
      <c r="DI1083" s="29"/>
      <c r="DJ1083" s="29"/>
      <c r="DK1083" s="29"/>
      <c r="DL1083" s="29"/>
      <c r="DM1083" s="29"/>
      <c r="DN1083" s="29"/>
      <c r="DO1083" s="29"/>
      <c r="DP1083" s="29"/>
      <c r="DQ1083" s="29"/>
      <c r="DR1083" s="29"/>
      <c r="DS1083" s="29"/>
      <c r="DT1083" s="29"/>
      <c r="DU1083" s="29"/>
      <c r="DV1083" s="29"/>
      <c r="DW1083" s="29"/>
      <c r="DX1083" s="29"/>
      <c r="DY1083" s="29"/>
      <c r="DZ1083" s="29"/>
      <c r="EA1083" s="29"/>
      <c r="EB1083" s="29"/>
      <c r="EC1083" s="29"/>
      <c r="ED1083" s="29"/>
      <c r="EE1083" s="29"/>
      <c r="EF1083" s="29"/>
      <c r="EG1083" s="29"/>
      <c r="EH1083" s="29"/>
      <c r="EI1083" s="29"/>
      <c r="EJ1083" s="29"/>
      <c r="EK1083" s="29"/>
      <c r="EL1083" s="29"/>
      <c r="EM1083" s="29"/>
      <c r="EN1083" s="29"/>
      <c r="EO1083" s="29"/>
      <c r="EP1083" s="29"/>
      <c r="EQ1083" s="29"/>
      <c r="ER1083" s="29"/>
      <c r="ES1083" s="29"/>
      <c r="ET1083" s="29"/>
      <c r="EU1083" s="29"/>
      <c r="EV1083" s="29"/>
      <c r="EW1083" s="29"/>
      <c r="EX1083" s="29"/>
      <c r="EY1083" s="29"/>
      <c r="EZ1083" s="29"/>
      <c r="FA1083" s="29"/>
      <c r="FB1083" s="29"/>
      <c r="FC1083" s="29"/>
      <c r="FD1083" s="29"/>
      <c r="FE1083" s="29"/>
      <c r="FF1083" s="29"/>
      <c r="FG1083" s="29"/>
      <c r="FH1083" s="29"/>
      <c r="FI1083" s="29"/>
      <c r="FJ1083" s="29"/>
      <c r="FK1083" s="29"/>
      <c r="FL1083" s="29"/>
      <c r="FM1083" s="29"/>
      <c r="FN1083" s="29"/>
      <c r="FO1083" s="29"/>
      <c r="FP1083" s="29"/>
      <c r="FQ1083" s="29"/>
      <c r="FR1083" s="29"/>
      <c r="FS1083" s="29"/>
      <c r="FT1083" s="29"/>
      <c r="FU1083" s="29"/>
      <c r="FV1083" s="29"/>
      <c r="FW1083" s="29"/>
      <c r="FX1083" s="29"/>
      <c r="FY1083" s="29"/>
      <c r="FZ1083" s="29"/>
      <c r="GA1083" s="29"/>
      <c r="GB1083" s="29"/>
      <c r="GC1083" s="29"/>
      <c r="GD1083" s="29"/>
      <c r="GE1083" s="29"/>
      <c r="GF1083" s="29"/>
      <c r="GG1083" s="29"/>
      <c r="GH1083" s="29"/>
      <c r="GI1083" s="29"/>
      <c r="GJ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</row>
    <row r="1084" spans="2:230" ht="12.75">
      <c r="B1084" s="48"/>
      <c r="C1084" s="48"/>
      <c r="D1084" s="48"/>
      <c r="E1084" s="55"/>
      <c r="F1084" s="56"/>
      <c r="G1084" s="56"/>
      <c r="H1084" s="56"/>
      <c r="I1084" s="48"/>
      <c r="J1084" s="48"/>
      <c r="K1084" s="48"/>
      <c r="L1084" s="56"/>
      <c r="M1084" s="48"/>
      <c r="N1084" s="48"/>
      <c r="O1084" s="49"/>
      <c r="P1084" s="48"/>
      <c r="Q1084" s="48"/>
      <c r="R1084" s="56"/>
      <c r="S1084" s="52"/>
      <c r="T1084" s="116"/>
      <c r="U1084" s="116"/>
      <c r="V1084" s="116"/>
      <c r="W1084" s="116"/>
      <c r="X1084" s="43"/>
      <c r="Y1084" s="43"/>
      <c r="Z1084" s="42"/>
      <c r="AA1084" s="43"/>
      <c r="AB1084" s="45"/>
      <c r="AC1084" s="45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  <c r="BM1084" s="29"/>
      <c r="BN1084" s="29"/>
      <c r="BO1084" s="29"/>
      <c r="BP1084" s="29"/>
      <c r="BQ1084" s="29"/>
      <c r="BR1084" s="29"/>
      <c r="BS1084" s="29"/>
      <c r="BT1084" s="29"/>
      <c r="BU1084" s="29"/>
      <c r="BV1084" s="29"/>
      <c r="BW1084" s="29"/>
      <c r="BX1084" s="29"/>
      <c r="BY1084" s="29"/>
      <c r="BZ1084" s="29"/>
      <c r="CA1084" s="29"/>
      <c r="CB1084" s="29"/>
      <c r="CC1084" s="29"/>
      <c r="CD1084" s="29"/>
      <c r="CE1084" s="29"/>
      <c r="CF1084" s="29"/>
      <c r="CG1084" s="29"/>
      <c r="CH1084" s="29"/>
      <c r="CI1084" s="29"/>
      <c r="CJ1084" s="29"/>
      <c r="CK1084" s="29"/>
      <c r="CL1084" s="29"/>
      <c r="CM1084" s="29"/>
      <c r="CN1084" s="29"/>
      <c r="CO1084" s="29"/>
      <c r="CP1084" s="29"/>
      <c r="CQ1084" s="29"/>
      <c r="CR1084" s="29"/>
      <c r="CS1084" s="29"/>
      <c r="CT1084" s="29"/>
      <c r="CU1084" s="29"/>
      <c r="CV1084" s="29"/>
      <c r="CW1084" s="29"/>
      <c r="CX1084" s="29"/>
      <c r="CY1084" s="29"/>
      <c r="CZ1084" s="29"/>
      <c r="DA1084" s="29"/>
      <c r="DB1084" s="29"/>
      <c r="DC1084" s="29"/>
      <c r="DD1084" s="29"/>
      <c r="DE1084" s="29"/>
      <c r="DF1084" s="29"/>
      <c r="DG1084" s="29"/>
      <c r="DH1084" s="29"/>
      <c r="DI1084" s="29"/>
      <c r="DJ1084" s="29"/>
      <c r="DK1084" s="29"/>
      <c r="DL1084" s="29"/>
      <c r="DM1084" s="29"/>
      <c r="DN1084" s="29"/>
      <c r="DO1084" s="29"/>
      <c r="DP1084" s="29"/>
      <c r="DQ1084" s="29"/>
      <c r="DR1084" s="29"/>
      <c r="DS1084" s="29"/>
      <c r="DT1084" s="29"/>
      <c r="DU1084" s="29"/>
      <c r="DV1084" s="29"/>
      <c r="DW1084" s="29"/>
      <c r="DX1084" s="29"/>
      <c r="DY1084" s="29"/>
      <c r="DZ1084" s="29"/>
      <c r="EA1084" s="29"/>
      <c r="EB1084" s="29"/>
      <c r="EC1084" s="29"/>
      <c r="ED1084" s="29"/>
      <c r="EE1084" s="29"/>
      <c r="EF1084" s="29"/>
      <c r="EG1084" s="29"/>
      <c r="EH1084" s="29"/>
      <c r="EI1084" s="29"/>
      <c r="EJ1084" s="29"/>
      <c r="EK1084" s="29"/>
      <c r="EL1084" s="29"/>
      <c r="EM1084" s="29"/>
      <c r="EN1084" s="29"/>
      <c r="EO1084" s="29"/>
      <c r="EP1084" s="29"/>
      <c r="EQ1084" s="29"/>
      <c r="ER1084" s="29"/>
      <c r="ES1084" s="29"/>
      <c r="ET1084" s="29"/>
      <c r="EU1084" s="29"/>
      <c r="EV1084" s="29"/>
      <c r="EW1084" s="29"/>
      <c r="EX1084" s="29"/>
      <c r="EY1084" s="29"/>
      <c r="EZ1084" s="29"/>
      <c r="FA1084" s="29"/>
      <c r="FB1084" s="29"/>
      <c r="FC1084" s="29"/>
      <c r="FD1084" s="29"/>
      <c r="FE1084" s="29"/>
      <c r="FF1084" s="29"/>
      <c r="FG1084" s="29"/>
      <c r="FH1084" s="29"/>
      <c r="FI1084" s="29"/>
      <c r="FJ1084" s="29"/>
      <c r="FK1084" s="29"/>
      <c r="FL1084" s="29"/>
      <c r="FM1084" s="29"/>
      <c r="FN1084" s="29"/>
      <c r="FO1084" s="29"/>
      <c r="FP1084" s="29"/>
      <c r="FQ1084" s="29"/>
      <c r="FR1084" s="29"/>
      <c r="FS1084" s="29"/>
      <c r="FT1084" s="29"/>
      <c r="FU1084" s="29"/>
      <c r="FV1084" s="29"/>
      <c r="FW1084" s="29"/>
      <c r="FX1084" s="29"/>
      <c r="FY1084" s="29"/>
      <c r="FZ1084" s="29"/>
      <c r="GA1084" s="29"/>
      <c r="GB1084" s="29"/>
      <c r="GC1084" s="29"/>
      <c r="GD1084" s="29"/>
      <c r="GE1084" s="29"/>
      <c r="GF1084" s="29"/>
      <c r="GG1084" s="29"/>
      <c r="GH1084" s="29"/>
      <c r="GI1084" s="29"/>
      <c r="GJ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</row>
    <row r="1085" spans="2:230" ht="12.75">
      <c r="B1085" s="48"/>
      <c r="C1085" s="48"/>
      <c r="D1085" s="48"/>
      <c r="E1085" s="55"/>
      <c r="F1085" s="56"/>
      <c r="G1085" s="56"/>
      <c r="H1085" s="56"/>
      <c r="I1085" s="48"/>
      <c r="J1085" s="48"/>
      <c r="K1085" s="48"/>
      <c r="L1085" s="56"/>
      <c r="M1085" s="48"/>
      <c r="N1085" s="48"/>
      <c r="O1085" s="49"/>
      <c r="P1085" s="48"/>
      <c r="Q1085" s="48"/>
      <c r="R1085" s="56"/>
      <c r="S1085" s="52"/>
      <c r="T1085" s="116"/>
      <c r="U1085" s="116"/>
      <c r="V1085" s="116"/>
      <c r="W1085" s="116"/>
      <c r="X1085" s="43"/>
      <c r="Y1085" s="43"/>
      <c r="Z1085" s="42"/>
      <c r="AA1085" s="43"/>
      <c r="AB1085" s="45"/>
      <c r="AC1085" s="45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  <c r="BM1085" s="29"/>
      <c r="BN1085" s="29"/>
      <c r="BO1085" s="29"/>
      <c r="BP1085" s="29"/>
      <c r="BQ1085" s="29"/>
      <c r="BR1085" s="29"/>
      <c r="BS1085" s="29"/>
      <c r="BT1085" s="29"/>
      <c r="BU1085" s="29"/>
      <c r="BV1085" s="29"/>
      <c r="BW1085" s="29"/>
      <c r="BX1085" s="29"/>
      <c r="BY1085" s="29"/>
      <c r="BZ1085" s="29"/>
      <c r="CA1085" s="29"/>
      <c r="CB1085" s="29"/>
      <c r="CC1085" s="29"/>
      <c r="CD1085" s="29"/>
      <c r="CE1085" s="29"/>
      <c r="CF1085" s="29"/>
      <c r="CG1085" s="29"/>
      <c r="CH1085" s="29"/>
      <c r="CI1085" s="29"/>
      <c r="CJ1085" s="29"/>
      <c r="CK1085" s="29"/>
      <c r="CL1085" s="29"/>
      <c r="CM1085" s="29"/>
      <c r="CN1085" s="29"/>
      <c r="CO1085" s="29"/>
      <c r="CP1085" s="29"/>
      <c r="CQ1085" s="29"/>
      <c r="CR1085" s="29"/>
      <c r="CS1085" s="29"/>
      <c r="CT1085" s="29"/>
      <c r="CU1085" s="29"/>
      <c r="CV1085" s="29"/>
      <c r="CW1085" s="29"/>
      <c r="CX1085" s="29"/>
      <c r="CY1085" s="29"/>
      <c r="CZ1085" s="29"/>
      <c r="DA1085" s="29"/>
      <c r="DB1085" s="29"/>
      <c r="DC1085" s="29"/>
      <c r="DD1085" s="29"/>
      <c r="DE1085" s="29"/>
      <c r="DF1085" s="29"/>
      <c r="DG1085" s="29"/>
      <c r="DH1085" s="29"/>
      <c r="DI1085" s="29"/>
      <c r="DJ1085" s="29"/>
      <c r="DK1085" s="29"/>
      <c r="DL1085" s="29"/>
      <c r="DM1085" s="29"/>
      <c r="DN1085" s="29"/>
      <c r="DO1085" s="29"/>
      <c r="DP1085" s="29"/>
      <c r="DQ1085" s="29"/>
      <c r="DR1085" s="29"/>
      <c r="DS1085" s="29"/>
      <c r="DT1085" s="29"/>
      <c r="DU1085" s="29"/>
      <c r="DV1085" s="29"/>
      <c r="DW1085" s="29"/>
      <c r="DX1085" s="29"/>
      <c r="DY1085" s="29"/>
      <c r="DZ1085" s="29"/>
      <c r="EA1085" s="29"/>
      <c r="EB1085" s="29"/>
      <c r="EC1085" s="29"/>
      <c r="ED1085" s="29"/>
      <c r="EE1085" s="29"/>
      <c r="EF1085" s="29"/>
      <c r="EG1085" s="29"/>
      <c r="EH1085" s="29"/>
      <c r="EI1085" s="29"/>
      <c r="EJ1085" s="29"/>
      <c r="EK1085" s="29"/>
      <c r="EL1085" s="29"/>
      <c r="EM1085" s="29"/>
      <c r="EN1085" s="29"/>
      <c r="EO1085" s="29"/>
      <c r="EP1085" s="29"/>
      <c r="EQ1085" s="29"/>
      <c r="ER1085" s="29"/>
      <c r="ES1085" s="29"/>
      <c r="ET1085" s="29"/>
      <c r="EU1085" s="29"/>
      <c r="EV1085" s="29"/>
      <c r="EW1085" s="29"/>
      <c r="EX1085" s="29"/>
      <c r="EY1085" s="29"/>
      <c r="EZ1085" s="29"/>
      <c r="FA1085" s="29"/>
      <c r="FB1085" s="29"/>
      <c r="FC1085" s="29"/>
      <c r="FD1085" s="29"/>
      <c r="FE1085" s="29"/>
      <c r="FF1085" s="29"/>
      <c r="FG1085" s="29"/>
      <c r="FH1085" s="29"/>
      <c r="FI1085" s="29"/>
      <c r="FJ1085" s="29"/>
      <c r="FK1085" s="29"/>
      <c r="FL1085" s="29"/>
      <c r="FM1085" s="29"/>
      <c r="FN1085" s="29"/>
      <c r="FO1085" s="29"/>
      <c r="FP1085" s="29"/>
      <c r="FQ1085" s="29"/>
      <c r="FR1085" s="29"/>
      <c r="FS1085" s="29"/>
      <c r="FT1085" s="29"/>
      <c r="FU1085" s="29"/>
      <c r="FV1085" s="29"/>
      <c r="FW1085" s="29"/>
      <c r="FX1085" s="29"/>
      <c r="FY1085" s="29"/>
      <c r="FZ1085" s="29"/>
      <c r="GA1085" s="29"/>
      <c r="GB1085" s="29"/>
      <c r="GC1085" s="29"/>
      <c r="GD1085" s="29"/>
      <c r="GE1085" s="29"/>
      <c r="GF1085" s="29"/>
      <c r="GG1085" s="29"/>
      <c r="GH1085" s="29"/>
      <c r="GI1085" s="29"/>
      <c r="GJ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</row>
    <row r="1086" spans="2:230" ht="12.75">
      <c r="B1086" s="48"/>
      <c r="C1086" s="48"/>
      <c r="D1086" s="48"/>
      <c r="E1086" s="55"/>
      <c r="F1086" s="56"/>
      <c r="G1086" s="56"/>
      <c r="H1086" s="56"/>
      <c r="I1086" s="48"/>
      <c r="J1086" s="48"/>
      <c r="K1086" s="48"/>
      <c r="L1086" s="56"/>
      <c r="M1086" s="48"/>
      <c r="N1086" s="48"/>
      <c r="O1086" s="49"/>
      <c r="P1086" s="48"/>
      <c r="Q1086" s="48"/>
      <c r="R1086" s="56"/>
      <c r="S1086" s="52"/>
      <c r="T1086" s="116"/>
      <c r="U1086" s="116"/>
      <c r="V1086" s="116"/>
      <c r="W1086" s="116"/>
      <c r="X1086" s="43"/>
      <c r="Y1086" s="43"/>
      <c r="Z1086" s="42"/>
      <c r="AA1086" s="43"/>
      <c r="AB1086" s="45"/>
      <c r="AC1086" s="45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  <c r="BM1086" s="29"/>
      <c r="BN1086" s="29"/>
      <c r="BO1086" s="29"/>
      <c r="BP1086" s="29"/>
      <c r="BQ1086" s="29"/>
      <c r="BR1086" s="29"/>
      <c r="BS1086" s="29"/>
      <c r="BT1086" s="29"/>
      <c r="BU1086" s="29"/>
      <c r="BV1086" s="29"/>
      <c r="BW1086" s="29"/>
      <c r="BX1086" s="29"/>
      <c r="BY1086" s="29"/>
      <c r="BZ1086" s="29"/>
      <c r="CA1086" s="29"/>
      <c r="CB1086" s="29"/>
      <c r="CC1086" s="29"/>
      <c r="CD1086" s="29"/>
      <c r="CE1086" s="29"/>
      <c r="CF1086" s="29"/>
      <c r="CG1086" s="29"/>
      <c r="CH1086" s="29"/>
      <c r="CI1086" s="29"/>
      <c r="CJ1086" s="29"/>
      <c r="CK1086" s="29"/>
      <c r="CL1086" s="29"/>
      <c r="CM1086" s="29"/>
      <c r="CN1086" s="29"/>
      <c r="CO1086" s="29"/>
      <c r="CP1086" s="29"/>
      <c r="CQ1086" s="29"/>
      <c r="CR1086" s="29"/>
      <c r="CS1086" s="29"/>
      <c r="CT1086" s="29"/>
      <c r="CU1086" s="29"/>
      <c r="CV1086" s="29"/>
      <c r="CW1086" s="29"/>
      <c r="CX1086" s="29"/>
      <c r="CY1086" s="29"/>
      <c r="CZ1086" s="29"/>
      <c r="DA1086" s="29"/>
      <c r="DB1086" s="29"/>
      <c r="DC1086" s="29"/>
      <c r="DD1086" s="29"/>
      <c r="DE1086" s="29"/>
      <c r="DF1086" s="29"/>
      <c r="DG1086" s="29"/>
      <c r="DH1086" s="29"/>
      <c r="DI1086" s="29"/>
      <c r="DJ1086" s="29"/>
      <c r="DK1086" s="29"/>
      <c r="DL1086" s="29"/>
      <c r="DM1086" s="29"/>
      <c r="DN1086" s="29"/>
      <c r="DO1086" s="29"/>
      <c r="DP1086" s="29"/>
      <c r="DQ1086" s="29"/>
      <c r="DR1086" s="29"/>
      <c r="DS1086" s="29"/>
      <c r="DT1086" s="29"/>
      <c r="DU1086" s="29"/>
      <c r="DV1086" s="29"/>
      <c r="DW1086" s="29"/>
      <c r="DX1086" s="29"/>
      <c r="DY1086" s="29"/>
      <c r="DZ1086" s="29"/>
      <c r="EA1086" s="29"/>
      <c r="EB1086" s="29"/>
      <c r="EC1086" s="29"/>
      <c r="ED1086" s="29"/>
      <c r="EE1086" s="29"/>
      <c r="EF1086" s="29"/>
      <c r="EG1086" s="29"/>
      <c r="EH1086" s="29"/>
      <c r="EI1086" s="29"/>
      <c r="EJ1086" s="29"/>
      <c r="EK1086" s="29"/>
      <c r="EL1086" s="29"/>
      <c r="EM1086" s="29"/>
      <c r="EN1086" s="29"/>
      <c r="EO1086" s="29"/>
      <c r="EP1086" s="29"/>
      <c r="EQ1086" s="29"/>
      <c r="ER1086" s="29"/>
      <c r="ES1086" s="29"/>
      <c r="ET1086" s="29"/>
      <c r="EU1086" s="29"/>
      <c r="EV1086" s="29"/>
      <c r="EW1086" s="29"/>
      <c r="EX1086" s="29"/>
      <c r="EY1086" s="29"/>
      <c r="EZ1086" s="29"/>
      <c r="FA1086" s="29"/>
      <c r="FB1086" s="29"/>
      <c r="FC1086" s="29"/>
      <c r="FD1086" s="29"/>
      <c r="FE1086" s="29"/>
      <c r="FF1086" s="29"/>
      <c r="FG1086" s="29"/>
      <c r="FH1086" s="29"/>
      <c r="FI1086" s="29"/>
      <c r="FJ1086" s="29"/>
      <c r="FK1086" s="29"/>
      <c r="FL1086" s="29"/>
      <c r="FM1086" s="29"/>
      <c r="FN1086" s="29"/>
      <c r="FO1086" s="29"/>
      <c r="FP1086" s="29"/>
      <c r="FQ1086" s="29"/>
      <c r="FR1086" s="29"/>
      <c r="FS1086" s="29"/>
      <c r="FT1086" s="29"/>
      <c r="FU1086" s="29"/>
      <c r="FV1086" s="29"/>
      <c r="FW1086" s="29"/>
      <c r="FX1086" s="29"/>
      <c r="FY1086" s="29"/>
      <c r="FZ1086" s="29"/>
      <c r="GA1086" s="29"/>
      <c r="GB1086" s="29"/>
      <c r="GC1086" s="29"/>
      <c r="GD1086" s="29"/>
      <c r="GE1086" s="29"/>
      <c r="GF1086" s="29"/>
      <c r="GG1086" s="29"/>
      <c r="GH1086" s="29"/>
      <c r="GI1086" s="29"/>
      <c r="GJ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</row>
    <row r="1087" spans="2:230" ht="12.75">
      <c r="B1087" s="48"/>
      <c r="C1087" s="48"/>
      <c r="D1087" s="48"/>
      <c r="E1087" s="55"/>
      <c r="F1087" s="56"/>
      <c r="G1087" s="56"/>
      <c r="H1087" s="56"/>
      <c r="I1087" s="48"/>
      <c r="J1087" s="48"/>
      <c r="K1087" s="48"/>
      <c r="L1087" s="56"/>
      <c r="M1087" s="48"/>
      <c r="N1087" s="48"/>
      <c r="O1087" s="49"/>
      <c r="P1087" s="48"/>
      <c r="Q1087" s="48"/>
      <c r="R1087" s="56"/>
      <c r="S1087" s="52"/>
      <c r="T1087" s="116"/>
      <c r="U1087" s="116"/>
      <c r="V1087" s="116"/>
      <c r="W1087" s="116"/>
      <c r="X1087" s="43"/>
      <c r="Y1087" s="43"/>
      <c r="Z1087" s="42"/>
      <c r="AA1087" s="43"/>
      <c r="AB1087" s="45"/>
      <c r="AC1087" s="45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  <c r="BM1087" s="29"/>
      <c r="BN1087" s="29"/>
      <c r="BO1087" s="29"/>
      <c r="BP1087" s="29"/>
      <c r="BQ1087" s="29"/>
      <c r="BR1087" s="29"/>
      <c r="BS1087" s="29"/>
      <c r="BT1087" s="29"/>
      <c r="BU1087" s="29"/>
      <c r="BV1087" s="29"/>
      <c r="BW1087" s="29"/>
      <c r="BX1087" s="29"/>
      <c r="BY1087" s="29"/>
      <c r="BZ1087" s="29"/>
      <c r="CA1087" s="29"/>
      <c r="CB1087" s="29"/>
      <c r="CC1087" s="29"/>
      <c r="CD1087" s="29"/>
      <c r="CE1087" s="29"/>
      <c r="CF1087" s="29"/>
      <c r="CG1087" s="29"/>
      <c r="CH1087" s="29"/>
      <c r="CI1087" s="29"/>
      <c r="CJ1087" s="29"/>
      <c r="CK1087" s="29"/>
      <c r="CL1087" s="29"/>
      <c r="CM1087" s="29"/>
      <c r="CN1087" s="29"/>
      <c r="CO1087" s="29"/>
      <c r="CP1087" s="29"/>
      <c r="CQ1087" s="29"/>
      <c r="CR1087" s="29"/>
      <c r="CS1087" s="29"/>
      <c r="CT1087" s="29"/>
      <c r="CU1087" s="29"/>
      <c r="CV1087" s="29"/>
      <c r="CW1087" s="29"/>
      <c r="CX1087" s="29"/>
      <c r="CY1087" s="29"/>
      <c r="CZ1087" s="29"/>
      <c r="DA1087" s="29"/>
      <c r="DB1087" s="29"/>
      <c r="DC1087" s="29"/>
      <c r="DD1087" s="29"/>
      <c r="DE1087" s="29"/>
      <c r="DF1087" s="29"/>
      <c r="DG1087" s="29"/>
      <c r="DH1087" s="29"/>
      <c r="DI1087" s="29"/>
      <c r="DJ1087" s="29"/>
      <c r="DK1087" s="29"/>
      <c r="DL1087" s="29"/>
      <c r="DM1087" s="29"/>
      <c r="DN1087" s="29"/>
      <c r="DO1087" s="29"/>
      <c r="DP1087" s="29"/>
      <c r="DQ1087" s="29"/>
      <c r="DR1087" s="29"/>
      <c r="DS1087" s="29"/>
      <c r="DT1087" s="29"/>
      <c r="DU1087" s="29"/>
      <c r="DV1087" s="29"/>
      <c r="DW1087" s="29"/>
      <c r="DX1087" s="29"/>
      <c r="DY1087" s="29"/>
      <c r="DZ1087" s="29"/>
      <c r="EA1087" s="29"/>
      <c r="EB1087" s="29"/>
      <c r="EC1087" s="29"/>
      <c r="ED1087" s="29"/>
      <c r="EE1087" s="29"/>
      <c r="EF1087" s="29"/>
      <c r="EG1087" s="29"/>
      <c r="EH1087" s="29"/>
      <c r="EI1087" s="29"/>
      <c r="EJ1087" s="29"/>
      <c r="EK1087" s="29"/>
      <c r="EL1087" s="29"/>
      <c r="EM1087" s="29"/>
      <c r="EN1087" s="29"/>
      <c r="EO1087" s="29"/>
      <c r="EP1087" s="29"/>
      <c r="EQ1087" s="29"/>
      <c r="ER1087" s="29"/>
      <c r="ES1087" s="29"/>
      <c r="ET1087" s="29"/>
      <c r="EU1087" s="29"/>
      <c r="EV1087" s="29"/>
      <c r="EW1087" s="29"/>
      <c r="EX1087" s="29"/>
      <c r="EY1087" s="29"/>
      <c r="EZ1087" s="29"/>
      <c r="FA1087" s="29"/>
      <c r="FB1087" s="29"/>
      <c r="FC1087" s="29"/>
      <c r="FD1087" s="29"/>
      <c r="FE1087" s="29"/>
      <c r="FF1087" s="29"/>
      <c r="FG1087" s="29"/>
      <c r="FH1087" s="29"/>
      <c r="FI1087" s="29"/>
      <c r="FJ1087" s="29"/>
      <c r="FK1087" s="29"/>
      <c r="FL1087" s="29"/>
      <c r="FM1087" s="29"/>
      <c r="FN1087" s="29"/>
      <c r="FO1087" s="29"/>
      <c r="FP1087" s="29"/>
      <c r="FQ1087" s="29"/>
      <c r="FR1087" s="29"/>
      <c r="FS1087" s="29"/>
      <c r="FT1087" s="29"/>
      <c r="FU1087" s="29"/>
      <c r="FV1087" s="29"/>
      <c r="FW1087" s="29"/>
      <c r="FX1087" s="29"/>
      <c r="FY1087" s="29"/>
      <c r="FZ1087" s="29"/>
      <c r="GA1087" s="29"/>
      <c r="GB1087" s="29"/>
      <c r="GC1087" s="29"/>
      <c r="GD1087" s="29"/>
      <c r="GE1087" s="29"/>
      <c r="GF1087" s="29"/>
      <c r="GG1087" s="29"/>
      <c r="GH1087" s="29"/>
      <c r="GI1087" s="29"/>
      <c r="GJ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</row>
    <row r="1088" spans="2:230" ht="12.75">
      <c r="B1088" s="48"/>
      <c r="C1088" s="48"/>
      <c r="D1088" s="48"/>
      <c r="E1088" s="55"/>
      <c r="F1088" s="56"/>
      <c r="G1088" s="56"/>
      <c r="H1088" s="56"/>
      <c r="I1088" s="48"/>
      <c r="J1088" s="48"/>
      <c r="K1088" s="48"/>
      <c r="L1088" s="56"/>
      <c r="M1088" s="48"/>
      <c r="N1088" s="48"/>
      <c r="O1088" s="49"/>
      <c r="P1088" s="48"/>
      <c r="Q1088" s="48"/>
      <c r="R1088" s="56"/>
      <c r="S1088" s="52"/>
      <c r="T1088" s="116"/>
      <c r="U1088" s="116"/>
      <c r="V1088" s="116"/>
      <c r="W1088" s="116"/>
      <c r="X1088" s="43"/>
      <c r="Y1088" s="43"/>
      <c r="Z1088" s="42"/>
      <c r="AA1088" s="43"/>
      <c r="AB1088" s="45"/>
      <c r="AC1088" s="45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  <c r="BM1088" s="29"/>
      <c r="BN1088" s="29"/>
      <c r="BO1088" s="29"/>
      <c r="BP1088" s="29"/>
      <c r="BQ1088" s="29"/>
      <c r="BR1088" s="29"/>
      <c r="BS1088" s="29"/>
      <c r="BT1088" s="29"/>
      <c r="BU1088" s="29"/>
      <c r="BV1088" s="29"/>
      <c r="BW1088" s="29"/>
      <c r="BX1088" s="29"/>
      <c r="BY1088" s="29"/>
      <c r="BZ1088" s="29"/>
      <c r="CA1088" s="29"/>
      <c r="CB1088" s="29"/>
      <c r="CC1088" s="29"/>
      <c r="CD1088" s="29"/>
      <c r="CE1088" s="29"/>
      <c r="CF1088" s="29"/>
      <c r="CG1088" s="29"/>
      <c r="CH1088" s="29"/>
      <c r="CI1088" s="29"/>
      <c r="CJ1088" s="29"/>
      <c r="CK1088" s="29"/>
      <c r="CL1088" s="29"/>
      <c r="CM1088" s="29"/>
      <c r="CN1088" s="29"/>
      <c r="CO1088" s="29"/>
      <c r="CP1088" s="29"/>
      <c r="CQ1088" s="29"/>
      <c r="CR1088" s="29"/>
      <c r="CS1088" s="29"/>
      <c r="CT1088" s="29"/>
      <c r="CU1088" s="29"/>
      <c r="CV1088" s="29"/>
      <c r="CW1088" s="29"/>
      <c r="CX1088" s="29"/>
      <c r="CY1088" s="29"/>
      <c r="CZ1088" s="29"/>
      <c r="DA1088" s="29"/>
      <c r="DB1088" s="29"/>
      <c r="DC1088" s="29"/>
      <c r="DD1088" s="29"/>
      <c r="DE1088" s="29"/>
      <c r="DF1088" s="29"/>
      <c r="DG1088" s="29"/>
      <c r="DH1088" s="29"/>
      <c r="DI1088" s="29"/>
      <c r="DJ1088" s="29"/>
      <c r="DK1088" s="29"/>
      <c r="DL1088" s="29"/>
      <c r="DM1088" s="29"/>
      <c r="DN1088" s="29"/>
      <c r="DO1088" s="29"/>
      <c r="DP1088" s="29"/>
      <c r="DQ1088" s="29"/>
      <c r="DR1088" s="29"/>
      <c r="DS1088" s="29"/>
      <c r="DT1088" s="29"/>
      <c r="DU1088" s="29"/>
      <c r="DV1088" s="29"/>
      <c r="DW1088" s="29"/>
      <c r="DX1088" s="29"/>
      <c r="DY1088" s="29"/>
      <c r="DZ1088" s="29"/>
      <c r="EA1088" s="29"/>
      <c r="EB1088" s="29"/>
      <c r="EC1088" s="29"/>
      <c r="ED1088" s="29"/>
      <c r="EE1088" s="29"/>
      <c r="EF1088" s="29"/>
      <c r="EG1088" s="29"/>
      <c r="EH1088" s="29"/>
      <c r="EI1088" s="29"/>
      <c r="EJ1088" s="29"/>
      <c r="EK1088" s="29"/>
      <c r="EL1088" s="29"/>
      <c r="EM1088" s="29"/>
      <c r="EN1088" s="29"/>
      <c r="EO1088" s="29"/>
      <c r="EP1088" s="29"/>
      <c r="EQ1088" s="29"/>
      <c r="ER1088" s="29"/>
      <c r="ES1088" s="29"/>
      <c r="ET1088" s="29"/>
      <c r="EU1088" s="29"/>
      <c r="EV1088" s="29"/>
      <c r="EW1088" s="29"/>
      <c r="EX1088" s="29"/>
      <c r="EY1088" s="29"/>
      <c r="EZ1088" s="29"/>
      <c r="FA1088" s="29"/>
      <c r="FB1088" s="29"/>
      <c r="FC1088" s="29"/>
      <c r="FD1088" s="29"/>
      <c r="FE1088" s="29"/>
      <c r="FF1088" s="29"/>
      <c r="FG1088" s="29"/>
      <c r="FH1088" s="29"/>
      <c r="FI1088" s="29"/>
      <c r="FJ1088" s="29"/>
      <c r="FK1088" s="29"/>
      <c r="FL1088" s="29"/>
      <c r="FM1088" s="29"/>
      <c r="FN1088" s="29"/>
      <c r="FO1088" s="29"/>
      <c r="FP1088" s="29"/>
      <c r="FQ1088" s="29"/>
      <c r="FR1088" s="29"/>
      <c r="FS1088" s="29"/>
      <c r="FT1088" s="29"/>
      <c r="FU1088" s="29"/>
      <c r="FV1088" s="29"/>
      <c r="FW1088" s="29"/>
      <c r="FX1088" s="29"/>
      <c r="FY1088" s="29"/>
      <c r="FZ1088" s="29"/>
      <c r="GA1088" s="29"/>
      <c r="GB1088" s="29"/>
      <c r="GC1088" s="29"/>
      <c r="GD1088" s="29"/>
      <c r="GE1088" s="29"/>
      <c r="GF1088" s="29"/>
      <c r="GG1088" s="29"/>
      <c r="GH1088" s="29"/>
      <c r="GI1088" s="29"/>
      <c r="GJ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</row>
    <row r="1089" spans="2:230" ht="12.75">
      <c r="B1089" s="48"/>
      <c r="C1089" s="48"/>
      <c r="D1089" s="48"/>
      <c r="E1089" s="55"/>
      <c r="F1089" s="56"/>
      <c r="G1089" s="56"/>
      <c r="H1089" s="56"/>
      <c r="I1089" s="48"/>
      <c r="J1089" s="48"/>
      <c r="K1089" s="48"/>
      <c r="L1089" s="56"/>
      <c r="M1089" s="48"/>
      <c r="N1089" s="48"/>
      <c r="O1089" s="49"/>
      <c r="P1089" s="48"/>
      <c r="Q1089" s="48"/>
      <c r="R1089" s="56"/>
      <c r="S1089" s="52"/>
      <c r="T1089" s="116"/>
      <c r="U1089" s="116"/>
      <c r="V1089" s="116"/>
      <c r="W1089" s="116"/>
      <c r="X1089" s="43"/>
      <c r="Y1089" s="43"/>
      <c r="Z1089" s="42"/>
      <c r="AA1089" s="43"/>
      <c r="AB1089" s="45"/>
      <c r="AC1089" s="45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  <c r="BM1089" s="29"/>
      <c r="BN1089" s="29"/>
      <c r="BO1089" s="29"/>
      <c r="BP1089" s="29"/>
      <c r="BQ1089" s="29"/>
      <c r="BR1089" s="29"/>
      <c r="BS1089" s="29"/>
      <c r="BT1089" s="29"/>
      <c r="BU1089" s="29"/>
      <c r="BV1089" s="29"/>
      <c r="BW1089" s="29"/>
      <c r="BX1089" s="29"/>
      <c r="BY1089" s="29"/>
      <c r="BZ1089" s="29"/>
      <c r="CA1089" s="29"/>
      <c r="CB1089" s="29"/>
      <c r="CC1089" s="29"/>
      <c r="CD1089" s="29"/>
      <c r="CE1089" s="29"/>
      <c r="CF1089" s="29"/>
      <c r="CG1089" s="29"/>
      <c r="CH1089" s="29"/>
      <c r="CI1089" s="29"/>
      <c r="CJ1089" s="29"/>
      <c r="CK1089" s="29"/>
      <c r="CL1089" s="29"/>
      <c r="CM1089" s="29"/>
      <c r="CN1089" s="29"/>
      <c r="CO1089" s="29"/>
      <c r="CP1089" s="29"/>
      <c r="CQ1089" s="29"/>
      <c r="CR1089" s="29"/>
      <c r="CS1089" s="29"/>
      <c r="CT1089" s="29"/>
      <c r="CU1089" s="29"/>
      <c r="CV1089" s="29"/>
      <c r="CW1089" s="29"/>
      <c r="CX1089" s="29"/>
      <c r="CY1089" s="29"/>
      <c r="CZ1089" s="29"/>
      <c r="DA1089" s="29"/>
      <c r="DB1089" s="29"/>
      <c r="DC1089" s="29"/>
      <c r="DD1089" s="29"/>
      <c r="DE1089" s="29"/>
      <c r="DF1089" s="29"/>
      <c r="DG1089" s="29"/>
      <c r="DH1089" s="29"/>
      <c r="DI1089" s="29"/>
      <c r="DJ1089" s="29"/>
      <c r="DK1089" s="29"/>
      <c r="DL1089" s="29"/>
      <c r="DM1089" s="29"/>
      <c r="DN1089" s="29"/>
      <c r="DO1089" s="29"/>
      <c r="DP1089" s="29"/>
      <c r="DQ1089" s="29"/>
      <c r="DR1089" s="29"/>
      <c r="DS1089" s="29"/>
      <c r="DT1089" s="29"/>
      <c r="DU1089" s="29"/>
      <c r="DV1089" s="29"/>
      <c r="DW1089" s="29"/>
      <c r="DX1089" s="29"/>
      <c r="DY1089" s="29"/>
      <c r="DZ1089" s="29"/>
      <c r="EA1089" s="29"/>
      <c r="EB1089" s="29"/>
      <c r="EC1089" s="29"/>
      <c r="ED1089" s="29"/>
      <c r="EE1089" s="29"/>
      <c r="EF1089" s="29"/>
      <c r="EG1089" s="29"/>
      <c r="EH1089" s="29"/>
      <c r="EI1089" s="29"/>
      <c r="EJ1089" s="29"/>
      <c r="EK1089" s="29"/>
      <c r="EL1089" s="29"/>
      <c r="EM1089" s="29"/>
      <c r="EN1089" s="29"/>
      <c r="EO1089" s="29"/>
      <c r="EP1089" s="29"/>
      <c r="EQ1089" s="29"/>
      <c r="ER1089" s="29"/>
      <c r="ES1089" s="29"/>
      <c r="ET1089" s="29"/>
      <c r="EU1089" s="29"/>
      <c r="EV1089" s="29"/>
      <c r="EW1089" s="29"/>
      <c r="EX1089" s="29"/>
      <c r="EY1089" s="29"/>
      <c r="EZ1089" s="29"/>
      <c r="FA1089" s="29"/>
      <c r="FB1089" s="29"/>
      <c r="FC1089" s="29"/>
      <c r="FD1089" s="29"/>
      <c r="FE1089" s="29"/>
      <c r="FF1089" s="29"/>
      <c r="FG1089" s="29"/>
      <c r="FH1089" s="29"/>
      <c r="FI1089" s="29"/>
      <c r="FJ1089" s="29"/>
      <c r="FK1089" s="29"/>
      <c r="FL1089" s="29"/>
      <c r="FM1089" s="29"/>
      <c r="FN1089" s="29"/>
      <c r="FO1089" s="29"/>
      <c r="FP1089" s="29"/>
      <c r="FQ1089" s="29"/>
      <c r="FR1089" s="29"/>
      <c r="FS1089" s="29"/>
      <c r="FT1089" s="29"/>
      <c r="FU1089" s="29"/>
      <c r="FV1089" s="29"/>
      <c r="FW1089" s="29"/>
      <c r="FX1089" s="29"/>
      <c r="FY1089" s="29"/>
      <c r="FZ1089" s="29"/>
      <c r="GA1089" s="29"/>
      <c r="GB1089" s="29"/>
      <c r="GC1089" s="29"/>
      <c r="GD1089" s="29"/>
      <c r="GE1089" s="29"/>
      <c r="GF1089" s="29"/>
      <c r="GG1089" s="29"/>
      <c r="GH1089" s="29"/>
      <c r="GI1089" s="29"/>
      <c r="GJ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</row>
    <row r="1090" spans="2:230" ht="12.75">
      <c r="B1090" s="48"/>
      <c r="C1090" s="48"/>
      <c r="D1090" s="48"/>
      <c r="E1090" s="55"/>
      <c r="F1090" s="56"/>
      <c r="G1090" s="56"/>
      <c r="H1090" s="56"/>
      <c r="I1090" s="48"/>
      <c r="J1090" s="48"/>
      <c r="K1090" s="48"/>
      <c r="L1090" s="56"/>
      <c r="M1090" s="48"/>
      <c r="N1090" s="48"/>
      <c r="O1090" s="49"/>
      <c r="P1090" s="48"/>
      <c r="Q1090" s="48"/>
      <c r="R1090" s="56"/>
      <c r="S1090" s="52"/>
      <c r="T1090" s="116"/>
      <c r="U1090" s="116"/>
      <c r="V1090" s="116"/>
      <c r="W1090" s="116"/>
      <c r="X1090" s="43"/>
      <c r="Y1090" s="43"/>
      <c r="Z1090" s="42"/>
      <c r="AA1090" s="43"/>
      <c r="AB1090" s="45"/>
      <c r="AC1090" s="45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  <c r="BM1090" s="29"/>
      <c r="BN1090" s="29"/>
      <c r="BO1090" s="29"/>
      <c r="BP1090" s="29"/>
      <c r="BQ1090" s="29"/>
      <c r="BR1090" s="29"/>
      <c r="BS1090" s="29"/>
      <c r="BT1090" s="29"/>
      <c r="BU1090" s="29"/>
      <c r="BV1090" s="29"/>
      <c r="BW1090" s="29"/>
      <c r="BX1090" s="29"/>
      <c r="BY1090" s="29"/>
      <c r="BZ1090" s="29"/>
      <c r="CA1090" s="29"/>
      <c r="CB1090" s="29"/>
      <c r="CC1090" s="29"/>
      <c r="CD1090" s="29"/>
      <c r="CE1090" s="29"/>
      <c r="CF1090" s="29"/>
      <c r="CG1090" s="29"/>
      <c r="CH1090" s="29"/>
      <c r="CI1090" s="29"/>
      <c r="CJ1090" s="29"/>
      <c r="CK1090" s="29"/>
      <c r="CL1090" s="29"/>
      <c r="CM1090" s="29"/>
      <c r="CN1090" s="29"/>
      <c r="CO1090" s="29"/>
      <c r="CP1090" s="29"/>
      <c r="CQ1090" s="29"/>
      <c r="CR1090" s="29"/>
      <c r="CS1090" s="29"/>
      <c r="CT1090" s="29"/>
      <c r="CU1090" s="29"/>
      <c r="CV1090" s="29"/>
      <c r="CW1090" s="29"/>
      <c r="CX1090" s="29"/>
      <c r="CY1090" s="29"/>
      <c r="CZ1090" s="29"/>
      <c r="DA1090" s="29"/>
      <c r="DB1090" s="29"/>
      <c r="DC1090" s="29"/>
      <c r="DD1090" s="29"/>
      <c r="DE1090" s="29"/>
      <c r="DF1090" s="29"/>
      <c r="DG1090" s="29"/>
      <c r="DH1090" s="29"/>
      <c r="DI1090" s="29"/>
      <c r="DJ1090" s="29"/>
      <c r="DK1090" s="29"/>
      <c r="DL1090" s="29"/>
      <c r="DM1090" s="29"/>
      <c r="DN1090" s="29"/>
      <c r="DO1090" s="29"/>
      <c r="DP1090" s="29"/>
      <c r="DQ1090" s="29"/>
      <c r="DR1090" s="29"/>
      <c r="DS1090" s="29"/>
      <c r="DT1090" s="29"/>
      <c r="DU1090" s="29"/>
      <c r="DV1090" s="29"/>
      <c r="DW1090" s="29"/>
      <c r="DX1090" s="29"/>
      <c r="DY1090" s="29"/>
      <c r="DZ1090" s="29"/>
      <c r="EA1090" s="29"/>
      <c r="EB1090" s="29"/>
      <c r="EC1090" s="29"/>
      <c r="ED1090" s="29"/>
      <c r="EE1090" s="29"/>
      <c r="EF1090" s="29"/>
      <c r="EG1090" s="29"/>
      <c r="EH1090" s="29"/>
      <c r="EI1090" s="29"/>
      <c r="EJ1090" s="29"/>
      <c r="EK1090" s="29"/>
      <c r="EL1090" s="29"/>
      <c r="EM1090" s="29"/>
      <c r="EN1090" s="29"/>
      <c r="EO1090" s="29"/>
      <c r="EP1090" s="29"/>
      <c r="EQ1090" s="29"/>
      <c r="ER1090" s="29"/>
      <c r="ES1090" s="29"/>
      <c r="ET1090" s="29"/>
      <c r="EU1090" s="29"/>
      <c r="EV1090" s="29"/>
      <c r="EW1090" s="29"/>
      <c r="EX1090" s="29"/>
      <c r="EY1090" s="29"/>
      <c r="EZ1090" s="29"/>
      <c r="FA1090" s="29"/>
      <c r="FB1090" s="29"/>
      <c r="FC1090" s="29"/>
      <c r="FD1090" s="29"/>
      <c r="FE1090" s="29"/>
      <c r="FF1090" s="29"/>
      <c r="FG1090" s="29"/>
      <c r="FH1090" s="29"/>
      <c r="FI1090" s="29"/>
      <c r="FJ1090" s="29"/>
      <c r="FK1090" s="29"/>
      <c r="FL1090" s="29"/>
      <c r="FM1090" s="29"/>
      <c r="FN1090" s="29"/>
      <c r="FO1090" s="29"/>
      <c r="FP1090" s="29"/>
      <c r="FQ1090" s="29"/>
      <c r="FR1090" s="29"/>
      <c r="FS1090" s="29"/>
      <c r="FT1090" s="29"/>
      <c r="FU1090" s="29"/>
      <c r="FV1090" s="29"/>
      <c r="FW1090" s="29"/>
      <c r="FX1090" s="29"/>
      <c r="FY1090" s="29"/>
      <c r="FZ1090" s="29"/>
      <c r="GA1090" s="29"/>
      <c r="GB1090" s="29"/>
      <c r="GC1090" s="29"/>
      <c r="GD1090" s="29"/>
      <c r="GE1090" s="29"/>
      <c r="GF1090" s="29"/>
      <c r="GG1090" s="29"/>
      <c r="GH1090" s="29"/>
      <c r="GI1090" s="29"/>
      <c r="GJ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</row>
    <row r="1091" spans="2:230" ht="12.75">
      <c r="B1091" s="48"/>
      <c r="C1091" s="48"/>
      <c r="D1091" s="48"/>
      <c r="E1091" s="55"/>
      <c r="F1091" s="56"/>
      <c r="G1091" s="56"/>
      <c r="H1091" s="56"/>
      <c r="I1091" s="48"/>
      <c r="J1091" s="48"/>
      <c r="K1091" s="48"/>
      <c r="L1091" s="56"/>
      <c r="M1091" s="48"/>
      <c r="N1091" s="48"/>
      <c r="O1091" s="49"/>
      <c r="P1091" s="48"/>
      <c r="Q1091" s="48"/>
      <c r="R1091" s="56"/>
      <c r="S1091" s="52"/>
      <c r="T1091" s="116"/>
      <c r="U1091" s="116"/>
      <c r="V1091" s="116"/>
      <c r="W1091" s="116"/>
      <c r="X1091" s="43"/>
      <c r="Y1091" s="43"/>
      <c r="Z1091" s="42"/>
      <c r="AA1091" s="43"/>
      <c r="AB1091" s="45"/>
      <c r="AC1091" s="45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  <c r="BM1091" s="29"/>
      <c r="BN1091" s="29"/>
      <c r="BO1091" s="29"/>
      <c r="BP1091" s="29"/>
      <c r="BQ1091" s="29"/>
      <c r="BR1091" s="29"/>
      <c r="BS1091" s="29"/>
      <c r="BT1091" s="29"/>
      <c r="BU1091" s="29"/>
      <c r="BV1091" s="29"/>
      <c r="BW1091" s="29"/>
      <c r="BX1091" s="29"/>
      <c r="BY1091" s="29"/>
      <c r="BZ1091" s="29"/>
      <c r="CA1091" s="29"/>
      <c r="CB1091" s="29"/>
      <c r="CC1091" s="29"/>
      <c r="CD1091" s="29"/>
      <c r="CE1091" s="29"/>
      <c r="CF1091" s="29"/>
      <c r="CG1091" s="29"/>
      <c r="CH1091" s="29"/>
      <c r="CI1091" s="29"/>
      <c r="CJ1091" s="29"/>
      <c r="CK1091" s="29"/>
      <c r="CL1091" s="29"/>
      <c r="CM1091" s="29"/>
      <c r="CN1091" s="29"/>
      <c r="CO1091" s="29"/>
      <c r="CP1091" s="29"/>
      <c r="CQ1091" s="29"/>
      <c r="CR1091" s="29"/>
      <c r="CS1091" s="29"/>
      <c r="CT1091" s="29"/>
      <c r="CU1091" s="29"/>
      <c r="CV1091" s="29"/>
      <c r="CW1091" s="29"/>
      <c r="CX1091" s="29"/>
      <c r="CY1091" s="29"/>
      <c r="CZ1091" s="29"/>
      <c r="DA1091" s="29"/>
      <c r="DB1091" s="29"/>
      <c r="DC1091" s="29"/>
      <c r="DD1091" s="29"/>
      <c r="DE1091" s="29"/>
      <c r="DF1091" s="29"/>
      <c r="DG1091" s="29"/>
      <c r="DH1091" s="29"/>
      <c r="DI1091" s="29"/>
      <c r="DJ1091" s="29"/>
      <c r="DK1091" s="29"/>
      <c r="DL1091" s="29"/>
      <c r="DM1091" s="29"/>
      <c r="DN1091" s="29"/>
      <c r="DO1091" s="29"/>
      <c r="DP1091" s="29"/>
      <c r="DQ1091" s="29"/>
      <c r="DR1091" s="29"/>
      <c r="DS1091" s="29"/>
      <c r="DT1091" s="29"/>
      <c r="DU1091" s="29"/>
      <c r="DV1091" s="29"/>
      <c r="DW1091" s="29"/>
      <c r="DX1091" s="29"/>
      <c r="DY1091" s="29"/>
      <c r="DZ1091" s="29"/>
      <c r="EA1091" s="29"/>
      <c r="EB1091" s="29"/>
      <c r="EC1091" s="29"/>
      <c r="ED1091" s="29"/>
      <c r="EE1091" s="29"/>
      <c r="EF1091" s="29"/>
      <c r="EG1091" s="29"/>
      <c r="EH1091" s="29"/>
      <c r="EI1091" s="29"/>
      <c r="EJ1091" s="29"/>
      <c r="EK1091" s="29"/>
      <c r="EL1091" s="29"/>
      <c r="EM1091" s="29"/>
      <c r="EN1091" s="29"/>
      <c r="EO1091" s="29"/>
      <c r="EP1091" s="29"/>
      <c r="EQ1091" s="29"/>
      <c r="ER1091" s="29"/>
      <c r="ES1091" s="29"/>
      <c r="ET1091" s="29"/>
      <c r="EU1091" s="29"/>
      <c r="EV1091" s="29"/>
      <c r="EW1091" s="29"/>
      <c r="EX1091" s="29"/>
      <c r="EY1091" s="29"/>
      <c r="EZ1091" s="29"/>
      <c r="FA1091" s="29"/>
      <c r="FB1091" s="29"/>
      <c r="FC1091" s="29"/>
      <c r="FD1091" s="29"/>
      <c r="FE1091" s="29"/>
      <c r="FF1091" s="29"/>
      <c r="FG1091" s="29"/>
      <c r="FH1091" s="29"/>
      <c r="FI1091" s="29"/>
      <c r="FJ1091" s="29"/>
      <c r="FK1091" s="29"/>
      <c r="FL1091" s="29"/>
      <c r="FM1091" s="29"/>
      <c r="FN1091" s="29"/>
      <c r="FO1091" s="29"/>
      <c r="FP1091" s="29"/>
      <c r="FQ1091" s="29"/>
      <c r="FR1091" s="29"/>
      <c r="FS1091" s="29"/>
      <c r="FT1091" s="29"/>
      <c r="FU1091" s="29"/>
      <c r="FV1091" s="29"/>
      <c r="FW1091" s="29"/>
      <c r="FX1091" s="29"/>
      <c r="FY1091" s="29"/>
      <c r="FZ1091" s="29"/>
      <c r="GA1091" s="29"/>
      <c r="GB1091" s="29"/>
      <c r="GC1091" s="29"/>
      <c r="GD1091" s="29"/>
      <c r="GE1091" s="29"/>
      <c r="GF1091" s="29"/>
      <c r="GG1091" s="29"/>
      <c r="GH1091" s="29"/>
      <c r="GI1091" s="29"/>
      <c r="GJ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</row>
    <row r="1092" spans="2:230" ht="12.75">
      <c r="B1092" s="48"/>
      <c r="C1092" s="48"/>
      <c r="D1092" s="48"/>
      <c r="E1092" s="55"/>
      <c r="F1092" s="56"/>
      <c r="G1092" s="56"/>
      <c r="H1092" s="56"/>
      <c r="I1092" s="48"/>
      <c r="J1092" s="48"/>
      <c r="K1092" s="48"/>
      <c r="L1092" s="56"/>
      <c r="M1092" s="48"/>
      <c r="N1092" s="48"/>
      <c r="O1092" s="49"/>
      <c r="P1092" s="48"/>
      <c r="Q1092" s="48"/>
      <c r="R1092" s="56"/>
      <c r="S1092" s="52"/>
      <c r="T1092" s="116"/>
      <c r="U1092" s="116"/>
      <c r="V1092" s="116"/>
      <c r="W1092" s="116"/>
      <c r="X1092" s="43"/>
      <c r="Y1092" s="43"/>
      <c r="Z1092" s="42"/>
      <c r="AA1092" s="43"/>
      <c r="AB1092" s="45"/>
      <c r="AC1092" s="45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  <c r="BM1092" s="29"/>
      <c r="BN1092" s="29"/>
      <c r="BO1092" s="29"/>
      <c r="BP1092" s="29"/>
      <c r="BQ1092" s="29"/>
      <c r="BR1092" s="29"/>
      <c r="BS1092" s="29"/>
      <c r="BT1092" s="29"/>
      <c r="BU1092" s="29"/>
      <c r="BV1092" s="29"/>
      <c r="BW1092" s="29"/>
      <c r="BX1092" s="29"/>
      <c r="BY1092" s="29"/>
      <c r="BZ1092" s="29"/>
      <c r="CA1092" s="29"/>
      <c r="CB1092" s="29"/>
      <c r="CC1092" s="29"/>
      <c r="CD1092" s="29"/>
      <c r="CE1092" s="29"/>
      <c r="CF1092" s="29"/>
      <c r="CG1092" s="29"/>
      <c r="CH1092" s="29"/>
      <c r="CI1092" s="29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  <c r="DM1092" s="29"/>
      <c r="DN1092" s="29"/>
      <c r="DO1092" s="29"/>
      <c r="DP1092" s="29"/>
      <c r="DQ1092" s="29"/>
      <c r="DR1092" s="29"/>
      <c r="DS1092" s="29"/>
      <c r="DT1092" s="29"/>
      <c r="DU1092" s="29"/>
      <c r="DV1092" s="29"/>
      <c r="DW1092" s="29"/>
      <c r="DX1092" s="29"/>
      <c r="DY1092" s="29"/>
      <c r="DZ1092" s="29"/>
      <c r="EA1092" s="29"/>
      <c r="EB1092" s="29"/>
      <c r="EC1092" s="29"/>
      <c r="ED1092" s="29"/>
      <c r="EE1092" s="29"/>
      <c r="EF1092" s="29"/>
      <c r="EG1092" s="29"/>
      <c r="EH1092" s="29"/>
      <c r="EI1092" s="29"/>
      <c r="EJ1092" s="29"/>
      <c r="EK1092" s="29"/>
      <c r="EL1092" s="29"/>
      <c r="EM1092" s="29"/>
      <c r="EN1092" s="29"/>
      <c r="EO1092" s="29"/>
      <c r="EP1092" s="29"/>
      <c r="EQ1092" s="29"/>
      <c r="ER1092" s="29"/>
      <c r="ES1092" s="29"/>
      <c r="ET1092" s="29"/>
      <c r="EU1092" s="29"/>
      <c r="EV1092" s="29"/>
      <c r="EW1092" s="29"/>
      <c r="EX1092" s="29"/>
      <c r="EY1092" s="29"/>
      <c r="EZ1092" s="29"/>
      <c r="FA1092" s="29"/>
      <c r="FB1092" s="29"/>
      <c r="FC1092" s="29"/>
      <c r="FD1092" s="29"/>
      <c r="FE1092" s="29"/>
      <c r="FF1092" s="29"/>
      <c r="FG1092" s="29"/>
      <c r="FH1092" s="29"/>
      <c r="FI1092" s="29"/>
      <c r="FJ1092" s="29"/>
      <c r="FK1092" s="29"/>
      <c r="FL1092" s="29"/>
      <c r="FM1092" s="29"/>
      <c r="FN1092" s="29"/>
      <c r="FO1092" s="29"/>
      <c r="FP1092" s="29"/>
      <c r="FQ1092" s="29"/>
      <c r="FR1092" s="29"/>
      <c r="FS1092" s="29"/>
      <c r="FT1092" s="29"/>
      <c r="FU1092" s="29"/>
      <c r="FV1092" s="29"/>
      <c r="FW1092" s="29"/>
      <c r="FX1092" s="29"/>
      <c r="FY1092" s="29"/>
      <c r="FZ1092" s="29"/>
      <c r="GA1092" s="29"/>
      <c r="GB1092" s="29"/>
      <c r="GC1092" s="29"/>
      <c r="GD1092" s="29"/>
      <c r="GE1092" s="29"/>
      <c r="GF1092" s="29"/>
      <c r="GG1092" s="29"/>
      <c r="GH1092" s="29"/>
      <c r="GI1092" s="29"/>
      <c r="GJ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</row>
    <row r="1093" spans="2:230" ht="12.75">
      <c r="B1093" s="48"/>
      <c r="C1093" s="48"/>
      <c r="D1093" s="48"/>
      <c r="E1093" s="55"/>
      <c r="F1093" s="56"/>
      <c r="G1093" s="56"/>
      <c r="H1093" s="56"/>
      <c r="I1093" s="48"/>
      <c r="J1093" s="48"/>
      <c r="K1093" s="48"/>
      <c r="L1093" s="56"/>
      <c r="M1093" s="48"/>
      <c r="N1093" s="48"/>
      <c r="O1093" s="49"/>
      <c r="P1093" s="48"/>
      <c r="Q1093" s="48"/>
      <c r="R1093" s="56"/>
      <c r="S1093" s="52"/>
      <c r="T1093" s="116"/>
      <c r="U1093" s="116"/>
      <c r="V1093" s="116"/>
      <c r="W1093" s="116"/>
      <c r="X1093" s="43"/>
      <c r="Y1093" s="43"/>
      <c r="Z1093" s="42"/>
      <c r="AA1093" s="43"/>
      <c r="AB1093" s="45"/>
      <c r="AC1093" s="45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  <c r="BM1093" s="29"/>
      <c r="BN1093" s="29"/>
      <c r="BO1093" s="29"/>
      <c r="BP1093" s="29"/>
      <c r="BQ1093" s="29"/>
      <c r="BR1093" s="29"/>
      <c r="BS1093" s="29"/>
      <c r="BT1093" s="29"/>
      <c r="BU1093" s="29"/>
      <c r="BV1093" s="29"/>
      <c r="BW1093" s="29"/>
      <c r="BX1093" s="29"/>
      <c r="BY1093" s="29"/>
      <c r="BZ1093" s="29"/>
      <c r="CA1093" s="29"/>
      <c r="CB1093" s="29"/>
      <c r="CC1093" s="29"/>
      <c r="CD1093" s="29"/>
      <c r="CE1093" s="29"/>
      <c r="CF1093" s="29"/>
      <c r="CG1093" s="29"/>
      <c r="CH1093" s="29"/>
      <c r="CI1093" s="29"/>
      <c r="CJ1093" s="29"/>
      <c r="CK1093" s="29"/>
      <c r="CL1093" s="29"/>
      <c r="CM1093" s="29"/>
      <c r="CN1093" s="29"/>
      <c r="CO1093" s="29"/>
      <c r="CP1093" s="29"/>
      <c r="CQ1093" s="29"/>
      <c r="CR1093" s="29"/>
      <c r="CS1093" s="29"/>
      <c r="CT1093" s="29"/>
      <c r="CU1093" s="29"/>
      <c r="CV1093" s="29"/>
      <c r="CW1093" s="29"/>
      <c r="CX1093" s="29"/>
      <c r="CY1093" s="29"/>
      <c r="CZ1093" s="29"/>
      <c r="DA1093" s="29"/>
      <c r="DB1093" s="29"/>
      <c r="DC1093" s="29"/>
      <c r="DD1093" s="29"/>
      <c r="DE1093" s="29"/>
      <c r="DF1093" s="29"/>
      <c r="DG1093" s="29"/>
      <c r="DH1093" s="29"/>
      <c r="DI1093" s="29"/>
      <c r="DJ1093" s="29"/>
      <c r="DK1093" s="29"/>
      <c r="DL1093" s="29"/>
      <c r="DM1093" s="29"/>
      <c r="DN1093" s="29"/>
      <c r="DO1093" s="29"/>
      <c r="DP1093" s="29"/>
      <c r="DQ1093" s="29"/>
      <c r="DR1093" s="29"/>
      <c r="DS1093" s="29"/>
      <c r="DT1093" s="29"/>
      <c r="DU1093" s="29"/>
      <c r="DV1093" s="29"/>
      <c r="DW1093" s="29"/>
      <c r="DX1093" s="29"/>
      <c r="DY1093" s="29"/>
      <c r="DZ1093" s="29"/>
      <c r="EA1093" s="29"/>
      <c r="EB1093" s="29"/>
      <c r="EC1093" s="29"/>
      <c r="ED1093" s="29"/>
      <c r="EE1093" s="29"/>
      <c r="EF1093" s="29"/>
      <c r="EG1093" s="29"/>
      <c r="EH1093" s="29"/>
      <c r="EI1093" s="29"/>
      <c r="EJ1093" s="29"/>
      <c r="EK1093" s="29"/>
      <c r="EL1093" s="29"/>
      <c r="EM1093" s="29"/>
      <c r="EN1093" s="29"/>
      <c r="EO1093" s="29"/>
      <c r="EP1093" s="29"/>
      <c r="EQ1093" s="29"/>
      <c r="ER1093" s="29"/>
      <c r="ES1093" s="29"/>
      <c r="ET1093" s="29"/>
      <c r="EU1093" s="29"/>
      <c r="EV1093" s="29"/>
      <c r="EW1093" s="29"/>
      <c r="EX1093" s="29"/>
      <c r="EY1093" s="29"/>
      <c r="EZ1093" s="29"/>
      <c r="FA1093" s="29"/>
      <c r="FB1093" s="29"/>
      <c r="FC1093" s="29"/>
      <c r="FD1093" s="29"/>
      <c r="FE1093" s="29"/>
      <c r="FF1093" s="29"/>
      <c r="FG1093" s="29"/>
      <c r="FH1093" s="29"/>
      <c r="FI1093" s="29"/>
      <c r="FJ1093" s="29"/>
      <c r="FK1093" s="29"/>
      <c r="FL1093" s="29"/>
      <c r="FM1093" s="29"/>
      <c r="FN1093" s="29"/>
      <c r="FO1093" s="29"/>
      <c r="FP1093" s="29"/>
      <c r="FQ1093" s="29"/>
      <c r="FR1093" s="29"/>
      <c r="FS1093" s="29"/>
      <c r="FT1093" s="29"/>
      <c r="FU1093" s="29"/>
      <c r="FV1093" s="29"/>
      <c r="FW1093" s="29"/>
      <c r="FX1093" s="29"/>
      <c r="FY1093" s="29"/>
      <c r="FZ1093" s="29"/>
      <c r="GA1093" s="29"/>
      <c r="GB1093" s="29"/>
      <c r="GC1093" s="29"/>
      <c r="GD1093" s="29"/>
      <c r="GE1093" s="29"/>
      <c r="GF1093" s="29"/>
      <c r="GG1093" s="29"/>
      <c r="GH1093" s="29"/>
      <c r="GI1093" s="29"/>
      <c r="GJ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</row>
    <row r="1094" spans="2:230" ht="12.75">
      <c r="B1094" s="48"/>
      <c r="C1094" s="48"/>
      <c r="D1094" s="48"/>
      <c r="E1094" s="55"/>
      <c r="F1094" s="56"/>
      <c r="G1094" s="56"/>
      <c r="H1094" s="56"/>
      <c r="I1094" s="48"/>
      <c r="J1094" s="48"/>
      <c r="K1094" s="48"/>
      <c r="L1094" s="56"/>
      <c r="M1094" s="48"/>
      <c r="N1094" s="48"/>
      <c r="O1094" s="49"/>
      <c r="P1094" s="48"/>
      <c r="Q1094" s="48"/>
      <c r="R1094" s="56"/>
      <c r="S1094" s="52"/>
      <c r="T1094" s="116"/>
      <c r="U1094" s="116"/>
      <c r="V1094" s="116"/>
      <c r="W1094" s="116"/>
      <c r="X1094" s="43"/>
      <c r="Y1094" s="43"/>
      <c r="Z1094" s="42"/>
      <c r="AA1094" s="43"/>
      <c r="AB1094" s="45"/>
      <c r="AC1094" s="45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  <c r="BM1094" s="29"/>
      <c r="BN1094" s="29"/>
      <c r="BO1094" s="29"/>
      <c r="BP1094" s="29"/>
      <c r="BQ1094" s="29"/>
      <c r="BR1094" s="29"/>
      <c r="BS1094" s="29"/>
      <c r="BT1094" s="29"/>
      <c r="BU1094" s="29"/>
      <c r="BV1094" s="29"/>
      <c r="BW1094" s="29"/>
      <c r="BX1094" s="29"/>
      <c r="BY1094" s="29"/>
      <c r="BZ1094" s="29"/>
      <c r="CA1094" s="29"/>
      <c r="CB1094" s="29"/>
      <c r="CC1094" s="29"/>
      <c r="CD1094" s="29"/>
      <c r="CE1094" s="29"/>
      <c r="CF1094" s="29"/>
      <c r="CG1094" s="29"/>
      <c r="CH1094" s="29"/>
      <c r="CI1094" s="29"/>
      <c r="CJ1094" s="29"/>
      <c r="CK1094" s="29"/>
      <c r="CL1094" s="29"/>
      <c r="CM1094" s="29"/>
      <c r="CN1094" s="29"/>
      <c r="CO1094" s="29"/>
      <c r="CP1094" s="29"/>
      <c r="CQ1094" s="29"/>
      <c r="CR1094" s="29"/>
      <c r="CS1094" s="29"/>
      <c r="CT1094" s="29"/>
      <c r="CU1094" s="29"/>
      <c r="CV1094" s="29"/>
      <c r="CW1094" s="29"/>
      <c r="CX1094" s="29"/>
      <c r="CY1094" s="29"/>
      <c r="CZ1094" s="29"/>
      <c r="DA1094" s="29"/>
      <c r="DB1094" s="29"/>
      <c r="DC1094" s="29"/>
      <c r="DD1094" s="29"/>
      <c r="DE1094" s="29"/>
      <c r="DF1094" s="29"/>
      <c r="DG1094" s="29"/>
      <c r="DH1094" s="29"/>
      <c r="DI1094" s="29"/>
      <c r="DJ1094" s="29"/>
      <c r="DK1094" s="29"/>
      <c r="DL1094" s="29"/>
      <c r="DM1094" s="29"/>
      <c r="DN1094" s="29"/>
      <c r="DO1094" s="29"/>
      <c r="DP1094" s="29"/>
      <c r="DQ1094" s="29"/>
      <c r="DR1094" s="29"/>
      <c r="DS1094" s="29"/>
      <c r="DT1094" s="29"/>
      <c r="DU1094" s="29"/>
      <c r="DV1094" s="29"/>
      <c r="DW1094" s="29"/>
      <c r="DX1094" s="29"/>
      <c r="DY1094" s="29"/>
      <c r="DZ1094" s="29"/>
      <c r="EA1094" s="29"/>
      <c r="EB1094" s="29"/>
      <c r="EC1094" s="29"/>
      <c r="ED1094" s="29"/>
      <c r="EE1094" s="29"/>
      <c r="EF1094" s="29"/>
      <c r="EG1094" s="29"/>
      <c r="EH1094" s="29"/>
      <c r="EI1094" s="29"/>
      <c r="EJ1094" s="29"/>
      <c r="EK1094" s="29"/>
      <c r="EL1094" s="29"/>
      <c r="EM1094" s="29"/>
      <c r="EN1094" s="29"/>
      <c r="EO1094" s="29"/>
      <c r="EP1094" s="29"/>
      <c r="EQ1094" s="29"/>
      <c r="ER1094" s="29"/>
      <c r="ES1094" s="29"/>
      <c r="ET1094" s="29"/>
      <c r="EU1094" s="29"/>
      <c r="EV1094" s="29"/>
      <c r="EW1094" s="29"/>
      <c r="EX1094" s="29"/>
      <c r="EY1094" s="29"/>
      <c r="EZ1094" s="29"/>
      <c r="FA1094" s="29"/>
      <c r="FB1094" s="29"/>
      <c r="FC1094" s="29"/>
      <c r="FD1094" s="29"/>
      <c r="FE1094" s="29"/>
      <c r="FF1094" s="29"/>
      <c r="FG1094" s="29"/>
      <c r="FH1094" s="29"/>
      <c r="FI1094" s="29"/>
      <c r="FJ1094" s="29"/>
      <c r="FK1094" s="29"/>
      <c r="FL1094" s="29"/>
      <c r="FM1094" s="29"/>
      <c r="FN1094" s="29"/>
      <c r="FO1094" s="29"/>
      <c r="FP1094" s="29"/>
      <c r="FQ1094" s="29"/>
      <c r="FR1094" s="29"/>
      <c r="FS1094" s="29"/>
      <c r="FT1094" s="29"/>
      <c r="FU1094" s="29"/>
      <c r="FV1094" s="29"/>
      <c r="FW1094" s="29"/>
      <c r="FX1094" s="29"/>
      <c r="FY1094" s="29"/>
      <c r="FZ1094" s="29"/>
      <c r="GA1094" s="29"/>
      <c r="GB1094" s="29"/>
      <c r="GC1094" s="29"/>
      <c r="GD1094" s="29"/>
      <c r="GE1094" s="29"/>
      <c r="GF1094" s="29"/>
      <c r="GG1094" s="29"/>
      <c r="GH1094" s="29"/>
      <c r="GI1094" s="29"/>
      <c r="GJ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</row>
    <row r="1095" spans="2:230" ht="12.75">
      <c r="B1095" s="48"/>
      <c r="C1095" s="48"/>
      <c r="D1095" s="48"/>
      <c r="E1095" s="55"/>
      <c r="F1095" s="56"/>
      <c r="G1095" s="56"/>
      <c r="H1095" s="56"/>
      <c r="I1095" s="48"/>
      <c r="J1095" s="48"/>
      <c r="K1095" s="48"/>
      <c r="L1095" s="56"/>
      <c r="M1095" s="48"/>
      <c r="N1095" s="48"/>
      <c r="O1095" s="49"/>
      <c r="P1095" s="48"/>
      <c r="Q1095" s="48"/>
      <c r="R1095" s="56"/>
      <c r="S1095" s="52"/>
      <c r="T1095" s="116"/>
      <c r="U1095" s="116"/>
      <c r="V1095" s="116"/>
      <c r="W1095" s="116"/>
      <c r="X1095" s="43"/>
      <c r="Y1095" s="43"/>
      <c r="Z1095" s="42"/>
      <c r="AA1095" s="43"/>
      <c r="AB1095" s="45"/>
      <c r="AC1095" s="45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  <c r="BM1095" s="29"/>
      <c r="BN1095" s="29"/>
      <c r="BO1095" s="29"/>
      <c r="BP1095" s="29"/>
      <c r="BQ1095" s="29"/>
      <c r="BR1095" s="29"/>
      <c r="BS1095" s="29"/>
      <c r="BT1095" s="29"/>
      <c r="BU1095" s="29"/>
      <c r="BV1095" s="29"/>
      <c r="BW1095" s="29"/>
      <c r="BX1095" s="29"/>
      <c r="BY1095" s="29"/>
      <c r="BZ1095" s="29"/>
      <c r="CA1095" s="29"/>
      <c r="CB1095" s="29"/>
      <c r="CC1095" s="29"/>
      <c r="CD1095" s="29"/>
      <c r="CE1095" s="29"/>
      <c r="CF1095" s="29"/>
      <c r="CG1095" s="29"/>
      <c r="CH1095" s="29"/>
      <c r="CI1095" s="29"/>
      <c r="CJ1095" s="29"/>
      <c r="CK1095" s="29"/>
      <c r="CL1095" s="29"/>
      <c r="CM1095" s="29"/>
      <c r="CN1095" s="29"/>
      <c r="CO1095" s="29"/>
      <c r="CP1095" s="29"/>
      <c r="CQ1095" s="29"/>
      <c r="CR1095" s="29"/>
      <c r="CS1095" s="29"/>
      <c r="CT1095" s="29"/>
      <c r="CU1095" s="29"/>
      <c r="CV1095" s="29"/>
      <c r="CW1095" s="29"/>
      <c r="CX1095" s="29"/>
      <c r="CY1095" s="29"/>
      <c r="CZ1095" s="29"/>
      <c r="DA1095" s="29"/>
      <c r="DB1095" s="29"/>
      <c r="DC1095" s="29"/>
      <c r="DD1095" s="29"/>
      <c r="DE1095" s="29"/>
      <c r="DF1095" s="29"/>
      <c r="DG1095" s="29"/>
      <c r="DH1095" s="29"/>
      <c r="DI1095" s="29"/>
      <c r="DJ1095" s="29"/>
      <c r="DK1095" s="29"/>
      <c r="DL1095" s="29"/>
      <c r="DM1095" s="29"/>
      <c r="DN1095" s="29"/>
      <c r="DO1095" s="29"/>
      <c r="DP1095" s="29"/>
      <c r="DQ1095" s="29"/>
      <c r="DR1095" s="29"/>
      <c r="DS1095" s="29"/>
      <c r="DT1095" s="29"/>
      <c r="DU1095" s="29"/>
      <c r="DV1095" s="29"/>
      <c r="DW1095" s="29"/>
      <c r="DX1095" s="29"/>
      <c r="DY1095" s="29"/>
      <c r="DZ1095" s="29"/>
      <c r="EA1095" s="29"/>
      <c r="EB1095" s="29"/>
      <c r="EC1095" s="29"/>
      <c r="ED1095" s="29"/>
      <c r="EE1095" s="29"/>
      <c r="EF1095" s="29"/>
      <c r="EG1095" s="29"/>
      <c r="EH1095" s="29"/>
      <c r="EI1095" s="29"/>
      <c r="EJ1095" s="29"/>
      <c r="EK1095" s="29"/>
      <c r="EL1095" s="29"/>
      <c r="EM1095" s="29"/>
      <c r="EN1095" s="29"/>
      <c r="EO1095" s="29"/>
      <c r="EP1095" s="29"/>
      <c r="EQ1095" s="29"/>
      <c r="ER1095" s="29"/>
      <c r="ES1095" s="29"/>
      <c r="ET1095" s="29"/>
      <c r="EU1095" s="29"/>
      <c r="EV1095" s="29"/>
      <c r="EW1095" s="29"/>
      <c r="EX1095" s="29"/>
      <c r="EY1095" s="29"/>
      <c r="EZ1095" s="29"/>
      <c r="FA1095" s="29"/>
      <c r="FB1095" s="29"/>
      <c r="FC1095" s="29"/>
      <c r="FD1095" s="29"/>
      <c r="FE1095" s="29"/>
      <c r="FF1095" s="29"/>
      <c r="FG1095" s="29"/>
      <c r="FH1095" s="29"/>
      <c r="FI1095" s="29"/>
      <c r="FJ1095" s="29"/>
      <c r="FK1095" s="29"/>
      <c r="FL1095" s="29"/>
      <c r="FM1095" s="29"/>
      <c r="FN1095" s="29"/>
      <c r="FO1095" s="29"/>
      <c r="FP1095" s="29"/>
      <c r="FQ1095" s="29"/>
      <c r="FR1095" s="29"/>
      <c r="FS1095" s="29"/>
      <c r="FT1095" s="29"/>
      <c r="FU1095" s="29"/>
      <c r="FV1095" s="29"/>
      <c r="FW1095" s="29"/>
      <c r="FX1095" s="29"/>
      <c r="FY1095" s="29"/>
      <c r="FZ1095" s="29"/>
      <c r="GA1095" s="29"/>
      <c r="GB1095" s="29"/>
      <c r="GC1095" s="29"/>
      <c r="GD1095" s="29"/>
      <c r="GE1095" s="29"/>
      <c r="GF1095" s="29"/>
      <c r="GG1095" s="29"/>
      <c r="GH1095" s="29"/>
      <c r="GI1095" s="29"/>
      <c r="GJ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</row>
    <row r="1096" spans="2:230" ht="12.75">
      <c r="B1096" s="48"/>
      <c r="C1096" s="48"/>
      <c r="D1096" s="48"/>
      <c r="E1096" s="55"/>
      <c r="F1096" s="56"/>
      <c r="G1096" s="56"/>
      <c r="H1096" s="56"/>
      <c r="I1096" s="48"/>
      <c r="J1096" s="48"/>
      <c r="K1096" s="48"/>
      <c r="L1096" s="56"/>
      <c r="M1096" s="48"/>
      <c r="N1096" s="48"/>
      <c r="O1096" s="49"/>
      <c r="P1096" s="48"/>
      <c r="Q1096" s="48"/>
      <c r="R1096" s="56"/>
      <c r="S1096" s="52"/>
      <c r="T1096" s="116"/>
      <c r="U1096" s="116"/>
      <c r="V1096" s="116"/>
      <c r="W1096" s="116"/>
      <c r="X1096" s="43"/>
      <c r="Y1096" s="43"/>
      <c r="Z1096" s="42"/>
      <c r="AA1096" s="43"/>
      <c r="AB1096" s="45"/>
      <c r="AC1096" s="45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  <c r="BM1096" s="29"/>
      <c r="BN1096" s="29"/>
      <c r="BO1096" s="29"/>
      <c r="BP1096" s="29"/>
      <c r="BQ1096" s="29"/>
      <c r="BR1096" s="29"/>
      <c r="BS1096" s="29"/>
      <c r="BT1096" s="29"/>
      <c r="BU1096" s="29"/>
      <c r="BV1096" s="29"/>
      <c r="BW1096" s="29"/>
      <c r="BX1096" s="29"/>
      <c r="BY1096" s="29"/>
      <c r="BZ1096" s="29"/>
      <c r="CA1096" s="29"/>
      <c r="CB1096" s="29"/>
      <c r="CC1096" s="29"/>
      <c r="CD1096" s="29"/>
      <c r="CE1096" s="29"/>
      <c r="CF1096" s="29"/>
      <c r="CG1096" s="29"/>
      <c r="CH1096" s="29"/>
      <c r="CI1096" s="29"/>
      <c r="CJ1096" s="29"/>
      <c r="CK1096" s="29"/>
      <c r="CL1096" s="29"/>
      <c r="CM1096" s="29"/>
      <c r="CN1096" s="29"/>
      <c r="CO1096" s="29"/>
      <c r="CP1096" s="29"/>
      <c r="CQ1096" s="29"/>
      <c r="CR1096" s="29"/>
      <c r="CS1096" s="29"/>
      <c r="CT1096" s="29"/>
      <c r="CU1096" s="29"/>
      <c r="CV1096" s="29"/>
      <c r="CW1096" s="29"/>
      <c r="CX1096" s="29"/>
      <c r="CY1096" s="29"/>
      <c r="CZ1096" s="29"/>
      <c r="DA1096" s="29"/>
      <c r="DB1096" s="29"/>
      <c r="DC1096" s="29"/>
      <c r="DD1096" s="29"/>
      <c r="DE1096" s="29"/>
      <c r="DF1096" s="29"/>
      <c r="DG1096" s="29"/>
      <c r="DH1096" s="29"/>
      <c r="DI1096" s="29"/>
      <c r="DJ1096" s="29"/>
      <c r="DK1096" s="29"/>
      <c r="DL1096" s="29"/>
      <c r="DM1096" s="29"/>
      <c r="DN1096" s="29"/>
      <c r="DO1096" s="29"/>
      <c r="DP1096" s="29"/>
      <c r="DQ1096" s="29"/>
      <c r="DR1096" s="29"/>
      <c r="DS1096" s="29"/>
      <c r="DT1096" s="29"/>
      <c r="DU1096" s="29"/>
      <c r="DV1096" s="29"/>
      <c r="DW1096" s="29"/>
      <c r="DX1096" s="29"/>
      <c r="DY1096" s="29"/>
      <c r="DZ1096" s="29"/>
      <c r="EA1096" s="29"/>
      <c r="EB1096" s="29"/>
      <c r="EC1096" s="29"/>
      <c r="ED1096" s="29"/>
      <c r="EE1096" s="29"/>
      <c r="EF1096" s="29"/>
      <c r="EG1096" s="29"/>
      <c r="EH1096" s="29"/>
      <c r="EI1096" s="29"/>
      <c r="EJ1096" s="29"/>
      <c r="EK1096" s="29"/>
      <c r="EL1096" s="29"/>
      <c r="EM1096" s="29"/>
      <c r="EN1096" s="29"/>
      <c r="EO1096" s="29"/>
      <c r="EP1096" s="29"/>
      <c r="EQ1096" s="29"/>
      <c r="ER1096" s="29"/>
      <c r="ES1096" s="29"/>
      <c r="ET1096" s="29"/>
      <c r="EU1096" s="29"/>
      <c r="EV1096" s="29"/>
      <c r="EW1096" s="29"/>
      <c r="EX1096" s="29"/>
      <c r="EY1096" s="29"/>
      <c r="EZ1096" s="29"/>
      <c r="FA1096" s="29"/>
      <c r="FB1096" s="29"/>
      <c r="FC1096" s="29"/>
      <c r="FD1096" s="29"/>
      <c r="FE1096" s="29"/>
      <c r="FF1096" s="29"/>
      <c r="FG1096" s="29"/>
      <c r="FH1096" s="29"/>
      <c r="FI1096" s="29"/>
      <c r="FJ1096" s="29"/>
      <c r="FK1096" s="29"/>
      <c r="FL1096" s="29"/>
      <c r="FM1096" s="29"/>
      <c r="FN1096" s="29"/>
      <c r="FO1096" s="29"/>
      <c r="FP1096" s="29"/>
      <c r="FQ1096" s="29"/>
      <c r="FR1096" s="29"/>
      <c r="FS1096" s="29"/>
      <c r="FT1096" s="29"/>
      <c r="FU1096" s="29"/>
      <c r="FV1096" s="29"/>
      <c r="FW1096" s="29"/>
      <c r="FX1096" s="29"/>
      <c r="FY1096" s="29"/>
      <c r="FZ1096" s="29"/>
      <c r="GA1096" s="29"/>
      <c r="GB1096" s="29"/>
      <c r="GC1096" s="29"/>
      <c r="GD1096" s="29"/>
      <c r="GE1096" s="29"/>
      <c r="GF1096" s="29"/>
      <c r="GG1096" s="29"/>
      <c r="GH1096" s="29"/>
      <c r="GI1096" s="29"/>
      <c r="GJ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</row>
    <row r="1097" spans="2:230" ht="12.75">
      <c r="B1097" s="48"/>
      <c r="C1097" s="48"/>
      <c r="D1097" s="48"/>
      <c r="E1097" s="55"/>
      <c r="F1097" s="56"/>
      <c r="G1097" s="56"/>
      <c r="H1097" s="56"/>
      <c r="I1097" s="48"/>
      <c r="J1097" s="48"/>
      <c r="K1097" s="48"/>
      <c r="L1097" s="56"/>
      <c r="M1097" s="48"/>
      <c r="N1097" s="48"/>
      <c r="O1097" s="49"/>
      <c r="P1097" s="48"/>
      <c r="Q1097" s="48"/>
      <c r="R1097" s="56"/>
      <c r="S1097" s="52"/>
      <c r="T1097" s="116"/>
      <c r="U1097" s="116"/>
      <c r="V1097" s="116"/>
      <c r="W1097" s="116"/>
      <c r="X1097" s="43"/>
      <c r="Y1097" s="43"/>
      <c r="Z1097" s="42"/>
      <c r="AA1097" s="43"/>
      <c r="AB1097" s="45"/>
      <c r="AC1097" s="45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  <c r="BM1097" s="29"/>
      <c r="BN1097" s="29"/>
      <c r="BO1097" s="29"/>
      <c r="BP1097" s="29"/>
      <c r="BQ1097" s="29"/>
      <c r="BR1097" s="29"/>
      <c r="BS1097" s="29"/>
      <c r="BT1097" s="29"/>
      <c r="BU1097" s="29"/>
      <c r="BV1097" s="29"/>
      <c r="BW1097" s="29"/>
      <c r="BX1097" s="29"/>
      <c r="BY1097" s="29"/>
      <c r="BZ1097" s="29"/>
      <c r="CA1097" s="29"/>
      <c r="CB1097" s="29"/>
      <c r="CC1097" s="29"/>
      <c r="CD1097" s="29"/>
      <c r="CE1097" s="29"/>
      <c r="CF1097" s="29"/>
      <c r="CG1097" s="29"/>
      <c r="CH1097" s="29"/>
      <c r="CI1097" s="29"/>
      <c r="CJ1097" s="29"/>
      <c r="CK1097" s="29"/>
      <c r="CL1097" s="29"/>
      <c r="CM1097" s="29"/>
      <c r="CN1097" s="29"/>
      <c r="CO1097" s="29"/>
      <c r="CP1097" s="29"/>
      <c r="CQ1097" s="29"/>
      <c r="CR1097" s="29"/>
      <c r="CS1097" s="29"/>
      <c r="CT1097" s="29"/>
      <c r="CU1097" s="29"/>
      <c r="CV1097" s="29"/>
      <c r="CW1097" s="29"/>
      <c r="CX1097" s="29"/>
      <c r="CY1097" s="29"/>
      <c r="CZ1097" s="29"/>
      <c r="DA1097" s="29"/>
      <c r="DB1097" s="29"/>
      <c r="DC1097" s="29"/>
      <c r="DD1097" s="29"/>
      <c r="DE1097" s="29"/>
      <c r="DF1097" s="29"/>
      <c r="DG1097" s="29"/>
      <c r="DH1097" s="29"/>
      <c r="DI1097" s="29"/>
      <c r="DJ1097" s="29"/>
      <c r="DK1097" s="29"/>
      <c r="DL1097" s="29"/>
      <c r="DM1097" s="29"/>
      <c r="DN1097" s="29"/>
      <c r="DO1097" s="29"/>
      <c r="DP1097" s="29"/>
      <c r="DQ1097" s="29"/>
      <c r="DR1097" s="29"/>
      <c r="DS1097" s="29"/>
      <c r="DT1097" s="29"/>
      <c r="DU1097" s="29"/>
      <c r="DV1097" s="29"/>
      <c r="DW1097" s="29"/>
      <c r="DX1097" s="29"/>
      <c r="DY1097" s="29"/>
      <c r="DZ1097" s="29"/>
      <c r="EA1097" s="29"/>
      <c r="EB1097" s="29"/>
      <c r="EC1097" s="29"/>
      <c r="ED1097" s="29"/>
      <c r="EE1097" s="29"/>
      <c r="EF1097" s="29"/>
      <c r="EG1097" s="29"/>
      <c r="EH1097" s="29"/>
      <c r="EI1097" s="29"/>
      <c r="EJ1097" s="29"/>
      <c r="EK1097" s="29"/>
      <c r="EL1097" s="29"/>
      <c r="EM1097" s="29"/>
      <c r="EN1097" s="29"/>
      <c r="EO1097" s="29"/>
      <c r="EP1097" s="29"/>
      <c r="EQ1097" s="29"/>
      <c r="ER1097" s="29"/>
      <c r="ES1097" s="29"/>
      <c r="ET1097" s="29"/>
      <c r="EU1097" s="29"/>
      <c r="EV1097" s="29"/>
      <c r="EW1097" s="29"/>
      <c r="EX1097" s="29"/>
      <c r="EY1097" s="29"/>
      <c r="EZ1097" s="29"/>
      <c r="FA1097" s="29"/>
      <c r="FB1097" s="29"/>
      <c r="FC1097" s="29"/>
      <c r="FD1097" s="29"/>
      <c r="FE1097" s="29"/>
      <c r="FF1097" s="29"/>
      <c r="FG1097" s="29"/>
      <c r="FH1097" s="29"/>
      <c r="FI1097" s="29"/>
      <c r="FJ1097" s="29"/>
      <c r="FK1097" s="29"/>
      <c r="FL1097" s="29"/>
      <c r="FM1097" s="29"/>
      <c r="FN1097" s="29"/>
      <c r="FO1097" s="29"/>
      <c r="FP1097" s="29"/>
      <c r="FQ1097" s="29"/>
      <c r="FR1097" s="29"/>
      <c r="FS1097" s="29"/>
      <c r="FT1097" s="29"/>
      <c r="FU1097" s="29"/>
      <c r="FV1097" s="29"/>
      <c r="FW1097" s="29"/>
      <c r="FX1097" s="29"/>
      <c r="FY1097" s="29"/>
      <c r="FZ1097" s="29"/>
      <c r="GA1097" s="29"/>
      <c r="GB1097" s="29"/>
      <c r="GC1097" s="29"/>
      <c r="GD1097" s="29"/>
      <c r="GE1097" s="29"/>
      <c r="GF1097" s="29"/>
      <c r="GG1097" s="29"/>
      <c r="GH1097" s="29"/>
      <c r="GI1097" s="29"/>
      <c r="GJ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</row>
    <row r="1098" spans="2:230" ht="12.75">
      <c r="B1098" s="48"/>
      <c r="C1098" s="48"/>
      <c r="D1098" s="48"/>
      <c r="E1098" s="55"/>
      <c r="F1098" s="56"/>
      <c r="G1098" s="56"/>
      <c r="H1098" s="56"/>
      <c r="I1098" s="48"/>
      <c r="J1098" s="48"/>
      <c r="K1098" s="48"/>
      <c r="L1098" s="56"/>
      <c r="M1098" s="48"/>
      <c r="N1098" s="48"/>
      <c r="O1098" s="49"/>
      <c r="P1098" s="48"/>
      <c r="Q1098" s="48"/>
      <c r="R1098" s="56"/>
      <c r="S1098" s="52"/>
      <c r="T1098" s="116"/>
      <c r="U1098" s="116"/>
      <c r="V1098" s="116"/>
      <c r="W1098" s="116"/>
      <c r="X1098" s="43"/>
      <c r="Y1098" s="43"/>
      <c r="Z1098" s="42"/>
      <c r="AA1098" s="43"/>
      <c r="AB1098" s="45"/>
      <c r="AC1098" s="45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  <c r="BM1098" s="29"/>
      <c r="BN1098" s="29"/>
      <c r="BO1098" s="29"/>
      <c r="BP1098" s="29"/>
      <c r="BQ1098" s="29"/>
      <c r="BR1098" s="29"/>
      <c r="BS1098" s="29"/>
      <c r="BT1098" s="29"/>
      <c r="BU1098" s="29"/>
      <c r="BV1098" s="29"/>
      <c r="BW1098" s="29"/>
      <c r="BX1098" s="29"/>
      <c r="BY1098" s="29"/>
      <c r="BZ1098" s="29"/>
      <c r="CA1098" s="29"/>
      <c r="CB1098" s="29"/>
      <c r="CC1098" s="29"/>
      <c r="CD1098" s="29"/>
      <c r="CE1098" s="29"/>
      <c r="CF1098" s="29"/>
      <c r="CG1098" s="29"/>
      <c r="CH1098" s="29"/>
      <c r="CI1098" s="29"/>
      <c r="CJ1098" s="29"/>
      <c r="CK1098" s="29"/>
      <c r="CL1098" s="29"/>
      <c r="CM1098" s="29"/>
      <c r="CN1098" s="29"/>
      <c r="CO1098" s="29"/>
      <c r="CP1098" s="29"/>
      <c r="CQ1098" s="29"/>
      <c r="CR1098" s="29"/>
      <c r="CS1098" s="29"/>
      <c r="CT1098" s="29"/>
      <c r="CU1098" s="29"/>
      <c r="CV1098" s="29"/>
      <c r="CW1098" s="29"/>
      <c r="CX1098" s="29"/>
      <c r="CY1098" s="29"/>
      <c r="CZ1098" s="29"/>
      <c r="DA1098" s="29"/>
      <c r="DB1098" s="29"/>
      <c r="DC1098" s="29"/>
      <c r="DD1098" s="29"/>
      <c r="DE1098" s="29"/>
      <c r="DF1098" s="29"/>
      <c r="DG1098" s="29"/>
      <c r="DH1098" s="29"/>
      <c r="DI1098" s="29"/>
      <c r="DJ1098" s="29"/>
      <c r="DK1098" s="29"/>
      <c r="DL1098" s="29"/>
      <c r="DM1098" s="29"/>
      <c r="DN1098" s="29"/>
      <c r="DO1098" s="29"/>
      <c r="DP1098" s="29"/>
      <c r="DQ1098" s="29"/>
      <c r="DR1098" s="29"/>
      <c r="DS1098" s="29"/>
      <c r="DT1098" s="29"/>
      <c r="DU1098" s="29"/>
      <c r="DV1098" s="29"/>
      <c r="DW1098" s="29"/>
      <c r="DX1098" s="29"/>
      <c r="DY1098" s="29"/>
      <c r="DZ1098" s="29"/>
      <c r="EA1098" s="29"/>
      <c r="EB1098" s="29"/>
      <c r="EC1098" s="29"/>
      <c r="ED1098" s="29"/>
      <c r="EE1098" s="29"/>
      <c r="EF1098" s="29"/>
      <c r="EG1098" s="29"/>
      <c r="EH1098" s="29"/>
      <c r="EI1098" s="29"/>
      <c r="EJ1098" s="29"/>
      <c r="EK1098" s="29"/>
      <c r="EL1098" s="29"/>
      <c r="EM1098" s="29"/>
      <c r="EN1098" s="29"/>
      <c r="EO1098" s="29"/>
      <c r="EP1098" s="29"/>
      <c r="EQ1098" s="29"/>
      <c r="ER1098" s="29"/>
      <c r="ES1098" s="29"/>
      <c r="ET1098" s="29"/>
      <c r="EU1098" s="29"/>
      <c r="EV1098" s="29"/>
      <c r="EW1098" s="29"/>
      <c r="EX1098" s="29"/>
      <c r="EY1098" s="29"/>
      <c r="EZ1098" s="29"/>
      <c r="FA1098" s="29"/>
      <c r="FB1098" s="29"/>
      <c r="FC1098" s="29"/>
      <c r="FD1098" s="29"/>
      <c r="FE1098" s="29"/>
      <c r="FF1098" s="29"/>
      <c r="FG1098" s="29"/>
      <c r="FH1098" s="29"/>
      <c r="FI1098" s="29"/>
      <c r="FJ1098" s="29"/>
      <c r="FK1098" s="29"/>
      <c r="FL1098" s="29"/>
      <c r="FM1098" s="29"/>
      <c r="FN1098" s="29"/>
      <c r="FO1098" s="29"/>
      <c r="FP1098" s="29"/>
      <c r="FQ1098" s="29"/>
      <c r="FR1098" s="29"/>
      <c r="FS1098" s="29"/>
      <c r="FT1098" s="29"/>
      <c r="FU1098" s="29"/>
      <c r="FV1098" s="29"/>
      <c r="FW1098" s="29"/>
      <c r="FX1098" s="29"/>
      <c r="FY1098" s="29"/>
      <c r="FZ1098" s="29"/>
      <c r="GA1098" s="29"/>
      <c r="GB1098" s="29"/>
      <c r="GC1098" s="29"/>
      <c r="GD1098" s="29"/>
      <c r="GE1098" s="29"/>
      <c r="GF1098" s="29"/>
      <c r="GG1098" s="29"/>
      <c r="GH1098" s="29"/>
      <c r="GI1098" s="29"/>
      <c r="GJ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</row>
    <row r="1099" spans="2:230" ht="12.75">
      <c r="B1099" s="48"/>
      <c r="C1099" s="48"/>
      <c r="D1099" s="48"/>
      <c r="E1099" s="55"/>
      <c r="F1099" s="56"/>
      <c r="G1099" s="56"/>
      <c r="H1099" s="56"/>
      <c r="I1099" s="48"/>
      <c r="J1099" s="48"/>
      <c r="K1099" s="48"/>
      <c r="L1099" s="56"/>
      <c r="M1099" s="48"/>
      <c r="N1099" s="48"/>
      <c r="O1099" s="49"/>
      <c r="P1099" s="48"/>
      <c r="Q1099" s="48"/>
      <c r="R1099" s="56"/>
      <c r="S1099" s="52"/>
      <c r="T1099" s="116"/>
      <c r="U1099" s="116"/>
      <c r="V1099" s="116"/>
      <c r="W1099" s="116"/>
      <c r="X1099" s="43"/>
      <c r="Y1099" s="43"/>
      <c r="Z1099" s="42"/>
      <c r="AA1099" s="43"/>
      <c r="AB1099" s="45"/>
      <c r="AC1099" s="45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</row>
    <row r="1100" spans="2:230" ht="12.75">
      <c r="B1100" s="48"/>
      <c r="C1100" s="48"/>
      <c r="D1100" s="48"/>
      <c r="E1100" s="55"/>
      <c r="F1100" s="56"/>
      <c r="G1100" s="56"/>
      <c r="H1100" s="56"/>
      <c r="I1100" s="48"/>
      <c r="J1100" s="48"/>
      <c r="K1100" s="48"/>
      <c r="L1100" s="56"/>
      <c r="M1100" s="48"/>
      <c r="N1100" s="48"/>
      <c r="O1100" s="49"/>
      <c r="P1100" s="48"/>
      <c r="Q1100" s="48"/>
      <c r="R1100" s="56"/>
      <c r="S1100" s="52"/>
      <c r="T1100" s="116"/>
      <c r="U1100" s="116"/>
      <c r="V1100" s="116"/>
      <c r="W1100" s="116"/>
      <c r="X1100" s="43"/>
      <c r="Y1100" s="43"/>
      <c r="Z1100" s="42"/>
      <c r="AA1100" s="43"/>
      <c r="AB1100" s="45"/>
      <c r="AC1100" s="45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  <c r="BM1100" s="29"/>
      <c r="BN1100" s="29"/>
      <c r="BO1100" s="29"/>
      <c r="BP1100" s="29"/>
      <c r="BQ1100" s="29"/>
      <c r="BR1100" s="29"/>
      <c r="BS1100" s="29"/>
      <c r="BT1100" s="29"/>
      <c r="BU1100" s="29"/>
      <c r="BV1100" s="29"/>
      <c r="BW1100" s="29"/>
      <c r="BX1100" s="29"/>
      <c r="BY1100" s="29"/>
      <c r="BZ1100" s="29"/>
      <c r="CA1100" s="29"/>
      <c r="CB1100" s="29"/>
      <c r="CC1100" s="29"/>
      <c r="CD1100" s="29"/>
      <c r="CE1100" s="29"/>
      <c r="CF1100" s="29"/>
      <c r="CG1100" s="29"/>
      <c r="CH1100" s="29"/>
      <c r="CI1100" s="29"/>
      <c r="CJ1100" s="29"/>
      <c r="CK1100" s="29"/>
      <c r="CL1100" s="29"/>
      <c r="CM1100" s="29"/>
      <c r="CN1100" s="29"/>
      <c r="CO1100" s="29"/>
      <c r="CP1100" s="29"/>
      <c r="CQ1100" s="29"/>
      <c r="CR1100" s="29"/>
      <c r="CS1100" s="29"/>
      <c r="CT1100" s="29"/>
      <c r="CU1100" s="29"/>
      <c r="CV1100" s="29"/>
      <c r="CW1100" s="29"/>
      <c r="CX1100" s="29"/>
      <c r="CY1100" s="29"/>
      <c r="CZ1100" s="29"/>
      <c r="DA1100" s="29"/>
      <c r="DB1100" s="29"/>
      <c r="DC1100" s="29"/>
      <c r="DD1100" s="29"/>
      <c r="DE1100" s="29"/>
      <c r="DF1100" s="29"/>
      <c r="DG1100" s="29"/>
      <c r="DH1100" s="29"/>
      <c r="DI1100" s="29"/>
      <c r="DJ1100" s="29"/>
      <c r="DK1100" s="29"/>
      <c r="DL1100" s="29"/>
      <c r="DM1100" s="29"/>
      <c r="DN1100" s="29"/>
      <c r="DO1100" s="29"/>
      <c r="DP1100" s="29"/>
      <c r="DQ1100" s="29"/>
      <c r="DR1100" s="29"/>
      <c r="DS1100" s="29"/>
      <c r="DT1100" s="29"/>
      <c r="DU1100" s="29"/>
      <c r="DV1100" s="29"/>
      <c r="DW1100" s="29"/>
      <c r="DX1100" s="29"/>
      <c r="DY1100" s="29"/>
      <c r="DZ1100" s="29"/>
      <c r="EA1100" s="29"/>
      <c r="EB1100" s="29"/>
      <c r="EC1100" s="29"/>
      <c r="ED1100" s="29"/>
      <c r="EE1100" s="29"/>
      <c r="EF1100" s="29"/>
      <c r="EG1100" s="29"/>
      <c r="EH1100" s="29"/>
      <c r="EI1100" s="29"/>
      <c r="EJ1100" s="29"/>
      <c r="EK1100" s="29"/>
      <c r="EL1100" s="29"/>
      <c r="EM1100" s="29"/>
      <c r="EN1100" s="29"/>
      <c r="EO1100" s="29"/>
      <c r="EP1100" s="29"/>
      <c r="EQ1100" s="29"/>
      <c r="ER1100" s="29"/>
      <c r="ES1100" s="29"/>
      <c r="ET1100" s="29"/>
      <c r="EU1100" s="29"/>
      <c r="EV1100" s="29"/>
      <c r="EW1100" s="29"/>
      <c r="EX1100" s="29"/>
      <c r="EY1100" s="29"/>
      <c r="EZ1100" s="29"/>
      <c r="FA1100" s="29"/>
      <c r="FB1100" s="29"/>
      <c r="FC1100" s="29"/>
      <c r="FD1100" s="29"/>
      <c r="FE1100" s="29"/>
      <c r="FF1100" s="29"/>
      <c r="FG1100" s="29"/>
      <c r="FH1100" s="29"/>
      <c r="FI1100" s="29"/>
      <c r="FJ1100" s="29"/>
      <c r="FK1100" s="29"/>
      <c r="FL1100" s="29"/>
      <c r="FM1100" s="29"/>
      <c r="FN1100" s="29"/>
      <c r="FO1100" s="29"/>
      <c r="FP1100" s="29"/>
      <c r="FQ1100" s="29"/>
      <c r="FR1100" s="29"/>
      <c r="FS1100" s="29"/>
      <c r="FT1100" s="29"/>
      <c r="FU1100" s="29"/>
      <c r="FV1100" s="29"/>
      <c r="FW1100" s="29"/>
      <c r="FX1100" s="29"/>
      <c r="FY1100" s="29"/>
      <c r="FZ1100" s="29"/>
      <c r="GA1100" s="29"/>
      <c r="GB1100" s="29"/>
      <c r="GC1100" s="29"/>
      <c r="GD1100" s="29"/>
      <c r="GE1100" s="29"/>
      <c r="GF1100" s="29"/>
      <c r="GG1100" s="29"/>
      <c r="GH1100" s="29"/>
      <c r="GI1100" s="29"/>
      <c r="GJ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</row>
    <row r="1101" spans="2:230" ht="12.75">
      <c r="B1101" s="48"/>
      <c r="C1101" s="48"/>
      <c r="D1101" s="48"/>
      <c r="E1101" s="55"/>
      <c r="F1101" s="56"/>
      <c r="G1101" s="56"/>
      <c r="H1101" s="56"/>
      <c r="I1101" s="48"/>
      <c r="J1101" s="48"/>
      <c r="K1101" s="48"/>
      <c r="L1101" s="56"/>
      <c r="M1101" s="48"/>
      <c r="N1101" s="48"/>
      <c r="O1101" s="49"/>
      <c r="P1101" s="48"/>
      <c r="Q1101" s="48"/>
      <c r="R1101" s="56"/>
      <c r="S1101" s="52"/>
      <c r="T1101" s="116"/>
      <c r="U1101" s="116"/>
      <c r="V1101" s="116"/>
      <c r="W1101" s="116"/>
      <c r="X1101" s="43"/>
      <c r="Y1101" s="43"/>
      <c r="Z1101" s="42"/>
      <c r="AA1101" s="43"/>
      <c r="AB1101" s="45"/>
      <c r="AC1101" s="45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  <c r="BM1101" s="29"/>
      <c r="BN1101" s="29"/>
      <c r="BO1101" s="29"/>
      <c r="BP1101" s="29"/>
      <c r="BQ1101" s="29"/>
      <c r="BR1101" s="29"/>
      <c r="BS1101" s="29"/>
      <c r="BT1101" s="29"/>
      <c r="BU1101" s="29"/>
      <c r="BV1101" s="29"/>
      <c r="BW1101" s="29"/>
      <c r="BX1101" s="29"/>
      <c r="BY1101" s="29"/>
      <c r="BZ1101" s="29"/>
      <c r="CA1101" s="29"/>
      <c r="CB1101" s="29"/>
      <c r="CC1101" s="29"/>
      <c r="CD1101" s="29"/>
      <c r="CE1101" s="29"/>
      <c r="CF1101" s="29"/>
      <c r="CG1101" s="29"/>
      <c r="CH1101" s="29"/>
      <c r="CI1101" s="29"/>
      <c r="CJ1101" s="29"/>
      <c r="CK1101" s="29"/>
      <c r="CL1101" s="29"/>
      <c r="CM1101" s="29"/>
      <c r="CN1101" s="29"/>
      <c r="CO1101" s="29"/>
      <c r="CP1101" s="29"/>
      <c r="CQ1101" s="29"/>
      <c r="CR1101" s="29"/>
      <c r="CS1101" s="29"/>
      <c r="CT1101" s="29"/>
      <c r="CU1101" s="29"/>
      <c r="CV1101" s="29"/>
      <c r="CW1101" s="29"/>
      <c r="CX1101" s="29"/>
      <c r="CY1101" s="29"/>
      <c r="CZ1101" s="29"/>
      <c r="DA1101" s="29"/>
      <c r="DB1101" s="29"/>
      <c r="DC1101" s="29"/>
      <c r="DD1101" s="29"/>
      <c r="DE1101" s="29"/>
      <c r="DF1101" s="29"/>
      <c r="DG1101" s="29"/>
      <c r="DH1101" s="29"/>
      <c r="DI1101" s="29"/>
      <c r="DJ1101" s="29"/>
      <c r="DK1101" s="29"/>
      <c r="DL1101" s="29"/>
      <c r="DM1101" s="29"/>
      <c r="DN1101" s="29"/>
      <c r="DO1101" s="29"/>
      <c r="DP1101" s="29"/>
      <c r="DQ1101" s="29"/>
      <c r="DR1101" s="29"/>
      <c r="DS1101" s="29"/>
      <c r="DT1101" s="29"/>
      <c r="DU1101" s="29"/>
      <c r="DV1101" s="29"/>
      <c r="DW1101" s="29"/>
      <c r="DX1101" s="29"/>
      <c r="DY1101" s="29"/>
      <c r="DZ1101" s="29"/>
      <c r="EA1101" s="29"/>
      <c r="EB1101" s="29"/>
      <c r="EC1101" s="29"/>
      <c r="ED1101" s="29"/>
      <c r="EE1101" s="29"/>
      <c r="EF1101" s="29"/>
      <c r="EG1101" s="29"/>
      <c r="EH1101" s="29"/>
      <c r="EI1101" s="29"/>
      <c r="EJ1101" s="29"/>
      <c r="EK1101" s="29"/>
      <c r="EL1101" s="29"/>
      <c r="EM1101" s="29"/>
      <c r="EN1101" s="29"/>
      <c r="EO1101" s="29"/>
      <c r="EP1101" s="29"/>
      <c r="EQ1101" s="29"/>
      <c r="ER1101" s="29"/>
      <c r="ES1101" s="29"/>
      <c r="ET1101" s="29"/>
      <c r="EU1101" s="29"/>
      <c r="EV1101" s="29"/>
      <c r="EW1101" s="29"/>
      <c r="EX1101" s="29"/>
      <c r="EY1101" s="29"/>
      <c r="EZ1101" s="29"/>
      <c r="FA1101" s="29"/>
      <c r="FB1101" s="29"/>
      <c r="FC1101" s="29"/>
      <c r="FD1101" s="29"/>
      <c r="FE1101" s="29"/>
      <c r="FF1101" s="29"/>
      <c r="FG1101" s="29"/>
      <c r="FH1101" s="29"/>
      <c r="FI1101" s="29"/>
      <c r="FJ1101" s="29"/>
      <c r="FK1101" s="29"/>
      <c r="FL1101" s="29"/>
      <c r="FM1101" s="29"/>
      <c r="FN1101" s="29"/>
      <c r="FO1101" s="29"/>
      <c r="FP1101" s="29"/>
      <c r="FQ1101" s="29"/>
      <c r="FR1101" s="29"/>
      <c r="FS1101" s="29"/>
      <c r="FT1101" s="29"/>
      <c r="FU1101" s="29"/>
      <c r="FV1101" s="29"/>
      <c r="FW1101" s="29"/>
      <c r="FX1101" s="29"/>
      <c r="FY1101" s="29"/>
      <c r="FZ1101" s="29"/>
      <c r="GA1101" s="29"/>
      <c r="GB1101" s="29"/>
      <c r="GC1101" s="29"/>
      <c r="GD1101" s="29"/>
      <c r="GE1101" s="29"/>
      <c r="GF1101" s="29"/>
      <c r="GG1101" s="29"/>
      <c r="GH1101" s="29"/>
      <c r="GI1101" s="29"/>
      <c r="GJ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</row>
    <row r="1102" spans="2:230" ht="12.75">
      <c r="B1102" s="48"/>
      <c r="C1102" s="48"/>
      <c r="D1102" s="48"/>
      <c r="E1102" s="55"/>
      <c r="F1102" s="56"/>
      <c r="G1102" s="56"/>
      <c r="H1102" s="56"/>
      <c r="I1102" s="48"/>
      <c r="J1102" s="48"/>
      <c r="K1102" s="48"/>
      <c r="L1102" s="56"/>
      <c r="M1102" s="48"/>
      <c r="N1102" s="48"/>
      <c r="O1102" s="49"/>
      <c r="P1102" s="48"/>
      <c r="Q1102" s="48"/>
      <c r="R1102" s="56"/>
      <c r="S1102" s="52"/>
      <c r="T1102" s="116"/>
      <c r="U1102" s="116"/>
      <c r="V1102" s="116"/>
      <c r="W1102" s="116"/>
      <c r="X1102" s="43"/>
      <c r="Y1102" s="43"/>
      <c r="Z1102" s="42"/>
      <c r="AA1102" s="43"/>
      <c r="AB1102" s="45"/>
      <c r="AC1102" s="45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  <c r="BM1102" s="29"/>
      <c r="BN1102" s="29"/>
      <c r="BO1102" s="29"/>
      <c r="BP1102" s="29"/>
      <c r="BQ1102" s="29"/>
      <c r="BR1102" s="29"/>
      <c r="BS1102" s="29"/>
      <c r="BT1102" s="29"/>
      <c r="BU1102" s="29"/>
      <c r="BV1102" s="29"/>
      <c r="BW1102" s="29"/>
      <c r="BX1102" s="29"/>
      <c r="BY1102" s="29"/>
      <c r="BZ1102" s="29"/>
      <c r="CA1102" s="29"/>
      <c r="CB1102" s="29"/>
      <c r="CC1102" s="29"/>
      <c r="CD1102" s="29"/>
      <c r="CE1102" s="29"/>
      <c r="CF1102" s="29"/>
      <c r="CG1102" s="29"/>
      <c r="CH1102" s="29"/>
      <c r="CI1102" s="29"/>
      <c r="CJ1102" s="29"/>
      <c r="CK1102" s="29"/>
      <c r="CL1102" s="29"/>
      <c r="CM1102" s="29"/>
      <c r="CN1102" s="29"/>
      <c r="CO1102" s="29"/>
      <c r="CP1102" s="29"/>
      <c r="CQ1102" s="29"/>
      <c r="CR1102" s="29"/>
      <c r="CS1102" s="29"/>
      <c r="CT1102" s="29"/>
      <c r="CU1102" s="29"/>
      <c r="CV1102" s="29"/>
      <c r="CW1102" s="29"/>
      <c r="CX1102" s="29"/>
      <c r="CY1102" s="29"/>
      <c r="CZ1102" s="29"/>
      <c r="DA1102" s="29"/>
      <c r="DB1102" s="29"/>
      <c r="DC1102" s="29"/>
      <c r="DD1102" s="29"/>
      <c r="DE1102" s="29"/>
      <c r="DF1102" s="29"/>
      <c r="DG1102" s="29"/>
      <c r="DH1102" s="29"/>
      <c r="DI1102" s="29"/>
      <c r="DJ1102" s="29"/>
      <c r="DK1102" s="29"/>
      <c r="DL1102" s="29"/>
      <c r="DM1102" s="29"/>
      <c r="DN1102" s="29"/>
      <c r="DO1102" s="29"/>
      <c r="DP1102" s="29"/>
      <c r="DQ1102" s="29"/>
      <c r="DR1102" s="29"/>
      <c r="DS1102" s="29"/>
      <c r="DT1102" s="29"/>
      <c r="DU1102" s="29"/>
      <c r="DV1102" s="29"/>
      <c r="DW1102" s="29"/>
      <c r="DX1102" s="29"/>
      <c r="DY1102" s="29"/>
      <c r="DZ1102" s="29"/>
      <c r="EA1102" s="29"/>
      <c r="EB1102" s="29"/>
      <c r="EC1102" s="29"/>
      <c r="ED1102" s="29"/>
      <c r="EE1102" s="29"/>
      <c r="EF1102" s="29"/>
      <c r="EG1102" s="29"/>
      <c r="EH1102" s="29"/>
      <c r="EI1102" s="29"/>
      <c r="EJ1102" s="29"/>
      <c r="EK1102" s="29"/>
      <c r="EL1102" s="29"/>
      <c r="EM1102" s="29"/>
      <c r="EN1102" s="29"/>
      <c r="EO1102" s="29"/>
      <c r="EP1102" s="29"/>
      <c r="EQ1102" s="29"/>
      <c r="ER1102" s="29"/>
      <c r="ES1102" s="29"/>
      <c r="ET1102" s="29"/>
      <c r="EU1102" s="29"/>
      <c r="EV1102" s="29"/>
      <c r="EW1102" s="29"/>
      <c r="EX1102" s="29"/>
      <c r="EY1102" s="29"/>
      <c r="EZ1102" s="29"/>
      <c r="FA1102" s="29"/>
      <c r="FB1102" s="29"/>
      <c r="FC1102" s="29"/>
      <c r="FD1102" s="29"/>
      <c r="FE1102" s="29"/>
      <c r="FF1102" s="29"/>
      <c r="FG1102" s="29"/>
      <c r="FH1102" s="29"/>
      <c r="FI1102" s="29"/>
      <c r="FJ1102" s="29"/>
      <c r="FK1102" s="29"/>
      <c r="FL1102" s="29"/>
      <c r="FM1102" s="29"/>
      <c r="FN1102" s="29"/>
      <c r="FO1102" s="29"/>
      <c r="FP1102" s="29"/>
      <c r="FQ1102" s="29"/>
      <c r="FR1102" s="29"/>
      <c r="FS1102" s="29"/>
      <c r="FT1102" s="29"/>
      <c r="FU1102" s="29"/>
      <c r="FV1102" s="29"/>
      <c r="FW1102" s="29"/>
      <c r="FX1102" s="29"/>
      <c r="FY1102" s="29"/>
      <c r="FZ1102" s="29"/>
      <c r="GA1102" s="29"/>
      <c r="GB1102" s="29"/>
      <c r="GC1102" s="29"/>
      <c r="GD1102" s="29"/>
      <c r="GE1102" s="29"/>
      <c r="GF1102" s="29"/>
      <c r="GG1102" s="29"/>
      <c r="GH1102" s="29"/>
      <c r="GI1102" s="29"/>
      <c r="GJ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</row>
    <row r="1103" spans="2:230" ht="12.75">
      <c r="B1103" s="48"/>
      <c r="C1103" s="48"/>
      <c r="D1103" s="48"/>
      <c r="E1103" s="55"/>
      <c r="F1103" s="56"/>
      <c r="G1103" s="56"/>
      <c r="H1103" s="56"/>
      <c r="I1103" s="48"/>
      <c r="J1103" s="48"/>
      <c r="K1103" s="48"/>
      <c r="L1103" s="56"/>
      <c r="M1103" s="48"/>
      <c r="N1103" s="48"/>
      <c r="O1103" s="49"/>
      <c r="P1103" s="48"/>
      <c r="Q1103" s="48"/>
      <c r="R1103" s="56"/>
      <c r="S1103" s="52"/>
      <c r="T1103" s="116"/>
      <c r="U1103" s="116"/>
      <c r="V1103" s="116"/>
      <c r="W1103" s="116"/>
      <c r="X1103" s="43"/>
      <c r="Y1103" s="43"/>
      <c r="Z1103" s="42"/>
      <c r="AA1103" s="43"/>
      <c r="AB1103" s="45"/>
      <c r="AC1103" s="45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  <c r="BM1103" s="29"/>
      <c r="BN1103" s="29"/>
      <c r="BO1103" s="29"/>
      <c r="BP1103" s="29"/>
      <c r="BQ1103" s="29"/>
      <c r="BR1103" s="29"/>
      <c r="BS1103" s="29"/>
      <c r="BT1103" s="29"/>
      <c r="BU1103" s="29"/>
      <c r="BV1103" s="29"/>
      <c r="BW1103" s="29"/>
      <c r="BX1103" s="29"/>
      <c r="BY1103" s="29"/>
      <c r="BZ1103" s="29"/>
      <c r="CA1103" s="29"/>
      <c r="CB1103" s="29"/>
      <c r="CC1103" s="29"/>
      <c r="CD1103" s="29"/>
      <c r="CE1103" s="29"/>
      <c r="CF1103" s="29"/>
      <c r="CG1103" s="29"/>
      <c r="CH1103" s="29"/>
      <c r="CI1103" s="29"/>
      <c r="CJ1103" s="29"/>
      <c r="CK1103" s="29"/>
      <c r="CL1103" s="29"/>
      <c r="CM1103" s="29"/>
      <c r="CN1103" s="29"/>
      <c r="CO1103" s="29"/>
      <c r="CP1103" s="29"/>
      <c r="CQ1103" s="29"/>
      <c r="CR1103" s="29"/>
      <c r="CS1103" s="29"/>
      <c r="CT1103" s="29"/>
      <c r="CU1103" s="29"/>
      <c r="CV1103" s="29"/>
      <c r="CW1103" s="29"/>
      <c r="CX1103" s="29"/>
      <c r="CY1103" s="29"/>
      <c r="CZ1103" s="29"/>
      <c r="DA1103" s="29"/>
      <c r="DB1103" s="29"/>
      <c r="DC1103" s="29"/>
      <c r="DD1103" s="29"/>
      <c r="DE1103" s="29"/>
      <c r="DF1103" s="29"/>
      <c r="DG1103" s="29"/>
      <c r="DH1103" s="29"/>
      <c r="DI1103" s="29"/>
      <c r="DJ1103" s="29"/>
      <c r="DK1103" s="29"/>
      <c r="DL1103" s="29"/>
      <c r="DM1103" s="29"/>
      <c r="DN1103" s="29"/>
      <c r="DO1103" s="29"/>
      <c r="DP1103" s="29"/>
      <c r="DQ1103" s="29"/>
      <c r="DR1103" s="29"/>
      <c r="DS1103" s="29"/>
      <c r="DT1103" s="29"/>
      <c r="DU1103" s="29"/>
      <c r="DV1103" s="29"/>
      <c r="DW1103" s="29"/>
      <c r="DX1103" s="29"/>
      <c r="DY1103" s="29"/>
      <c r="DZ1103" s="29"/>
      <c r="EA1103" s="29"/>
      <c r="EB1103" s="29"/>
      <c r="EC1103" s="29"/>
      <c r="ED1103" s="29"/>
      <c r="EE1103" s="29"/>
      <c r="EF1103" s="29"/>
      <c r="EG1103" s="29"/>
      <c r="EH1103" s="29"/>
      <c r="EI1103" s="29"/>
      <c r="EJ1103" s="29"/>
      <c r="EK1103" s="29"/>
      <c r="EL1103" s="29"/>
      <c r="EM1103" s="29"/>
      <c r="EN1103" s="29"/>
      <c r="EO1103" s="29"/>
      <c r="EP1103" s="29"/>
      <c r="EQ1103" s="29"/>
      <c r="ER1103" s="29"/>
      <c r="ES1103" s="29"/>
      <c r="ET1103" s="29"/>
      <c r="EU1103" s="29"/>
      <c r="EV1103" s="29"/>
      <c r="EW1103" s="29"/>
      <c r="EX1103" s="29"/>
      <c r="EY1103" s="29"/>
      <c r="EZ1103" s="29"/>
      <c r="FA1103" s="29"/>
      <c r="FB1103" s="29"/>
      <c r="FC1103" s="29"/>
      <c r="FD1103" s="29"/>
      <c r="FE1103" s="29"/>
      <c r="FF1103" s="29"/>
      <c r="FG1103" s="29"/>
      <c r="FH1103" s="29"/>
      <c r="FI1103" s="29"/>
      <c r="FJ1103" s="29"/>
      <c r="FK1103" s="29"/>
      <c r="FL1103" s="29"/>
      <c r="FM1103" s="29"/>
      <c r="FN1103" s="29"/>
      <c r="FO1103" s="29"/>
      <c r="FP1103" s="29"/>
      <c r="FQ1103" s="29"/>
      <c r="FR1103" s="29"/>
      <c r="FS1103" s="29"/>
      <c r="FT1103" s="29"/>
      <c r="FU1103" s="29"/>
      <c r="FV1103" s="29"/>
      <c r="FW1103" s="29"/>
      <c r="FX1103" s="29"/>
      <c r="FY1103" s="29"/>
      <c r="FZ1103" s="29"/>
      <c r="GA1103" s="29"/>
      <c r="GB1103" s="29"/>
      <c r="GC1103" s="29"/>
      <c r="GD1103" s="29"/>
      <c r="GE1103" s="29"/>
      <c r="GF1103" s="29"/>
      <c r="GG1103" s="29"/>
      <c r="GH1103" s="29"/>
      <c r="GI1103" s="29"/>
      <c r="GJ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</row>
    <row r="1104" spans="2:230" ht="12.75">
      <c r="B1104" s="48"/>
      <c r="C1104" s="48"/>
      <c r="D1104" s="48"/>
      <c r="E1104" s="55"/>
      <c r="F1104" s="56"/>
      <c r="G1104" s="56"/>
      <c r="H1104" s="56"/>
      <c r="I1104" s="48"/>
      <c r="J1104" s="48"/>
      <c r="K1104" s="48"/>
      <c r="L1104" s="56"/>
      <c r="M1104" s="48"/>
      <c r="N1104" s="48"/>
      <c r="O1104" s="49"/>
      <c r="P1104" s="48"/>
      <c r="Q1104" s="48"/>
      <c r="R1104" s="56"/>
      <c r="S1104" s="52"/>
      <c r="T1104" s="116"/>
      <c r="U1104" s="116"/>
      <c r="V1104" s="116"/>
      <c r="W1104" s="116"/>
      <c r="X1104" s="43"/>
      <c r="Y1104" s="43"/>
      <c r="Z1104" s="42"/>
      <c r="AA1104" s="43"/>
      <c r="AB1104" s="45"/>
      <c r="AC1104" s="45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  <c r="BM1104" s="29"/>
      <c r="BN1104" s="29"/>
      <c r="BO1104" s="29"/>
      <c r="BP1104" s="29"/>
      <c r="BQ1104" s="29"/>
      <c r="BR1104" s="29"/>
      <c r="BS1104" s="29"/>
      <c r="BT1104" s="29"/>
      <c r="BU1104" s="29"/>
      <c r="BV1104" s="29"/>
      <c r="BW1104" s="29"/>
      <c r="BX1104" s="29"/>
      <c r="BY1104" s="29"/>
      <c r="BZ1104" s="29"/>
      <c r="CA1104" s="29"/>
      <c r="CB1104" s="29"/>
      <c r="CC1104" s="29"/>
      <c r="CD1104" s="29"/>
      <c r="CE1104" s="29"/>
      <c r="CF1104" s="29"/>
      <c r="CG1104" s="29"/>
      <c r="CH1104" s="29"/>
      <c r="CI1104" s="29"/>
      <c r="CJ1104" s="29"/>
      <c r="CK1104" s="29"/>
      <c r="CL1104" s="29"/>
      <c r="CM1104" s="29"/>
      <c r="CN1104" s="29"/>
      <c r="CO1104" s="29"/>
      <c r="CP1104" s="29"/>
      <c r="CQ1104" s="29"/>
      <c r="CR1104" s="29"/>
      <c r="CS1104" s="29"/>
      <c r="CT1104" s="29"/>
      <c r="CU1104" s="29"/>
      <c r="CV1104" s="29"/>
      <c r="CW1104" s="29"/>
      <c r="CX1104" s="29"/>
      <c r="CY1104" s="29"/>
      <c r="CZ1104" s="29"/>
      <c r="DA1104" s="29"/>
      <c r="DB1104" s="29"/>
      <c r="DC1104" s="29"/>
      <c r="DD1104" s="29"/>
      <c r="DE1104" s="29"/>
      <c r="DF1104" s="29"/>
      <c r="DG1104" s="29"/>
      <c r="DH1104" s="29"/>
      <c r="DI1104" s="29"/>
      <c r="DJ1104" s="29"/>
      <c r="DK1104" s="29"/>
      <c r="DL1104" s="29"/>
      <c r="DM1104" s="29"/>
      <c r="DN1104" s="29"/>
      <c r="DO1104" s="29"/>
      <c r="DP1104" s="29"/>
      <c r="DQ1104" s="29"/>
      <c r="DR1104" s="29"/>
      <c r="DS1104" s="29"/>
      <c r="DT1104" s="29"/>
      <c r="DU1104" s="29"/>
      <c r="DV1104" s="29"/>
      <c r="DW1104" s="29"/>
      <c r="DX1104" s="29"/>
      <c r="DY1104" s="29"/>
      <c r="DZ1104" s="29"/>
      <c r="EA1104" s="29"/>
      <c r="EB1104" s="29"/>
      <c r="EC1104" s="29"/>
      <c r="ED1104" s="29"/>
      <c r="EE1104" s="29"/>
      <c r="EF1104" s="29"/>
      <c r="EG1104" s="29"/>
      <c r="EH1104" s="29"/>
      <c r="EI1104" s="29"/>
      <c r="EJ1104" s="29"/>
      <c r="EK1104" s="29"/>
      <c r="EL1104" s="29"/>
      <c r="EM1104" s="29"/>
      <c r="EN1104" s="29"/>
      <c r="EO1104" s="29"/>
      <c r="EP1104" s="29"/>
      <c r="EQ1104" s="29"/>
      <c r="ER1104" s="29"/>
      <c r="ES1104" s="29"/>
      <c r="ET1104" s="29"/>
      <c r="EU1104" s="29"/>
      <c r="EV1104" s="29"/>
      <c r="EW1104" s="29"/>
      <c r="EX1104" s="29"/>
      <c r="EY1104" s="29"/>
      <c r="EZ1104" s="29"/>
      <c r="FA1104" s="29"/>
      <c r="FB1104" s="29"/>
      <c r="FC1104" s="29"/>
      <c r="FD1104" s="29"/>
      <c r="FE1104" s="29"/>
      <c r="FF1104" s="29"/>
      <c r="FG1104" s="29"/>
      <c r="FH1104" s="29"/>
      <c r="FI1104" s="29"/>
      <c r="FJ1104" s="29"/>
      <c r="FK1104" s="29"/>
      <c r="FL1104" s="29"/>
      <c r="FM1104" s="29"/>
      <c r="FN1104" s="29"/>
      <c r="FO1104" s="29"/>
      <c r="FP1104" s="29"/>
      <c r="FQ1104" s="29"/>
      <c r="FR1104" s="29"/>
      <c r="FS1104" s="29"/>
      <c r="FT1104" s="29"/>
      <c r="FU1104" s="29"/>
      <c r="FV1104" s="29"/>
      <c r="FW1104" s="29"/>
      <c r="FX1104" s="29"/>
      <c r="FY1104" s="29"/>
      <c r="FZ1104" s="29"/>
      <c r="GA1104" s="29"/>
      <c r="GB1104" s="29"/>
      <c r="GC1104" s="29"/>
      <c r="GD1104" s="29"/>
      <c r="GE1104" s="29"/>
      <c r="GF1104" s="29"/>
      <c r="GG1104" s="29"/>
      <c r="GH1104" s="29"/>
      <c r="GI1104" s="29"/>
      <c r="GJ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</row>
    <row r="1105" spans="2:230" ht="12.75">
      <c r="B1105" s="48"/>
      <c r="C1105" s="48"/>
      <c r="D1105" s="48"/>
      <c r="E1105" s="55"/>
      <c r="F1105" s="56"/>
      <c r="G1105" s="56"/>
      <c r="H1105" s="56"/>
      <c r="I1105" s="48"/>
      <c r="J1105" s="48"/>
      <c r="K1105" s="48"/>
      <c r="L1105" s="56"/>
      <c r="M1105" s="48"/>
      <c r="N1105" s="48"/>
      <c r="O1105" s="49"/>
      <c r="P1105" s="48"/>
      <c r="Q1105" s="48"/>
      <c r="R1105" s="56"/>
      <c r="S1105" s="52"/>
      <c r="T1105" s="116"/>
      <c r="U1105" s="116"/>
      <c r="V1105" s="116"/>
      <c r="W1105" s="116"/>
      <c r="X1105" s="43"/>
      <c r="Y1105" s="43"/>
      <c r="Z1105" s="42"/>
      <c r="AA1105" s="43"/>
      <c r="AB1105" s="45"/>
      <c r="AC1105" s="45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  <c r="BM1105" s="29"/>
      <c r="BN1105" s="29"/>
      <c r="BO1105" s="29"/>
      <c r="BP1105" s="29"/>
      <c r="BQ1105" s="29"/>
      <c r="BR1105" s="29"/>
      <c r="BS1105" s="29"/>
      <c r="BT1105" s="29"/>
      <c r="BU1105" s="29"/>
      <c r="BV1105" s="29"/>
      <c r="BW1105" s="29"/>
      <c r="BX1105" s="29"/>
      <c r="BY1105" s="29"/>
      <c r="BZ1105" s="29"/>
      <c r="CA1105" s="29"/>
      <c r="CB1105" s="29"/>
      <c r="CC1105" s="29"/>
      <c r="CD1105" s="29"/>
      <c r="CE1105" s="29"/>
      <c r="CF1105" s="29"/>
      <c r="CG1105" s="29"/>
      <c r="CH1105" s="29"/>
      <c r="CI1105" s="29"/>
      <c r="CJ1105" s="29"/>
      <c r="CK1105" s="29"/>
      <c r="CL1105" s="29"/>
      <c r="CM1105" s="29"/>
      <c r="CN1105" s="29"/>
      <c r="CO1105" s="29"/>
      <c r="CP1105" s="29"/>
      <c r="CQ1105" s="29"/>
      <c r="CR1105" s="29"/>
      <c r="CS1105" s="29"/>
      <c r="CT1105" s="29"/>
      <c r="CU1105" s="29"/>
      <c r="CV1105" s="29"/>
      <c r="CW1105" s="29"/>
      <c r="CX1105" s="29"/>
      <c r="CY1105" s="29"/>
      <c r="CZ1105" s="29"/>
      <c r="DA1105" s="29"/>
      <c r="DB1105" s="29"/>
      <c r="DC1105" s="29"/>
      <c r="DD1105" s="29"/>
      <c r="DE1105" s="29"/>
      <c r="DF1105" s="29"/>
      <c r="DG1105" s="29"/>
      <c r="DH1105" s="29"/>
      <c r="DI1105" s="29"/>
      <c r="DJ1105" s="29"/>
      <c r="DK1105" s="29"/>
      <c r="DL1105" s="29"/>
      <c r="DM1105" s="29"/>
      <c r="DN1105" s="29"/>
      <c r="DO1105" s="29"/>
      <c r="DP1105" s="29"/>
      <c r="DQ1105" s="29"/>
      <c r="DR1105" s="29"/>
      <c r="DS1105" s="29"/>
      <c r="DT1105" s="29"/>
      <c r="DU1105" s="29"/>
      <c r="DV1105" s="29"/>
      <c r="DW1105" s="29"/>
      <c r="DX1105" s="29"/>
      <c r="DY1105" s="29"/>
      <c r="DZ1105" s="29"/>
      <c r="EA1105" s="29"/>
      <c r="EB1105" s="29"/>
      <c r="EC1105" s="29"/>
      <c r="ED1105" s="29"/>
      <c r="EE1105" s="29"/>
      <c r="EF1105" s="29"/>
      <c r="EG1105" s="29"/>
      <c r="EH1105" s="29"/>
      <c r="EI1105" s="29"/>
      <c r="EJ1105" s="29"/>
      <c r="EK1105" s="29"/>
      <c r="EL1105" s="29"/>
      <c r="EM1105" s="29"/>
      <c r="EN1105" s="29"/>
      <c r="EO1105" s="29"/>
      <c r="EP1105" s="29"/>
      <c r="EQ1105" s="29"/>
      <c r="ER1105" s="29"/>
      <c r="ES1105" s="29"/>
      <c r="ET1105" s="29"/>
      <c r="EU1105" s="29"/>
      <c r="EV1105" s="29"/>
      <c r="EW1105" s="29"/>
      <c r="EX1105" s="29"/>
      <c r="EY1105" s="29"/>
      <c r="EZ1105" s="29"/>
      <c r="FA1105" s="29"/>
      <c r="FB1105" s="29"/>
      <c r="FC1105" s="29"/>
      <c r="FD1105" s="29"/>
      <c r="FE1105" s="29"/>
      <c r="FF1105" s="29"/>
      <c r="FG1105" s="29"/>
      <c r="FH1105" s="29"/>
      <c r="FI1105" s="29"/>
      <c r="FJ1105" s="29"/>
      <c r="FK1105" s="29"/>
      <c r="FL1105" s="29"/>
      <c r="FM1105" s="29"/>
      <c r="FN1105" s="29"/>
      <c r="FO1105" s="29"/>
      <c r="FP1105" s="29"/>
      <c r="FQ1105" s="29"/>
      <c r="FR1105" s="29"/>
      <c r="FS1105" s="29"/>
      <c r="FT1105" s="29"/>
      <c r="FU1105" s="29"/>
      <c r="FV1105" s="29"/>
      <c r="FW1105" s="29"/>
      <c r="FX1105" s="29"/>
      <c r="FY1105" s="29"/>
      <c r="FZ1105" s="29"/>
      <c r="GA1105" s="29"/>
      <c r="GB1105" s="29"/>
      <c r="GC1105" s="29"/>
      <c r="GD1105" s="29"/>
      <c r="GE1105" s="29"/>
      <c r="GF1105" s="29"/>
      <c r="GG1105" s="29"/>
      <c r="GH1105" s="29"/>
      <c r="GI1105" s="29"/>
      <c r="GJ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</row>
    <row r="1106" spans="2:230" ht="12.75">
      <c r="B1106" s="48"/>
      <c r="C1106" s="48"/>
      <c r="D1106" s="48"/>
      <c r="E1106" s="55"/>
      <c r="F1106" s="56"/>
      <c r="G1106" s="56"/>
      <c r="H1106" s="56"/>
      <c r="I1106" s="48"/>
      <c r="J1106" s="48"/>
      <c r="K1106" s="48"/>
      <c r="L1106" s="56"/>
      <c r="M1106" s="48"/>
      <c r="N1106" s="48"/>
      <c r="O1106" s="49"/>
      <c r="P1106" s="48"/>
      <c r="Q1106" s="48"/>
      <c r="R1106" s="56"/>
      <c r="S1106" s="52"/>
      <c r="T1106" s="116"/>
      <c r="U1106" s="116"/>
      <c r="V1106" s="116"/>
      <c r="W1106" s="116"/>
      <c r="X1106" s="43"/>
      <c r="Y1106" s="43"/>
      <c r="Z1106" s="42"/>
      <c r="AA1106" s="43"/>
      <c r="AB1106" s="45"/>
      <c r="AC1106" s="45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  <c r="BM1106" s="29"/>
      <c r="BN1106" s="29"/>
      <c r="BO1106" s="29"/>
      <c r="BP1106" s="29"/>
      <c r="BQ1106" s="29"/>
      <c r="BR1106" s="29"/>
      <c r="BS1106" s="29"/>
      <c r="BT1106" s="29"/>
      <c r="BU1106" s="29"/>
      <c r="BV1106" s="29"/>
      <c r="BW1106" s="29"/>
      <c r="BX1106" s="29"/>
      <c r="BY1106" s="29"/>
      <c r="BZ1106" s="29"/>
      <c r="CA1106" s="29"/>
      <c r="CB1106" s="29"/>
      <c r="CC1106" s="29"/>
      <c r="CD1106" s="29"/>
      <c r="CE1106" s="29"/>
      <c r="CF1106" s="29"/>
      <c r="CG1106" s="29"/>
      <c r="CH1106" s="29"/>
      <c r="CI1106" s="29"/>
      <c r="CJ1106" s="29"/>
      <c r="CK1106" s="29"/>
      <c r="CL1106" s="29"/>
      <c r="CM1106" s="29"/>
      <c r="CN1106" s="29"/>
      <c r="CO1106" s="29"/>
      <c r="CP1106" s="29"/>
      <c r="CQ1106" s="29"/>
      <c r="CR1106" s="29"/>
      <c r="CS1106" s="29"/>
      <c r="CT1106" s="29"/>
      <c r="CU1106" s="29"/>
      <c r="CV1106" s="29"/>
      <c r="CW1106" s="29"/>
      <c r="CX1106" s="29"/>
      <c r="CY1106" s="29"/>
      <c r="CZ1106" s="29"/>
      <c r="DA1106" s="29"/>
      <c r="DB1106" s="29"/>
      <c r="DC1106" s="29"/>
      <c r="DD1106" s="29"/>
      <c r="DE1106" s="29"/>
      <c r="DF1106" s="29"/>
      <c r="DG1106" s="29"/>
      <c r="DH1106" s="29"/>
      <c r="DI1106" s="29"/>
      <c r="DJ1106" s="29"/>
      <c r="DK1106" s="29"/>
      <c r="DL1106" s="29"/>
      <c r="DM1106" s="29"/>
      <c r="DN1106" s="29"/>
      <c r="DO1106" s="29"/>
      <c r="DP1106" s="29"/>
      <c r="DQ1106" s="29"/>
      <c r="DR1106" s="29"/>
      <c r="DS1106" s="29"/>
      <c r="DT1106" s="29"/>
      <c r="DU1106" s="29"/>
      <c r="DV1106" s="29"/>
      <c r="DW1106" s="29"/>
      <c r="DX1106" s="29"/>
      <c r="DY1106" s="29"/>
      <c r="DZ1106" s="29"/>
      <c r="EA1106" s="29"/>
      <c r="EB1106" s="29"/>
      <c r="EC1106" s="29"/>
      <c r="ED1106" s="29"/>
      <c r="EE1106" s="29"/>
      <c r="EF1106" s="29"/>
      <c r="EG1106" s="29"/>
      <c r="EH1106" s="29"/>
      <c r="EI1106" s="29"/>
      <c r="EJ1106" s="29"/>
      <c r="EK1106" s="29"/>
      <c r="EL1106" s="29"/>
      <c r="EM1106" s="29"/>
      <c r="EN1106" s="29"/>
      <c r="EO1106" s="29"/>
      <c r="EP1106" s="29"/>
      <c r="EQ1106" s="29"/>
      <c r="ER1106" s="29"/>
      <c r="ES1106" s="29"/>
      <c r="ET1106" s="29"/>
      <c r="EU1106" s="29"/>
      <c r="EV1106" s="29"/>
      <c r="EW1106" s="29"/>
      <c r="EX1106" s="29"/>
      <c r="EY1106" s="29"/>
      <c r="EZ1106" s="29"/>
      <c r="FA1106" s="29"/>
      <c r="FB1106" s="29"/>
      <c r="FC1106" s="29"/>
      <c r="FD1106" s="29"/>
      <c r="FE1106" s="29"/>
      <c r="FF1106" s="29"/>
      <c r="FG1106" s="29"/>
      <c r="FH1106" s="29"/>
      <c r="FI1106" s="29"/>
      <c r="FJ1106" s="29"/>
      <c r="FK1106" s="29"/>
      <c r="FL1106" s="29"/>
      <c r="FM1106" s="29"/>
      <c r="FN1106" s="29"/>
      <c r="FO1106" s="29"/>
      <c r="FP1106" s="29"/>
      <c r="FQ1106" s="29"/>
      <c r="FR1106" s="29"/>
      <c r="FS1106" s="29"/>
      <c r="FT1106" s="29"/>
      <c r="FU1106" s="29"/>
      <c r="FV1106" s="29"/>
      <c r="FW1106" s="29"/>
      <c r="FX1106" s="29"/>
      <c r="FY1106" s="29"/>
      <c r="FZ1106" s="29"/>
      <c r="GA1106" s="29"/>
      <c r="GB1106" s="29"/>
      <c r="GC1106" s="29"/>
      <c r="GD1106" s="29"/>
      <c r="GE1106" s="29"/>
      <c r="GF1106" s="29"/>
      <c r="GG1106" s="29"/>
      <c r="GH1106" s="29"/>
      <c r="GI1106" s="29"/>
      <c r="GJ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</row>
    <row r="1107" spans="2:230" ht="12.75">
      <c r="B1107" s="48"/>
      <c r="C1107" s="48"/>
      <c r="D1107" s="48"/>
      <c r="E1107" s="55"/>
      <c r="F1107" s="56"/>
      <c r="G1107" s="56"/>
      <c r="H1107" s="56"/>
      <c r="I1107" s="48"/>
      <c r="J1107" s="48"/>
      <c r="K1107" s="48"/>
      <c r="L1107" s="56"/>
      <c r="M1107" s="48"/>
      <c r="N1107" s="48"/>
      <c r="O1107" s="49"/>
      <c r="P1107" s="48"/>
      <c r="Q1107" s="48"/>
      <c r="R1107" s="56"/>
      <c r="S1107" s="52"/>
      <c r="T1107" s="116"/>
      <c r="U1107" s="116"/>
      <c r="V1107" s="116"/>
      <c r="W1107" s="116"/>
      <c r="X1107" s="43"/>
      <c r="Y1107" s="43"/>
      <c r="Z1107" s="42"/>
      <c r="AA1107" s="43"/>
      <c r="AB1107" s="45"/>
      <c r="AC1107" s="45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  <c r="BM1107" s="29"/>
      <c r="BN1107" s="29"/>
      <c r="BO1107" s="29"/>
      <c r="BP1107" s="29"/>
      <c r="BQ1107" s="29"/>
      <c r="BR1107" s="29"/>
      <c r="BS1107" s="29"/>
      <c r="BT1107" s="29"/>
      <c r="BU1107" s="29"/>
      <c r="BV1107" s="29"/>
      <c r="BW1107" s="29"/>
      <c r="BX1107" s="29"/>
      <c r="BY1107" s="29"/>
      <c r="BZ1107" s="29"/>
      <c r="CA1107" s="29"/>
      <c r="CB1107" s="29"/>
      <c r="CC1107" s="29"/>
      <c r="CD1107" s="29"/>
      <c r="CE1107" s="29"/>
      <c r="CF1107" s="29"/>
      <c r="CG1107" s="29"/>
      <c r="CH1107" s="29"/>
      <c r="CI1107" s="29"/>
      <c r="CJ1107" s="29"/>
      <c r="CK1107" s="29"/>
      <c r="CL1107" s="29"/>
      <c r="CM1107" s="29"/>
      <c r="CN1107" s="29"/>
      <c r="CO1107" s="29"/>
      <c r="CP1107" s="29"/>
      <c r="CQ1107" s="29"/>
      <c r="CR1107" s="29"/>
      <c r="CS1107" s="29"/>
      <c r="CT1107" s="29"/>
      <c r="CU1107" s="29"/>
      <c r="CV1107" s="29"/>
      <c r="CW1107" s="29"/>
      <c r="CX1107" s="29"/>
      <c r="CY1107" s="29"/>
      <c r="CZ1107" s="29"/>
      <c r="DA1107" s="29"/>
      <c r="DB1107" s="29"/>
      <c r="DC1107" s="29"/>
      <c r="DD1107" s="29"/>
      <c r="DE1107" s="29"/>
      <c r="DF1107" s="29"/>
      <c r="DG1107" s="29"/>
      <c r="DH1107" s="29"/>
      <c r="DI1107" s="29"/>
      <c r="DJ1107" s="29"/>
      <c r="DK1107" s="29"/>
      <c r="DL1107" s="29"/>
      <c r="DM1107" s="29"/>
      <c r="DN1107" s="29"/>
      <c r="DO1107" s="29"/>
      <c r="DP1107" s="29"/>
      <c r="DQ1107" s="29"/>
      <c r="DR1107" s="29"/>
      <c r="DS1107" s="29"/>
      <c r="DT1107" s="29"/>
      <c r="DU1107" s="29"/>
      <c r="DV1107" s="29"/>
      <c r="DW1107" s="29"/>
      <c r="DX1107" s="29"/>
      <c r="DY1107" s="29"/>
      <c r="DZ1107" s="29"/>
      <c r="EA1107" s="29"/>
      <c r="EB1107" s="29"/>
      <c r="EC1107" s="29"/>
      <c r="ED1107" s="29"/>
      <c r="EE1107" s="29"/>
      <c r="EF1107" s="29"/>
      <c r="EG1107" s="29"/>
      <c r="EH1107" s="29"/>
      <c r="EI1107" s="29"/>
      <c r="EJ1107" s="29"/>
      <c r="EK1107" s="29"/>
      <c r="EL1107" s="29"/>
      <c r="EM1107" s="29"/>
      <c r="EN1107" s="29"/>
      <c r="EO1107" s="29"/>
      <c r="EP1107" s="29"/>
      <c r="EQ1107" s="29"/>
      <c r="ER1107" s="29"/>
      <c r="ES1107" s="29"/>
      <c r="ET1107" s="29"/>
      <c r="EU1107" s="29"/>
      <c r="EV1107" s="29"/>
      <c r="EW1107" s="29"/>
      <c r="EX1107" s="29"/>
      <c r="EY1107" s="29"/>
      <c r="EZ1107" s="29"/>
      <c r="FA1107" s="29"/>
      <c r="FB1107" s="29"/>
      <c r="FC1107" s="29"/>
      <c r="FD1107" s="29"/>
      <c r="FE1107" s="29"/>
      <c r="FF1107" s="29"/>
      <c r="FG1107" s="29"/>
      <c r="FH1107" s="29"/>
      <c r="FI1107" s="29"/>
      <c r="FJ1107" s="29"/>
      <c r="FK1107" s="29"/>
      <c r="FL1107" s="29"/>
      <c r="FM1107" s="29"/>
      <c r="FN1107" s="29"/>
      <c r="FO1107" s="29"/>
      <c r="FP1107" s="29"/>
      <c r="FQ1107" s="29"/>
      <c r="FR1107" s="29"/>
      <c r="FS1107" s="29"/>
      <c r="FT1107" s="29"/>
      <c r="FU1107" s="29"/>
      <c r="FV1107" s="29"/>
      <c r="FW1107" s="29"/>
      <c r="FX1107" s="29"/>
      <c r="FY1107" s="29"/>
      <c r="FZ1107" s="29"/>
      <c r="GA1107" s="29"/>
      <c r="GB1107" s="29"/>
      <c r="GC1107" s="29"/>
      <c r="GD1107" s="29"/>
      <c r="GE1107" s="29"/>
      <c r="GF1107" s="29"/>
      <c r="GG1107" s="29"/>
      <c r="GH1107" s="29"/>
      <c r="GI1107" s="29"/>
      <c r="GJ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</row>
    <row r="1108" spans="2:230" ht="12.75">
      <c r="B1108" s="48"/>
      <c r="C1108" s="48"/>
      <c r="D1108" s="48"/>
      <c r="E1108" s="55"/>
      <c r="F1108" s="56"/>
      <c r="G1108" s="56"/>
      <c r="H1108" s="56"/>
      <c r="I1108" s="48"/>
      <c r="J1108" s="48"/>
      <c r="K1108" s="48"/>
      <c r="L1108" s="56"/>
      <c r="M1108" s="48"/>
      <c r="N1108" s="48"/>
      <c r="O1108" s="49"/>
      <c r="P1108" s="48"/>
      <c r="Q1108" s="48"/>
      <c r="R1108" s="56"/>
      <c r="S1108" s="52"/>
      <c r="T1108" s="116"/>
      <c r="U1108" s="116"/>
      <c r="V1108" s="116"/>
      <c r="W1108" s="116"/>
      <c r="X1108" s="43"/>
      <c r="Y1108" s="43"/>
      <c r="Z1108" s="42"/>
      <c r="AA1108" s="43"/>
      <c r="AB1108" s="45"/>
      <c r="AC1108" s="45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  <c r="BM1108" s="29"/>
      <c r="BN1108" s="29"/>
      <c r="BO1108" s="29"/>
      <c r="BP1108" s="29"/>
      <c r="BQ1108" s="29"/>
      <c r="BR1108" s="29"/>
      <c r="BS1108" s="29"/>
      <c r="BT1108" s="29"/>
      <c r="BU1108" s="29"/>
      <c r="BV1108" s="29"/>
      <c r="BW1108" s="29"/>
      <c r="BX1108" s="29"/>
      <c r="BY1108" s="29"/>
      <c r="BZ1108" s="29"/>
      <c r="CA1108" s="29"/>
      <c r="CB1108" s="29"/>
      <c r="CC1108" s="29"/>
      <c r="CD1108" s="29"/>
      <c r="CE1108" s="29"/>
      <c r="CF1108" s="29"/>
      <c r="CG1108" s="29"/>
      <c r="CH1108" s="29"/>
      <c r="CI1108" s="29"/>
      <c r="CJ1108" s="29"/>
      <c r="CK1108" s="29"/>
      <c r="CL1108" s="29"/>
      <c r="CM1108" s="29"/>
      <c r="CN1108" s="29"/>
      <c r="CO1108" s="29"/>
      <c r="CP1108" s="29"/>
      <c r="CQ1108" s="29"/>
      <c r="CR1108" s="29"/>
      <c r="CS1108" s="29"/>
      <c r="CT1108" s="29"/>
      <c r="CU1108" s="29"/>
      <c r="CV1108" s="29"/>
      <c r="CW1108" s="29"/>
      <c r="CX1108" s="29"/>
      <c r="CY1108" s="29"/>
      <c r="CZ1108" s="29"/>
      <c r="DA1108" s="29"/>
      <c r="DB1108" s="29"/>
      <c r="DC1108" s="29"/>
      <c r="DD1108" s="29"/>
      <c r="DE1108" s="29"/>
      <c r="DF1108" s="29"/>
      <c r="DG1108" s="29"/>
      <c r="DH1108" s="29"/>
      <c r="DI1108" s="29"/>
      <c r="DJ1108" s="29"/>
      <c r="DK1108" s="29"/>
      <c r="DL1108" s="29"/>
      <c r="DM1108" s="29"/>
      <c r="DN1108" s="29"/>
      <c r="DO1108" s="29"/>
      <c r="DP1108" s="29"/>
      <c r="DQ1108" s="29"/>
      <c r="DR1108" s="29"/>
      <c r="DS1108" s="29"/>
      <c r="DT1108" s="29"/>
      <c r="DU1108" s="29"/>
      <c r="DV1108" s="29"/>
      <c r="DW1108" s="29"/>
      <c r="DX1108" s="29"/>
      <c r="DY1108" s="29"/>
      <c r="DZ1108" s="29"/>
      <c r="EA1108" s="29"/>
      <c r="EB1108" s="29"/>
      <c r="EC1108" s="29"/>
      <c r="ED1108" s="29"/>
      <c r="EE1108" s="29"/>
      <c r="EF1108" s="29"/>
      <c r="EG1108" s="29"/>
      <c r="EH1108" s="29"/>
      <c r="EI1108" s="29"/>
      <c r="EJ1108" s="29"/>
      <c r="EK1108" s="29"/>
      <c r="EL1108" s="29"/>
      <c r="EM1108" s="29"/>
      <c r="EN1108" s="29"/>
      <c r="EO1108" s="29"/>
      <c r="EP1108" s="29"/>
      <c r="EQ1108" s="29"/>
      <c r="ER1108" s="29"/>
      <c r="ES1108" s="29"/>
      <c r="ET1108" s="29"/>
      <c r="EU1108" s="29"/>
      <c r="EV1108" s="29"/>
      <c r="EW1108" s="29"/>
      <c r="EX1108" s="29"/>
      <c r="EY1108" s="29"/>
      <c r="EZ1108" s="29"/>
      <c r="FA1108" s="29"/>
      <c r="FB1108" s="29"/>
      <c r="FC1108" s="29"/>
      <c r="FD1108" s="29"/>
      <c r="FE1108" s="29"/>
      <c r="FF1108" s="29"/>
      <c r="FG1108" s="29"/>
      <c r="FH1108" s="29"/>
      <c r="FI1108" s="29"/>
      <c r="FJ1108" s="29"/>
      <c r="FK1108" s="29"/>
      <c r="FL1108" s="29"/>
      <c r="FM1108" s="29"/>
      <c r="FN1108" s="29"/>
      <c r="FO1108" s="29"/>
      <c r="FP1108" s="29"/>
      <c r="FQ1108" s="29"/>
      <c r="FR1108" s="29"/>
      <c r="FS1108" s="29"/>
      <c r="FT1108" s="29"/>
      <c r="FU1108" s="29"/>
      <c r="FV1108" s="29"/>
      <c r="FW1108" s="29"/>
      <c r="FX1108" s="29"/>
      <c r="FY1108" s="29"/>
      <c r="FZ1108" s="29"/>
      <c r="GA1108" s="29"/>
      <c r="GB1108" s="29"/>
      <c r="GC1108" s="29"/>
      <c r="GD1108" s="29"/>
      <c r="GE1108" s="29"/>
      <c r="GF1108" s="29"/>
      <c r="GG1108" s="29"/>
      <c r="GH1108" s="29"/>
      <c r="GI1108" s="29"/>
      <c r="GJ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</row>
    <row r="1109" spans="2:230" ht="12.75">
      <c r="B1109" s="48"/>
      <c r="C1109" s="48"/>
      <c r="D1109" s="48"/>
      <c r="E1109" s="55"/>
      <c r="F1109" s="56"/>
      <c r="G1109" s="56"/>
      <c r="H1109" s="56"/>
      <c r="I1109" s="48"/>
      <c r="J1109" s="48"/>
      <c r="K1109" s="48"/>
      <c r="L1109" s="56"/>
      <c r="M1109" s="48"/>
      <c r="N1109" s="48"/>
      <c r="O1109" s="49"/>
      <c r="P1109" s="48"/>
      <c r="Q1109" s="48"/>
      <c r="R1109" s="56"/>
      <c r="S1109" s="52"/>
      <c r="T1109" s="116"/>
      <c r="U1109" s="116"/>
      <c r="V1109" s="116"/>
      <c r="W1109" s="116"/>
      <c r="X1109" s="43"/>
      <c r="Y1109" s="43"/>
      <c r="Z1109" s="42"/>
      <c r="AA1109" s="43"/>
      <c r="AB1109" s="45"/>
      <c r="AC1109" s="45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  <c r="BM1109" s="29"/>
      <c r="BN1109" s="29"/>
      <c r="BO1109" s="29"/>
      <c r="BP1109" s="29"/>
      <c r="BQ1109" s="29"/>
      <c r="BR1109" s="29"/>
      <c r="BS1109" s="29"/>
      <c r="BT1109" s="29"/>
      <c r="BU1109" s="29"/>
      <c r="BV1109" s="29"/>
      <c r="BW1109" s="29"/>
      <c r="BX1109" s="29"/>
      <c r="BY1109" s="29"/>
      <c r="BZ1109" s="29"/>
      <c r="CA1109" s="29"/>
      <c r="CB1109" s="29"/>
      <c r="CC1109" s="29"/>
      <c r="CD1109" s="29"/>
      <c r="CE1109" s="29"/>
      <c r="CF1109" s="29"/>
      <c r="CG1109" s="29"/>
      <c r="CH1109" s="29"/>
      <c r="CI1109" s="29"/>
      <c r="CJ1109" s="29"/>
      <c r="CK1109" s="29"/>
      <c r="CL1109" s="29"/>
      <c r="CM1109" s="29"/>
      <c r="CN1109" s="29"/>
      <c r="CO1109" s="29"/>
      <c r="CP1109" s="29"/>
      <c r="CQ1109" s="29"/>
      <c r="CR1109" s="29"/>
      <c r="CS1109" s="29"/>
      <c r="CT1109" s="29"/>
      <c r="CU1109" s="29"/>
      <c r="CV1109" s="29"/>
      <c r="CW1109" s="29"/>
      <c r="CX1109" s="29"/>
      <c r="CY1109" s="29"/>
      <c r="CZ1109" s="29"/>
      <c r="DA1109" s="29"/>
      <c r="DB1109" s="29"/>
      <c r="DC1109" s="29"/>
      <c r="DD1109" s="29"/>
      <c r="DE1109" s="29"/>
      <c r="DF1109" s="29"/>
      <c r="DG1109" s="29"/>
      <c r="DH1109" s="29"/>
      <c r="DI1109" s="29"/>
      <c r="DJ1109" s="29"/>
      <c r="DK1109" s="29"/>
      <c r="DL1109" s="29"/>
      <c r="DM1109" s="29"/>
      <c r="DN1109" s="29"/>
      <c r="DO1109" s="29"/>
      <c r="DP1109" s="29"/>
      <c r="DQ1109" s="29"/>
      <c r="DR1109" s="29"/>
      <c r="DS1109" s="29"/>
      <c r="DT1109" s="29"/>
      <c r="DU1109" s="29"/>
      <c r="DV1109" s="29"/>
      <c r="DW1109" s="29"/>
      <c r="DX1109" s="29"/>
      <c r="DY1109" s="29"/>
      <c r="DZ1109" s="29"/>
      <c r="EA1109" s="29"/>
      <c r="EB1109" s="29"/>
      <c r="EC1109" s="29"/>
      <c r="ED1109" s="29"/>
      <c r="EE1109" s="29"/>
      <c r="EF1109" s="29"/>
      <c r="EG1109" s="29"/>
      <c r="EH1109" s="29"/>
      <c r="EI1109" s="29"/>
      <c r="EJ1109" s="29"/>
      <c r="EK1109" s="29"/>
      <c r="EL1109" s="29"/>
      <c r="EM1109" s="29"/>
      <c r="EN1109" s="29"/>
      <c r="EO1109" s="29"/>
      <c r="EP1109" s="29"/>
      <c r="EQ1109" s="29"/>
      <c r="ER1109" s="29"/>
      <c r="ES1109" s="29"/>
      <c r="ET1109" s="29"/>
      <c r="EU1109" s="29"/>
      <c r="EV1109" s="29"/>
      <c r="EW1109" s="29"/>
      <c r="EX1109" s="29"/>
      <c r="EY1109" s="29"/>
      <c r="EZ1109" s="29"/>
      <c r="FA1109" s="29"/>
      <c r="FB1109" s="29"/>
      <c r="FC1109" s="29"/>
      <c r="FD1109" s="29"/>
      <c r="FE1109" s="29"/>
      <c r="FF1109" s="29"/>
      <c r="FG1109" s="29"/>
      <c r="FH1109" s="29"/>
      <c r="FI1109" s="29"/>
      <c r="FJ1109" s="29"/>
      <c r="FK1109" s="29"/>
      <c r="FL1109" s="29"/>
      <c r="FM1109" s="29"/>
      <c r="FN1109" s="29"/>
      <c r="FO1109" s="29"/>
      <c r="FP1109" s="29"/>
      <c r="FQ1109" s="29"/>
      <c r="FR1109" s="29"/>
      <c r="FS1109" s="29"/>
      <c r="FT1109" s="29"/>
      <c r="FU1109" s="29"/>
      <c r="FV1109" s="29"/>
      <c r="FW1109" s="29"/>
      <c r="FX1109" s="29"/>
      <c r="FY1109" s="29"/>
      <c r="FZ1109" s="29"/>
      <c r="GA1109" s="29"/>
      <c r="GB1109" s="29"/>
      <c r="GC1109" s="29"/>
      <c r="GD1109" s="29"/>
      <c r="GE1109" s="29"/>
      <c r="GF1109" s="29"/>
      <c r="GG1109" s="29"/>
      <c r="GH1109" s="29"/>
      <c r="GI1109" s="29"/>
      <c r="GJ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</row>
    <row r="1110" spans="2:230" ht="12.75">
      <c r="B1110" s="48"/>
      <c r="C1110" s="48"/>
      <c r="D1110" s="48"/>
      <c r="E1110" s="55"/>
      <c r="F1110" s="56"/>
      <c r="G1110" s="56"/>
      <c r="H1110" s="56"/>
      <c r="I1110" s="48"/>
      <c r="J1110" s="48"/>
      <c r="K1110" s="48"/>
      <c r="L1110" s="56"/>
      <c r="M1110" s="48"/>
      <c r="N1110" s="48"/>
      <c r="O1110" s="49"/>
      <c r="P1110" s="48"/>
      <c r="Q1110" s="48"/>
      <c r="R1110" s="56"/>
      <c r="S1110" s="52"/>
      <c r="T1110" s="116"/>
      <c r="U1110" s="116"/>
      <c r="V1110" s="116"/>
      <c r="W1110" s="116"/>
      <c r="X1110" s="43"/>
      <c r="Y1110" s="43"/>
      <c r="Z1110" s="42"/>
      <c r="AA1110" s="43"/>
      <c r="AB1110" s="45"/>
      <c r="AC1110" s="45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  <c r="BM1110" s="29"/>
      <c r="BN1110" s="29"/>
      <c r="BO1110" s="29"/>
      <c r="BP1110" s="29"/>
      <c r="BQ1110" s="29"/>
      <c r="BR1110" s="29"/>
      <c r="BS1110" s="29"/>
      <c r="BT1110" s="29"/>
      <c r="BU1110" s="29"/>
      <c r="BV1110" s="29"/>
      <c r="BW1110" s="29"/>
      <c r="BX1110" s="29"/>
      <c r="BY1110" s="29"/>
      <c r="BZ1110" s="29"/>
      <c r="CA1110" s="29"/>
      <c r="CB1110" s="29"/>
      <c r="CC1110" s="29"/>
      <c r="CD1110" s="29"/>
      <c r="CE1110" s="29"/>
      <c r="CF1110" s="29"/>
      <c r="CG1110" s="29"/>
      <c r="CH1110" s="29"/>
      <c r="CI1110" s="29"/>
      <c r="CJ1110" s="29"/>
      <c r="CK1110" s="29"/>
      <c r="CL1110" s="29"/>
      <c r="CM1110" s="29"/>
      <c r="CN1110" s="29"/>
      <c r="CO1110" s="29"/>
      <c r="CP1110" s="29"/>
      <c r="CQ1110" s="29"/>
      <c r="CR1110" s="29"/>
      <c r="CS1110" s="29"/>
      <c r="CT1110" s="29"/>
      <c r="CU1110" s="29"/>
      <c r="CV1110" s="29"/>
      <c r="CW1110" s="29"/>
      <c r="CX1110" s="29"/>
      <c r="CY1110" s="29"/>
      <c r="CZ1110" s="29"/>
      <c r="DA1110" s="29"/>
      <c r="DB1110" s="29"/>
      <c r="DC1110" s="29"/>
      <c r="DD1110" s="29"/>
      <c r="DE1110" s="29"/>
      <c r="DF1110" s="29"/>
      <c r="DG1110" s="29"/>
      <c r="DH1110" s="29"/>
      <c r="DI1110" s="29"/>
      <c r="DJ1110" s="29"/>
      <c r="DK1110" s="29"/>
      <c r="DL1110" s="29"/>
      <c r="DM1110" s="29"/>
      <c r="DN1110" s="29"/>
      <c r="DO1110" s="29"/>
      <c r="DP1110" s="29"/>
      <c r="DQ1110" s="29"/>
      <c r="DR1110" s="29"/>
      <c r="DS1110" s="29"/>
      <c r="DT1110" s="29"/>
      <c r="DU1110" s="29"/>
      <c r="DV1110" s="29"/>
      <c r="DW1110" s="29"/>
      <c r="DX1110" s="29"/>
      <c r="DY1110" s="29"/>
      <c r="DZ1110" s="29"/>
      <c r="EA1110" s="29"/>
      <c r="EB1110" s="29"/>
      <c r="EC1110" s="29"/>
      <c r="ED1110" s="29"/>
      <c r="EE1110" s="29"/>
      <c r="EF1110" s="29"/>
      <c r="EG1110" s="29"/>
      <c r="EH1110" s="29"/>
      <c r="EI1110" s="29"/>
      <c r="EJ1110" s="29"/>
      <c r="EK1110" s="29"/>
      <c r="EL1110" s="29"/>
      <c r="EM1110" s="29"/>
      <c r="EN1110" s="29"/>
      <c r="EO1110" s="29"/>
      <c r="EP1110" s="29"/>
      <c r="EQ1110" s="29"/>
      <c r="ER1110" s="29"/>
      <c r="ES1110" s="29"/>
      <c r="ET1110" s="29"/>
      <c r="EU1110" s="29"/>
      <c r="EV1110" s="29"/>
      <c r="EW1110" s="29"/>
      <c r="EX1110" s="29"/>
      <c r="EY1110" s="29"/>
      <c r="EZ1110" s="29"/>
      <c r="FA1110" s="29"/>
      <c r="FB1110" s="29"/>
      <c r="FC1110" s="29"/>
      <c r="FD1110" s="29"/>
      <c r="FE1110" s="29"/>
      <c r="FF1110" s="29"/>
      <c r="FG1110" s="29"/>
      <c r="FH1110" s="29"/>
      <c r="FI1110" s="29"/>
      <c r="FJ1110" s="29"/>
      <c r="FK1110" s="29"/>
      <c r="FL1110" s="29"/>
      <c r="FM1110" s="29"/>
      <c r="FN1110" s="29"/>
      <c r="FO1110" s="29"/>
      <c r="FP1110" s="29"/>
      <c r="FQ1110" s="29"/>
      <c r="FR1110" s="29"/>
      <c r="FS1110" s="29"/>
      <c r="FT1110" s="29"/>
      <c r="FU1110" s="29"/>
      <c r="FV1110" s="29"/>
      <c r="FW1110" s="29"/>
      <c r="FX1110" s="29"/>
      <c r="FY1110" s="29"/>
      <c r="FZ1110" s="29"/>
      <c r="GA1110" s="29"/>
      <c r="GB1110" s="29"/>
      <c r="GC1110" s="29"/>
      <c r="GD1110" s="29"/>
      <c r="GE1110" s="29"/>
      <c r="GF1110" s="29"/>
      <c r="GG1110" s="29"/>
      <c r="GH1110" s="29"/>
      <c r="GI1110" s="29"/>
      <c r="GJ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</row>
    <row r="1111" spans="2:230" ht="12.75">
      <c r="B1111" s="48"/>
      <c r="C1111" s="48"/>
      <c r="D1111" s="48"/>
      <c r="E1111" s="55"/>
      <c r="F1111" s="56"/>
      <c r="G1111" s="56"/>
      <c r="H1111" s="56"/>
      <c r="I1111" s="48"/>
      <c r="J1111" s="48"/>
      <c r="K1111" s="48"/>
      <c r="L1111" s="56"/>
      <c r="M1111" s="48"/>
      <c r="N1111" s="48"/>
      <c r="O1111" s="49"/>
      <c r="P1111" s="48"/>
      <c r="Q1111" s="48"/>
      <c r="R1111" s="56"/>
      <c r="S1111" s="52"/>
      <c r="T1111" s="116"/>
      <c r="U1111" s="116"/>
      <c r="V1111" s="116"/>
      <c r="W1111" s="116"/>
      <c r="X1111" s="43"/>
      <c r="Y1111" s="43"/>
      <c r="Z1111" s="42"/>
      <c r="AA1111" s="43"/>
      <c r="AB1111" s="45"/>
      <c r="AC1111" s="45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  <c r="BM1111" s="29"/>
      <c r="BN1111" s="29"/>
      <c r="BO1111" s="29"/>
      <c r="BP1111" s="29"/>
      <c r="BQ1111" s="29"/>
      <c r="BR1111" s="29"/>
      <c r="BS1111" s="29"/>
      <c r="BT1111" s="29"/>
      <c r="BU1111" s="29"/>
      <c r="BV1111" s="29"/>
      <c r="BW1111" s="29"/>
      <c r="BX1111" s="29"/>
      <c r="BY1111" s="29"/>
      <c r="BZ1111" s="29"/>
      <c r="CA1111" s="29"/>
      <c r="CB1111" s="29"/>
      <c r="CC1111" s="29"/>
      <c r="CD1111" s="29"/>
      <c r="CE1111" s="29"/>
      <c r="CF1111" s="29"/>
      <c r="CG1111" s="29"/>
      <c r="CH1111" s="29"/>
      <c r="CI1111" s="29"/>
      <c r="CJ1111" s="29"/>
      <c r="CK1111" s="29"/>
      <c r="CL1111" s="29"/>
      <c r="CM1111" s="29"/>
      <c r="CN1111" s="29"/>
      <c r="CO1111" s="29"/>
      <c r="CP1111" s="29"/>
      <c r="CQ1111" s="29"/>
      <c r="CR1111" s="29"/>
      <c r="CS1111" s="29"/>
      <c r="CT1111" s="29"/>
      <c r="CU1111" s="29"/>
      <c r="CV1111" s="29"/>
      <c r="CW1111" s="29"/>
      <c r="CX1111" s="29"/>
      <c r="CY1111" s="29"/>
      <c r="CZ1111" s="29"/>
      <c r="DA1111" s="29"/>
      <c r="DB1111" s="29"/>
      <c r="DC1111" s="29"/>
      <c r="DD1111" s="29"/>
      <c r="DE1111" s="29"/>
      <c r="DF1111" s="29"/>
      <c r="DG1111" s="29"/>
      <c r="DH1111" s="29"/>
      <c r="DI1111" s="29"/>
      <c r="DJ1111" s="29"/>
      <c r="DK1111" s="29"/>
      <c r="DL1111" s="29"/>
      <c r="DM1111" s="29"/>
      <c r="DN1111" s="29"/>
      <c r="DO1111" s="29"/>
      <c r="DP1111" s="29"/>
      <c r="DQ1111" s="29"/>
      <c r="DR1111" s="29"/>
      <c r="DS1111" s="29"/>
      <c r="DT1111" s="29"/>
      <c r="DU1111" s="29"/>
      <c r="DV1111" s="29"/>
      <c r="DW1111" s="29"/>
      <c r="DX1111" s="29"/>
      <c r="DY1111" s="29"/>
      <c r="DZ1111" s="29"/>
      <c r="EA1111" s="29"/>
      <c r="EB1111" s="29"/>
      <c r="EC1111" s="29"/>
      <c r="ED1111" s="29"/>
      <c r="EE1111" s="29"/>
      <c r="EF1111" s="29"/>
      <c r="EG1111" s="29"/>
      <c r="EH1111" s="29"/>
      <c r="EI1111" s="29"/>
      <c r="EJ1111" s="29"/>
      <c r="EK1111" s="29"/>
      <c r="EL1111" s="29"/>
      <c r="EM1111" s="29"/>
      <c r="EN1111" s="29"/>
      <c r="EO1111" s="29"/>
      <c r="EP1111" s="29"/>
      <c r="EQ1111" s="29"/>
      <c r="ER1111" s="29"/>
      <c r="ES1111" s="29"/>
      <c r="ET1111" s="29"/>
      <c r="EU1111" s="29"/>
      <c r="EV1111" s="29"/>
      <c r="EW1111" s="29"/>
      <c r="EX1111" s="29"/>
      <c r="EY1111" s="29"/>
      <c r="EZ1111" s="29"/>
      <c r="FA1111" s="29"/>
      <c r="FB1111" s="29"/>
      <c r="FC1111" s="29"/>
      <c r="FD1111" s="29"/>
      <c r="FE1111" s="29"/>
      <c r="FF1111" s="29"/>
      <c r="FG1111" s="29"/>
      <c r="FH1111" s="29"/>
      <c r="FI1111" s="29"/>
      <c r="FJ1111" s="29"/>
      <c r="FK1111" s="29"/>
      <c r="FL1111" s="29"/>
      <c r="FM1111" s="29"/>
      <c r="FN1111" s="29"/>
      <c r="FO1111" s="29"/>
      <c r="FP1111" s="29"/>
      <c r="FQ1111" s="29"/>
      <c r="FR1111" s="29"/>
      <c r="FS1111" s="29"/>
      <c r="FT1111" s="29"/>
      <c r="FU1111" s="29"/>
      <c r="FV1111" s="29"/>
      <c r="FW1111" s="29"/>
      <c r="FX1111" s="29"/>
      <c r="FY1111" s="29"/>
      <c r="FZ1111" s="29"/>
      <c r="GA1111" s="29"/>
      <c r="GB1111" s="29"/>
      <c r="GC1111" s="29"/>
      <c r="GD1111" s="29"/>
      <c r="GE1111" s="29"/>
      <c r="GF1111" s="29"/>
      <c r="GG1111" s="29"/>
      <c r="GH1111" s="29"/>
      <c r="GI1111" s="29"/>
      <c r="GJ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</row>
    <row r="1112" spans="2:230" ht="12.75">
      <c r="B1112" s="48"/>
      <c r="C1112" s="48"/>
      <c r="D1112" s="48"/>
      <c r="E1112" s="55"/>
      <c r="F1112" s="56"/>
      <c r="G1112" s="56"/>
      <c r="H1112" s="56"/>
      <c r="I1112" s="48"/>
      <c r="J1112" s="48"/>
      <c r="K1112" s="48"/>
      <c r="L1112" s="56"/>
      <c r="M1112" s="48"/>
      <c r="N1112" s="48"/>
      <c r="O1112" s="49"/>
      <c r="P1112" s="48"/>
      <c r="Q1112" s="48"/>
      <c r="R1112" s="56"/>
      <c r="S1112" s="52"/>
      <c r="T1112" s="116"/>
      <c r="U1112" s="116"/>
      <c r="V1112" s="116"/>
      <c r="W1112" s="116"/>
      <c r="X1112" s="43"/>
      <c r="Y1112" s="43"/>
      <c r="Z1112" s="42"/>
      <c r="AA1112" s="43"/>
      <c r="AB1112" s="45"/>
      <c r="AC1112" s="45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  <c r="BM1112" s="29"/>
      <c r="BN1112" s="29"/>
      <c r="BO1112" s="29"/>
      <c r="BP1112" s="29"/>
      <c r="BQ1112" s="29"/>
      <c r="BR1112" s="29"/>
      <c r="BS1112" s="29"/>
      <c r="BT1112" s="29"/>
      <c r="BU1112" s="29"/>
      <c r="BV1112" s="29"/>
      <c r="BW1112" s="29"/>
      <c r="BX1112" s="29"/>
      <c r="BY1112" s="29"/>
      <c r="BZ1112" s="29"/>
      <c r="CA1112" s="29"/>
      <c r="CB1112" s="29"/>
      <c r="CC1112" s="29"/>
      <c r="CD1112" s="29"/>
      <c r="CE1112" s="29"/>
      <c r="CF1112" s="29"/>
      <c r="CG1112" s="29"/>
      <c r="CH1112" s="29"/>
      <c r="CI1112" s="29"/>
      <c r="CJ1112" s="29"/>
      <c r="CK1112" s="29"/>
      <c r="CL1112" s="29"/>
      <c r="CM1112" s="29"/>
      <c r="CN1112" s="29"/>
      <c r="CO1112" s="29"/>
      <c r="CP1112" s="29"/>
      <c r="CQ1112" s="29"/>
      <c r="CR1112" s="29"/>
      <c r="CS1112" s="29"/>
      <c r="CT1112" s="29"/>
      <c r="CU1112" s="29"/>
      <c r="CV1112" s="29"/>
      <c r="CW1112" s="29"/>
      <c r="CX1112" s="29"/>
      <c r="CY1112" s="29"/>
      <c r="CZ1112" s="29"/>
      <c r="DA1112" s="29"/>
      <c r="DB1112" s="29"/>
      <c r="DC1112" s="29"/>
      <c r="DD1112" s="29"/>
      <c r="DE1112" s="29"/>
      <c r="DF1112" s="29"/>
      <c r="DG1112" s="29"/>
      <c r="DH1112" s="29"/>
      <c r="DI1112" s="29"/>
      <c r="DJ1112" s="29"/>
      <c r="DK1112" s="29"/>
      <c r="DL1112" s="29"/>
      <c r="DM1112" s="29"/>
      <c r="DN1112" s="29"/>
      <c r="DO1112" s="29"/>
      <c r="DP1112" s="29"/>
      <c r="DQ1112" s="29"/>
      <c r="DR1112" s="29"/>
      <c r="DS1112" s="29"/>
      <c r="DT1112" s="29"/>
      <c r="DU1112" s="29"/>
      <c r="DV1112" s="29"/>
      <c r="DW1112" s="29"/>
      <c r="DX1112" s="29"/>
      <c r="DY1112" s="29"/>
      <c r="DZ1112" s="29"/>
      <c r="EA1112" s="29"/>
      <c r="EB1112" s="29"/>
      <c r="EC1112" s="29"/>
      <c r="ED1112" s="29"/>
      <c r="EE1112" s="29"/>
      <c r="EF1112" s="29"/>
      <c r="EG1112" s="29"/>
      <c r="EH1112" s="29"/>
      <c r="EI1112" s="29"/>
      <c r="EJ1112" s="29"/>
      <c r="EK1112" s="29"/>
      <c r="EL1112" s="29"/>
      <c r="EM1112" s="29"/>
      <c r="EN1112" s="29"/>
      <c r="EO1112" s="29"/>
      <c r="EP1112" s="29"/>
      <c r="EQ1112" s="29"/>
      <c r="ER1112" s="29"/>
      <c r="ES1112" s="29"/>
      <c r="ET1112" s="29"/>
      <c r="EU1112" s="29"/>
      <c r="EV1112" s="29"/>
      <c r="EW1112" s="29"/>
      <c r="EX1112" s="29"/>
      <c r="EY1112" s="29"/>
      <c r="EZ1112" s="29"/>
      <c r="FA1112" s="29"/>
      <c r="FB1112" s="29"/>
      <c r="FC1112" s="29"/>
      <c r="FD1112" s="29"/>
      <c r="FE1112" s="29"/>
      <c r="FF1112" s="29"/>
      <c r="FG1112" s="29"/>
      <c r="FH1112" s="29"/>
      <c r="FI1112" s="29"/>
      <c r="FJ1112" s="29"/>
      <c r="FK1112" s="29"/>
      <c r="FL1112" s="29"/>
      <c r="FM1112" s="29"/>
      <c r="FN1112" s="29"/>
      <c r="FO1112" s="29"/>
      <c r="FP1112" s="29"/>
      <c r="FQ1112" s="29"/>
      <c r="FR1112" s="29"/>
      <c r="FS1112" s="29"/>
      <c r="FT1112" s="29"/>
      <c r="FU1112" s="29"/>
      <c r="FV1112" s="29"/>
      <c r="FW1112" s="29"/>
      <c r="FX1112" s="29"/>
      <c r="FY1112" s="29"/>
      <c r="FZ1112" s="29"/>
      <c r="GA1112" s="29"/>
      <c r="GB1112" s="29"/>
      <c r="GC1112" s="29"/>
      <c r="GD1112" s="29"/>
      <c r="GE1112" s="29"/>
      <c r="GF1112" s="29"/>
      <c r="GG1112" s="29"/>
      <c r="GH1112" s="29"/>
      <c r="GI1112" s="29"/>
      <c r="GJ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</row>
    <row r="1113" spans="2:230" ht="12.75">
      <c r="B1113" s="48"/>
      <c r="C1113" s="48"/>
      <c r="D1113" s="48"/>
      <c r="E1113" s="55"/>
      <c r="F1113" s="56"/>
      <c r="G1113" s="56"/>
      <c r="H1113" s="56"/>
      <c r="I1113" s="48"/>
      <c r="J1113" s="48"/>
      <c r="K1113" s="48"/>
      <c r="L1113" s="56"/>
      <c r="M1113" s="48"/>
      <c r="N1113" s="48"/>
      <c r="O1113" s="49"/>
      <c r="P1113" s="48"/>
      <c r="Q1113" s="48"/>
      <c r="R1113" s="56"/>
      <c r="S1113" s="52"/>
      <c r="T1113" s="116"/>
      <c r="U1113" s="116"/>
      <c r="V1113" s="116"/>
      <c r="W1113" s="116"/>
      <c r="X1113" s="43"/>
      <c r="Y1113" s="43"/>
      <c r="Z1113" s="42"/>
      <c r="AA1113" s="43"/>
      <c r="AB1113" s="45"/>
      <c r="AC1113" s="45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  <c r="BM1113" s="29"/>
      <c r="BN1113" s="29"/>
      <c r="BO1113" s="29"/>
      <c r="BP1113" s="29"/>
      <c r="BQ1113" s="29"/>
      <c r="BR1113" s="29"/>
      <c r="BS1113" s="29"/>
      <c r="BT1113" s="29"/>
      <c r="BU1113" s="29"/>
      <c r="BV1113" s="29"/>
      <c r="BW1113" s="29"/>
      <c r="BX1113" s="29"/>
      <c r="BY1113" s="29"/>
      <c r="BZ1113" s="29"/>
      <c r="CA1113" s="29"/>
      <c r="CB1113" s="29"/>
      <c r="CC1113" s="29"/>
      <c r="CD1113" s="29"/>
      <c r="CE1113" s="29"/>
      <c r="CF1113" s="29"/>
      <c r="CG1113" s="29"/>
      <c r="CH1113" s="29"/>
      <c r="CI1113" s="29"/>
      <c r="CJ1113" s="29"/>
      <c r="CK1113" s="29"/>
      <c r="CL1113" s="29"/>
      <c r="CM1113" s="29"/>
      <c r="CN1113" s="29"/>
      <c r="CO1113" s="29"/>
      <c r="CP1113" s="29"/>
      <c r="CQ1113" s="29"/>
      <c r="CR1113" s="29"/>
      <c r="CS1113" s="29"/>
      <c r="CT1113" s="29"/>
      <c r="CU1113" s="29"/>
      <c r="CV1113" s="29"/>
      <c r="CW1113" s="29"/>
      <c r="CX1113" s="29"/>
      <c r="CY1113" s="29"/>
      <c r="CZ1113" s="29"/>
      <c r="DA1113" s="29"/>
      <c r="DB1113" s="29"/>
      <c r="DC1113" s="29"/>
      <c r="DD1113" s="29"/>
      <c r="DE1113" s="29"/>
      <c r="DF1113" s="29"/>
      <c r="DG1113" s="29"/>
      <c r="DH1113" s="29"/>
      <c r="DI1113" s="29"/>
      <c r="DJ1113" s="29"/>
      <c r="DK1113" s="29"/>
      <c r="DL1113" s="29"/>
      <c r="DM1113" s="29"/>
      <c r="DN1113" s="29"/>
      <c r="DO1113" s="29"/>
      <c r="DP1113" s="29"/>
      <c r="DQ1113" s="29"/>
      <c r="DR1113" s="29"/>
      <c r="DS1113" s="29"/>
      <c r="DT1113" s="29"/>
      <c r="DU1113" s="29"/>
      <c r="DV1113" s="29"/>
      <c r="DW1113" s="29"/>
      <c r="DX1113" s="29"/>
      <c r="DY1113" s="29"/>
      <c r="DZ1113" s="29"/>
      <c r="EA1113" s="29"/>
      <c r="EB1113" s="29"/>
      <c r="EC1113" s="29"/>
      <c r="ED1113" s="29"/>
      <c r="EE1113" s="29"/>
      <c r="EF1113" s="29"/>
      <c r="EG1113" s="29"/>
      <c r="EH1113" s="29"/>
      <c r="EI1113" s="29"/>
      <c r="EJ1113" s="29"/>
      <c r="EK1113" s="29"/>
      <c r="EL1113" s="29"/>
      <c r="EM1113" s="29"/>
      <c r="EN1113" s="29"/>
      <c r="EO1113" s="29"/>
      <c r="EP1113" s="29"/>
      <c r="EQ1113" s="29"/>
      <c r="ER1113" s="29"/>
      <c r="ES1113" s="29"/>
      <c r="ET1113" s="29"/>
      <c r="EU1113" s="29"/>
      <c r="EV1113" s="29"/>
      <c r="EW1113" s="29"/>
      <c r="EX1113" s="29"/>
      <c r="EY1113" s="29"/>
      <c r="EZ1113" s="29"/>
      <c r="FA1113" s="29"/>
      <c r="FB1113" s="29"/>
      <c r="FC1113" s="29"/>
      <c r="FD1113" s="29"/>
      <c r="FE1113" s="29"/>
      <c r="FF1113" s="29"/>
      <c r="FG1113" s="29"/>
      <c r="FH1113" s="29"/>
      <c r="FI1113" s="29"/>
      <c r="FJ1113" s="29"/>
      <c r="FK1113" s="29"/>
      <c r="FL1113" s="29"/>
      <c r="FM1113" s="29"/>
      <c r="FN1113" s="29"/>
      <c r="FO1113" s="29"/>
      <c r="FP1113" s="29"/>
      <c r="FQ1113" s="29"/>
      <c r="FR1113" s="29"/>
      <c r="FS1113" s="29"/>
      <c r="FT1113" s="29"/>
      <c r="FU1113" s="29"/>
      <c r="FV1113" s="29"/>
      <c r="FW1113" s="29"/>
      <c r="FX1113" s="29"/>
      <c r="FY1113" s="29"/>
      <c r="FZ1113" s="29"/>
      <c r="GA1113" s="29"/>
      <c r="GB1113" s="29"/>
      <c r="GC1113" s="29"/>
      <c r="GD1113" s="29"/>
      <c r="GE1113" s="29"/>
      <c r="GF1113" s="29"/>
      <c r="GG1113" s="29"/>
      <c r="GH1113" s="29"/>
      <c r="GI1113" s="29"/>
      <c r="GJ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</row>
    <row r="1114" spans="2:230" ht="12.75">
      <c r="B1114" s="48"/>
      <c r="C1114" s="48"/>
      <c r="D1114" s="48"/>
      <c r="E1114" s="55"/>
      <c r="F1114" s="56"/>
      <c r="G1114" s="56"/>
      <c r="H1114" s="56"/>
      <c r="I1114" s="48"/>
      <c r="J1114" s="48"/>
      <c r="K1114" s="48"/>
      <c r="L1114" s="56"/>
      <c r="M1114" s="48"/>
      <c r="N1114" s="48"/>
      <c r="O1114" s="49"/>
      <c r="P1114" s="48"/>
      <c r="Q1114" s="48"/>
      <c r="R1114" s="56"/>
      <c r="S1114" s="52"/>
      <c r="T1114" s="116"/>
      <c r="U1114" s="116"/>
      <c r="V1114" s="116"/>
      <c r="W1114" s="116"/>
      <c r="X1114" s="43"/>
      <c r="Y1114" s="43"/>
      <c r="Z1114" s="42"/>
      <c r="AA1114" s="43"/>
      <c r="AB1114" s="45"/>
      <c r="AC1114" s="45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  <c r="BM1114" s="29"/>
      <c r="BN1114" s="29"/>
      <c r="BO1114" s="29"/>
      <c r="BP1114" s="29"/>
      <c r="BQ1114" s="29"/>
      <c r="BR1114" s="29"/>
      <c r="BS1114" s="29"/>
      <c r="BT1114" s="29"/>
      <c r="BU1114" s="29"/>
      <c r="BV1114" s="29"/>
      <c r="BW1114" s="29"/>
      <c r="BX1114" s="29"/>
      <c r="BY1114" s="29"/>
      <c r="BZ1114" s="29"/>
      <c r="CA1114" s="29"/>
      <c r="CB1114" s="29"/>
      <c r="CC1114" s="29"/>
      <c r="CD1114" s="29"/>
      <c r="CE1114" s="29"/>
      <c r="CF1114" s="29"/>
      <c r="CG1114" s="29"/>
      <c r="CH1114" s="29"/>
      <c r="CI1114" s="29"/>
      <c r="CJ1114" s="29"/>
      <c r="CK1114" s="29"/>
      <c r="CL1114" s="29"/>
      <c r="CM1114" s="29"/>
      <c r="CN1114" s="29"/>
      <c r="CO1114" s="29"/>
      <c r="CP1114" s="29"/>
      <c r="CQ1114" s="29"/>
      <c r="CR1114" s="29"/>
      <c r="CS1114" s="29"/>
      <c r="CT1114" s="29"/>
      <c r="CU1114" s="29"/>
      <c r="CV1114" s="29"/>
      <c r="CW1114" s="29"/>
      <c r="CX1114" s="29"/>
      <c r="CY1114" s="29"/>
      <c r="CZ1114" s="29"/>
      <c r="DA1114" s="29"/>
      <c r="DB1114" s="29"/>
      <c r="DC1114" s="29"/>
      <c r="DD1114" s="29"/>
      <c r="DE1114" s="29"/>
      <c r="DF1114" s="29"/>
      <c r="DG1114" s="29"/>
      <c r="DH1114" s="29"/>
      <c r="DI1114" s="29"/>
      <c r="DJ1114" s="29"/>
      <c r="DK1114" s="29"/>
      <c r="DL1114" s="29"/>
      <c r="DM1114" s="29"/>
      <c r="DN1114" s="29"/>
      <c r="DO1114" s="29"/>
      <c r="DP1114" s="29"/>
      <c r="DQ1114" s="29"/>
      <c r="DR1114" s="29"/>
      <c r="DS1114" s="29"/>
      <c r="DT1114" s="29"/>
      <c r="DU1114" s="29"/>
      <c r="DV1114" s="29"/>
      <c r="DW1114" s="29"/>
      <c r="DX1114" s="29"/>
      <c r="DY1114" s="29"/>
      <c r="DZ1114" s="29"/>
      <c r="EA1114" s="29"/>
      <c r="EB1114" s="29"/>
      <c r="EC1114" s="29"/>
      <c r="ED1114" s="29"/>
      <c r="EE1114" s="29"/>
      <c r="EF1114" s="29"/>
      <c r="EG1114" s="29"/>
      <c r="EH1114" s="29"/>
      <c r="EI1114" s="29"/>
      <c r="EJ1114" s="29"/>
      <c r="EK1114" s="29"/>
      <c r="EL1114" s="29"/>
      <c r="EM1114" s="29"/>
      <c r="EN1114" s="29"/>
      <c r="EO1114" s="29"/>
      <c r="EP1114" s="29"/>
      <c r="EQ1114" s="29"/>
      <c r="ER1114" s="29"/>
      <c r="ES1114" s="29"/>
      <c r="ET1114" s="29"/>
      <c r="EU1114" s="29"/>
      <c r="EV1114" s="29"/>
      <c r="EW1114" s="29"/>
      <c r="EX1114" s="29"/>
      <c r="EY1114" s="29"/>
      <c r="EZ1114" s="29"/>
      <c r="FA1114" s="29"/>
      <c r="FB1114" s="29"/>
      <c r="FC1114" s="29"/>
      <c r="FD1114" s="29"/>
      <c r="FE1114" s="29"/>
      <c r="FF1114" s="29"/>
      <c r="FG1114" s="29"/>
      <c r="FH1114" s="29"/>
      <c r="FI1114" s="29"/>
      <c r="FJ1114" s="29"/>
      <c r="FK1114" s="29"/>
      <c r="FL1114" s="29"/>
      <c r="FM1114" s="29"/>
      <c r="FN1114" s="29"/>
      <c r="FO1114" s="29"/>
      <c r="FP1114" s="29"/>
      <c r="FQ1114" s="29"/>
      <c r="FR1114" s="29"/>
      <c r="FS1114" s="29"/>
      <c r="FT1114" s="29"/>
      <c r="FU1114" s="29"/>
      <c r="FV1114" s="29"/>
      <c r="FW1114" s="29"/>
      <c r="FX1114" s="29"/>
      <c r="FY1114" s="29"/>
      <c r="FZ1114" s="29"/>
      <c r="GA1114" s="29"/>
      <c r="GB1114" s="29"/>
      <c r="GC1114" s="29"/>
      <c r="GD1114" s="29"/>
      <c r="GE1114" s="29"/>
      <c r="GF1114" s="29"/>
      <c r="GG1114" s="29"/>
      <c r="GH1114" s="29"/>
      <c r="GI1114" s="29"/>
      <c r="GJ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</row>
    <row r="1115" spans="2:230" ht="12.75">
      <c r="B1115" s="48"/>
      <c r="C1115" s="48"/>
      <c r="D1115" s="48"/>
      <c r="E1115" s="55"/>
      <c r="F1115" s="56"/>
      <c r="G1115" s="56"/>
      <c r="H1115" s="56"/>
      <c r="I1115" s="48"/>
      <c r="J1115" s="48"/>
      <c r="K1115" s="48"/>
      <c r="L1115" s="56"/>
      <c r="M1115" s="48"/>
      <c r="N1115" s="48"/>
      <c r="O1115" s="49"/>
      <c r="P1115" s="48"/>
      <c r="Q1115" s="48"/>
      <c r="R1115" s="56"/>
      <c r="S1115" s="52"/>
      <c r="T1115" s="116"/>
      <c r="U1115" s="116"/>
      <c r="V1115" s="116"/>
      <c r="W1115" s="116"/>
      <c r="X1115" s="43"/>
      <c r="Y1115" s="43"/>
      <c r="Z1115" s="42"/>
      <c r="AA1115" s="43"/>
      <c r="AB1115" s="45"/>
      <c r="AC1115" s="45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  <c r="BM1115" s="29"/>
      <c r="BN1115" s="29"/>
      <c r="BO1115" s="29"/>
      <c r="BP1115" s="29"/>
      <c r="BQ1115" s="29"/>
      <c r="BR1115" s="29"/>
      <c r="BS1115" s="29"/>
      <c r="BT1115" s="29"/>
      <c r="BU1115" s="29"/>
      <c r="BV1115" s="29"/>
      <c r="BW1115" s="29"/>
      <c r="BX1115" s="29"/>
      <c r="BY1115" s="29"/>
      <c r="BZ1115" s="29"/>
      <c r="CA1115" s="29"/>
      <c r="CB1115" s="29"/>
      <c r="CC1115" s="29"/>
      <c r="CD1115" s="29"/>
      <c r="CE1115" s="29"/>
      <c r="CF1115" s="29"/>
      <c r="CG1115" s="29"/>
      <c r="CH1115" s="29"/>
      <c r="CI1115" s="29"/>
      <c r="CJ1115" s="29"/>
      <c r="CK1115" s="29"/>
      <c r="CL1115" s="29"/>
      <c r="CM1115" s="29"/>
      <c r="CN1115" s="29"/>
      <c r="CO1115" s="29"/>
      <c r="CP1115" s="29"/>
      <c r="CQ1115" s="29"/>
      <c r="CR1115" s="29"/>
      <c r="CS1115" s="29"/>
      <c r="CT1115" s="29"/>
      <c r="CU1115" s="29"/>
      <c r="CV1115" s="29"/>
      <c r="CW1115" s="29"/>
      <c r="CX1115" s="29"/>
      <c r="CY1115" s="29"/>
      <c r="CZ1115" s="29"/>
      <c r="DA1115" s="29"/>
      <c r="DB1115" s="29"/>
      <c r="DC1115" s="29"/>
      <c r="DD1115" s="29"/>
      <c r="DE1115" s="29"/>
      <c r="DF1115" s="29"/>
      <c r="DG1115" s="29"/>
      <c r="DH1115" s="29"/>
      <c r="DI1115" s="29"/>
      <c r="DJ1115" s="29"/>
      <c r="DK1115" s="29"/>
      <c r="DL1115" s="29"/>
      <c r="DM1115" s="29"/>
      <c r="DN1115" s="29"/>
      <c r="DO1115" s="29"/>
      <c r="DP1115" s="29"/>
      <c r="DQ1115" s="29"/>
      <c r="DR1115" s="29"/>
      <c r="DS1115" s="29"/>
      <c r="DT1115" s="29"/>
      <c r="DU1115" s="29"/>
      <c r="DV1115" s="29"/>
      <c r="DW1115" s="29"/>
      <c r="DX1115" s="29"/>
      <c r="DY1115" s="29"/>
      <c r="DZ1115" s="29"/>
      <c r="EA1115" s="29"/>
      <c r="EB1115" s="29"/>
      <c r="EC1115" s="29"/>
      <c r="ED1115" s="29"/>
      <c r="EE1115" s="29"/>
      <c r="EF1115" s="29"/>
      <c r="EG1115" s="29"/>
      <c r="EH1115" s="29"/>
      <c r="EI1115" s="29"/>
      <c r="EJ1115" s="29"/>
      <c r="EK1115" s="29"/>
      <c r="EL1115" s="29"/>
      <c r="EM1115" s="29"/>
      <c r="EN1115" s="29"/>
      <c r="EO1115" s="29"/>
      <c r="EP1115" s="29"/>
      <c r="EQ1115" s="29"/>
      <c r="ER1115" s="29"/>
      <c r="ES1115" s="29"/>
      <c r="ET1115" s="29"/>
      <c r="EU1115" s="29"/>
      <c r="EV1115" s="29"/>
      <c r="EW1115" s="29"/>
      <c r="EX1115" s="29"/>
      <c r="EY1115" s="29"/>
      <c r="EZ1115" s="29"/>
      <c r="FA1115" s="29"/>
      <c r="FB1115" s="29"/>
      <c r="FC1115" s="29"/>
      <c r="FD1115" s="29"/>
      <c r="FE1115" s="29"/>
      <c r="FF1115" s="29"/>
      <c r="FG1115" s="29"/>
      <c r="FH1115" s="29"/>
      <c r="FI1115" s="29"/>
      <c r="FJ1115" s="29"/>
      <c r="FK1115" s="29"/>
      <c r="FL1115" s="29"/>
      <c r="FM1115" s="29"/>
      <c r="FN1115" s="29"/>
      <c r="FO1115" s="29"/>
      <c r="FP1115" s="29"/>
      <c r="FQ1115" s="29"/>
      <c r="FR1115" s="29"/>
      <c r="FS1115" s="29"/>
      <c r="FT1115" s="29"/>
      <c r="FU1115" s="29"/>
      <c r="FV1115" s="29"/>
      <c r="FW1115" s="29"/>
      <c r="FX1115" s="29"/>
      <c r="FY1115" s="29"/>
      <c r="FZ1115" s="29"/>
      <c r="GA1115" s="29"/>
      <c r="GB1115" s="29"/>
      <c r="GC1115" s="29"/>
      <c r="GD1115" s="29"/>
      <c r="GE1115" s="29"/>
      <c r="GF1115" s="29"/>
      <c r="GG1115" s="29"/>
      <c r="GH1115" s="29"/>
      <c r="GI1115" s="29"/>
      <c r="GJ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</row>
    <row r="1116" spans="2:230" ht="12.75">
      <c r="B1116" s="48"/>
      <c r="C1116" s="48"/>
      <c r="D1116" s="48"/>
      <c r="E1116" s="55"/>
      <c r="F1116" s="56"/>
      <c r="G1116" s="56"/>
      <c r="H1116" s="56"/>
      <c r="I1116" s="48"/>
      <c r="J1116" s="48"/>
      <c r="K1116" s="48"/>
      <c r="L1116" s="56"/>
      <c r="M1116" s="48"/>
      <c r="N1116" s="48"/>
      <c r="O1116" s="49"/>
      <c r="P1116" s="48"/>
      <c r="Q1116" s="48"/>
      <c r="R1116" s="56"/>
      <c r="S1116" s="52"/>
      <c r="T1116" s="116"/>
      <c r="U1116" s="116"/>
      <c r="V1116" s="116"/>
      <c r="W1116" s="116"/>
      <c r="X1116" s="43"/>
      <c r="Y1116" s="43"/>
      <c r="Z1116" s="42"/>
      <c r="AA1116" s="43"/>
      <c r="AB1116" s="45"/>
      <c r="AC1116" s="45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  <c r="BM1116" s="29"/>
      <c r="BN1116" s="29"/>
      <c r="BO1116" s="29"/>
      <c r="BP1116" s="29"/>
      <c r="BQ1116" s="29"/>
      <c r="BR1116" s="29"/>
      <c r="BS1116" s="29"/>
      <c r="BT1116" s="29"/>
      <c r="BU1116" s="29"/>
      <c r="BV1116" s="29"/>
      <c r="BW1116" s="29"/>
      <c r="BX1116" s="29"/>
      <c r="BY1116" s="29"/>
      <c r="BZ1116" s="29"/>
      <c r="CA1116" s="29"/>
      <c r="CB1116" s="29"/>
      <c r="CC1116" s="29"/>
      <c r="CD1116" s="29"/>
      <c r="CE1116" s="29"/>
      <c r="CF1116" s="29"/>
      <c r="CG1116" s="29"/>
      <c r="CH1116" s="29"/>
      <c r="CI1116" s="29"/>
      <c r="CJ1116" s="29"/>
      <c r="CK1116" s="29"/>
      <c r="CL1116" s="29"/>
      <c r="CM1116" s="29"/>
      <c r="CN1116" s="29"/>
      <c r="CO1116" s="29"/>
      <c r="CP1116" s="29"/>
      <c r="CQ1116" s="29"/>
      <c r="CR1116" s="29"/>
      <c r="CS1116" s="29"/>
      <c r="CT1116" s="29"/>
      <c r="CU1116" s="29"/>
      <c r="CV1116" s="29"/>
      <c r="CW1116" s="29"/>
      <c r="CX1116" s="29"/>
      <c r="CY1116" s="29"/>
      <c r="CZ1116" s="29"/>
      <c r="DA1116" s="29"/>
      <c r="DB1116" s="29"/>
      <c r="DC1116" s="29"/>
      <c r="DD1116" s="29"/>
      <c r="DE1116" s="29"/>
      <c r="DF1116" s="29"/>
      <c r="DG1116" s="29"/>
      <c r="DH1116" s="29"/>
      <c r="DI1116" s="29"/>
      <c r="DJ1116" s="29"/>
      <c r="DK1116" s="29"/>
      <c r="DL1116" s="29"/>
      <c r="DM1116" s="29"/>
      <c r="DN1116" s="29"/>
      <c r="DO1116" s="29"/>
      <c r="DP1116" s="29"/>
      <c r="DQ1116" s="29"/>
      <c r="DR1116" s="29"/>
      <c r="DS1116" s="29"/>
      <c r="DT1116" s="29"/>
      <c r="DU1116" s="29"/>
      <c r="DV1116" s="29"/>
      <c r="DW1116" s="29"/>
      <c r="DX1116" s="29"/>
      <c r="DY1116" s="29"/>
      <c r="DZ1116" s="29"/>
      <c r="EA1116" s="29"/>
      <c r="EB1116" s="29"/>
      <c r="EC1116" s="29"/>
      <c r="ED1116" s="29"/>
      <c r="EE1116" s="29"/>
      <c r="EF1116" s="29"/>
      <c r="EG1116" s="29"/>
      <c r="EH1116" s="29"/>
      <c r="EI1116" s="29"/>
      <c r="EJ1116" s="29"/>
      <c r="EK1116" s="29"/>
      <c r="EL1116" s="29"/>
      <c r="EM1116" s="29"/>
      <c r="EN1116" s="29"/>
      <c r="EO1116" s="29"/>
      <c r="EP1116" s="29"/>
      <c r="EQ1116" s="29"/>
      <c r="ER1116" s="29"/>
      <c r="ES1116" s="29"/>
      <c r="ET1116" s="29"/>
      <c r="EU1116" s="29"/>
      <c r="EV1116" s="29"/>
      <c r="EW1116" s="29"/>
      <c r="EX1116" s="29"/>
      <c r="EY1116" s="29"/>
      <c r="EZ1116" s="29"/>
      <c r="FA1116" s="29"/>
      <c r="FB1116" s="29"/>
      <c r="FC1116" s="29"/>
      <c r="FD1116" s="29"/>
      <c r="FE1116" s="29"/>
      <c r="FF1116" s="29"/>
      <c r="FG1116" s="29"/>
      <c r="FH1116" s="29"/>
      <c r="FI1116" s="29"/>
      <c r="FJ1116" s="29"/>
      <c r="FK1116" s="29"/>
      <c r="FL1116" s="29"/>
      <c r="FM1116" s="29"/>
      <c r="FN1116" s="29"/>
      <c r="FO1116" s="29"/>
      <c r="FP1116" s="29"/>
      <c r="FQ1116" s="29"/>
      <c r="FR1116" s="29"/>
      <c r="FS1116" s="29"/>
      <c r="FT1116" s="29"/>
      <c r="FU1116" s="29"/>
      <c r="FV1116" s="29"/>
      <c r="FW1116" s="29"/>
      <c r="FX1116" s="29"/>
      <c r="FY1116" s="29"/>
      <c r="FZ1116" s="29"/>
      <c r="GA1116" s="29"/>
      <c r="GB1116" s="29"/>
      <c r="GC1116" s="29"/>
      <c r="GD1116" s="29"/>
      <c r="GE1116" s="29"/>
      <c r="GF1116" s="29"/>
      <c r="GG1116" s="29"/>
      <c r="GH1116" s="29"/>
      <c r="GI1116" s="29"/>
      <c r="GJ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</row>
    <row r="1117" spans="2:230" ht="12.75">
      <c r="B1117" s="48"/>
      <c r="C1117" s="48"/>
      <c r="D1117" s="48"/>
      <c r="E1117" s="55"/>
      <c r="F1117" s="56"/>
      <c r="G1117" s="56"/>
      <c r="H1117" s="56"/>
      <c r="I1117" s="48"/>
      <c r="J1117" s="48"/>
      <c r="K1117" s="48"/>
      <c r="L1117" s="56"/>
      <c r="M1117" s="48"/>
      <c r="N1117" s="48"/>
      <c r="O1117" s="49"/>
      <c r="P1117" s="48"/>
      <c r="Q1117" s="48"/>
      <c r="R1117" s="56"/>
      <c r="S1117" s="52"/>
      <c r="T1117" s="116"/>
      <c r="U1117" s="116"/>
      <c r="V1117" s="116"/>
      <c r="W1117" s="116"/>
      <c r="X1117" s="43"/>
      <c r="Y1117" s="43"/>
      <c r="Z1117" s="42"/>
      <c r="AA1117" s="43"/>
      <c r="AB1117" s="45"/>
      <c r="AC1117" s="45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  <c r="BM1117" s="29"/>
      <c r="BN1117" s="29"/>
      <c r="BO1117" s="29"/>
      <c r="BP1117" s="29"/>
      <c r="BQ1117" s="29"/>
      <c r="BR1117" s="29"/>
      <c r="BS1117" s="29"/>
      <c r="BT1117" s="29"/>
      <c r="BU1117" s="29"/>
      <c r="BV1117" s="29"/>
      <c r="BW1117" s="29"/>
      <c r="BX1117" s="29"/>
      <c r="BY1117" s="29"/>
      <c r="BZ1117" s="29"/>
      <c r="CA1117" s="29"/>
      <c r="CB1117" s="29"/>
      <c r="CC1117" s="29"/>
      <c r="CD1117" s="29"/>
      <c r="CE1117" s="29"/>
      <c r="CF1117" s="29"/>
      <c r="CG1117" s="29"/>
      <c r="CH1117" s="29"/>
      <c r="CI1117" s="29"/>
      <c r="CJ1117" s="29"/>
      <c r="CK1117" s="29"/>
      <c r="CL1117" s="29"/>
      <c r="CM1117" s="29"/>
      <c r="CN1117" s="29"/>
      <c r="CO1117" s="29"/>
      <c r="CP1117" s="29"/>
      <c r="CQ1117" s="29"/>
      <c r="CR1117" s="29"/>
      <c r="CS1117" s="29"/>
      <c r="CT1117" s="29"/>
      <c r="CU1117" s="29"/>
      <c r="CV1117" s="29"/>
      <c r="CW1117" s="29"/>
      <c r="CX1117" s="29"/>
      <c r="CY1117" s="29"/>
      <c r="CZ1117" s="29"/>
      <c r="DA1117" s="29"/>
      <c r="DB1117" s="29"/>
      <c r="DC1117" s="29"/>
      <c r="DD1117" s="29"/>
      <c r="DE1117" s="29"/>
      <c r="DF1117" s="29"/>
      <c r="DG1117" s="29"/>
      <c r="DH1117" s="29"/>
      <c r="DI1117" s="29"/>
      <c r="DJ1117" s="29"/>
      <c r="DK1117" s="29"/>
      <c r="DL1117" s="29"/>
      <c r="DM1117" s="29"/>
      <c r="DN1117" s="29"/>
      <c r="DO1117" s="29"/>
      <c r="DP1117" s="29"/>
      <c r="DQ1117" s="29"/>
      <c r="DR1117" s="29"/>
      <c r="DS1117" s="29"/>
      <c r="DT1117" s="29"/>
      <c r="DU1117" s="29"/>
      <c r="DV1117" s="29"/>
      <c r="DW1117" s="29"/>
      <c r="DX1117" s="29"/>
      <c r="DY1117" s="29"/>
      <c r="DZ1117" s="29"/>
      <c r="EA1117" s="29"/>
      <c r="EB1117" s="29"/>
      <c r="EC1117" s="29"/>
      <c r="ED1117" s="29"/>
      <c r="EE1117" s="29"/>
      <c r="EF1117" s="29"/>
      <c r="EG1117" s="29"/>
      <c r="EH1117" s="29"/>
      <c r="EI1117" s="29"/>
      <c r="EJ1117" s="29"/>
      <c r="EK1117" s="29"/>
      <c r="EL1117" s="29"/>
      <c r="EM1117" s="29"/>
      <c r="EN1117" s="29"/>
      <c r="EO1117" s="29"/>
      <c r="EP1117" s="29"/>
      <c r="EQ1117" s="29"/>
      <c r="ER1117" s="29"/>
      <c r="ES1117" s="29"/>
      <c r="ET1117" s="29"/>
      <c r="EU1117" s="29"/>
      <c r="EV1117" s="29"/>
      <c r="EW1117" s="29"/>
      <c r="EX1117" s="29"/>
      <c r="EY1117" s="29"/>
      <c r="EZ1117" s="29"/>
      <c r="FA1117" s="29"/>
      <c r="FB1117" s="29"/>
      <c r="FC1117" s="29"/>
      <c r="FD1117" s="29"/>
      <c r="FE1117" s="29"/>
      <c r="FF1117" s="29"/>
      <c r="FG1117" s="29"/>
      <c r="FH1117" s="29"/>
      <c r="FI1117" s="29"/>
      <c r="FJ1117" s="29"/>
      <c r="FK1117" s="29"/>
      <c r="FL1117" s="29"/>
      <c r="FM1117" s="29"/>
      <c r="FN1117" s="29"/>
      <c r="FO1117" s="29"/>
      <c r="FP1117" s="29"/>
      <c r="FQ1117" s="29"/>
      <c r="FR1117" s="29"/>
      <c r="FS1117" s="29"/>
      <c r="FT1117" s="29"/>
      <c r="FU1117" s="29"/>
      <c r="FV1117" s="29"/>
      <c r="FW1117" s="29"/>
      <c r="FX1117" s="29"/>
      <c r="FY1117" s="29"/>
      <c r="FZ1117" s="29"/>
      <c r="GA1117" s="29"/>
      <c r="GB1117" s="29"/>
      <c r="GC1117" s="29"/>
      <c r="GD1117" s="29"/>
      <c r="GE1117" s="29"/>
      <c r="GF1117" s="29"/>
      <c r="GG1117" s="29"/>
      <c r="GH1117" s="29"/>
      <c r="GI1117" s="29"/>
      <c r="GJ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</row>
    <row r="1118" spans="2:230" ht="12.75">
      <c r="B1118" s="48"/>
      <c r="C1118" s="48"/>
      <c r="D1118" s="48"/>
      <c r="E1118" s="55"/>
      <c r="F1118" s="56"/>
      <c r="G1118" s="56"/>
      <c r="H1118" s="56"/>
      <c r="I1118" s="48"/>
      <c r="J1118" s="48"/>
      <c r="K1118" s="48"/>
      <c r="L1118" s="56"/>
      <c r="M1118" s="48"/>
      <c r="N1118" s="48"/>
      <c r="O1118" s="49"/>
      <c r="P1118" s="48"/>
      <c r="Q1118" s="48"/>
      <c r="R1118" s="56"/>
      <c r="S1118" s="52"/>
      <c r="T1118" s="116"/>
      <c r="U1118" s="116"/>
      <c r="V1118" s="116"/>
      <c r="W1118" s="116"/>
      <c r="X1118" s="43"/>
      <c r="Y1118" s="43"/>
      <c r="Z1118" s="42"/>
      <c r="AA1118" s="43"/>
      <c r="AB1118" s="45"/>
      <c r="AC1118" s="45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  <c r="BM1118" s="29"/>
      <c r="BN1118" s="29"/>
      <c r="BO1118" s="29"/>
      <c r="BP1118" s="29"/>
      <c r="BQ1118" s="29"/>
      <c r="BR1118" s="29"/>
      <c r="BS1118" s="29"/>
      <c r="BT1118" s="29"/>
      <c r="BU1118" s="29"/>
      <c r="BV1118" s="29"/>
      <c r="BW1118" s="29"/>
      <c r="BX1118" s="29"/>
      <c r="BY1118" s="29"/>
      <c r="BZ1118" s="29"/>
      <c r="CA1118" s="29"/>
      <c r="CB1118" s="29"/>
      <c r="CC1118" s="29"/>
      <c r="CD1118" s="29"/>
      <c r="CE1118" s="29"/>
      <c r="CF1118" s="29"/>
      <c r="CG1118" s="29"/>
      <c r="CH1118" s="29"/>
      <c r="CI1118" s="29"/>
      <c r="CJ1118" s="29"/>
      <c r="CK1118" s="29"/>
      <c r="CL1118" s="29"/>
      <c r="CM1118" s="29"/>
      <c r="CN1118" s="29"/>
      <c r="CO1118" s="29"/>
      <c r="CP1118" s="29"/>
      <c r="CQ1118" s="29"/>
      <c r="CR1118" s="29"/>
      <c r="CS1118" s="29"/>
      <c r="CT1118" s="29"/>
      <c r="CU1118" s="29"/>
      <c r="CV1118" s="29"/>
      <c r="CW1118" s="29"/>
      <c r="CX1118" s="29"/>
      <c r="CY1118" s="29"/>
      <c r="CZ1118" s="29"/>
      <c r="DA1118" s="29"/>
      <c r="DB1118" s="29"/>
      <c r="DC1118" s="29"/>
      <c r="DD1118" s="29"/>
      <c r="DE1118" s="29"/>
      <c r="DF1118" s="29"/>
      <c r="DG1118" s="29"/>
      <c r="DH1118" s="29"/>
      <c r="DI1118" s="29"/>
      <c r="DJ1118" s="29"/>
      <c r="DK1118" s="29"/>
      <c r="DL1118" s="29"/>
      <c r="DM1118" s="29"/>
      <c r="DN1118" s="29"/>
      <c r="DO1118" s="29"/>
      <c r="DP1118" s="29"/>
      <c r="DQ1118" s="29"/>
      <c r="DR1118" s="29"/>
      <c r="DS1118" s="29"/>
      <c r="DT1118" s="29"/>
      <c r="DU1118" s="29"/>
      <c r="DV1118" s="29"/>
      <c r="DW1118" s="29"/>
      <c r="DX1118" s="29"/>
      <c r="DY1118" s="29"/>
      <c r="DZ1118" s="29"/>
      <c r="EA1118" s="29"/>
      <c r="EB1118" s="29"/>
      <c r="EC1118" s="29"/>
      <c r="ED1118" s="29"/>
      <c r="EE1118" s="29"/>
      <c r="EF1118" s="29"/>
      <c r="EG1118" s="29"/>
      <c r="EH1118" s="29"/>
      <c r="EI1118" s="29"/>
      <c r="EJ1118" s="29"/>
      <c r="EK1118" s="29"/>
      <c r="EL1118" s="29"/>
      <c r="EM1118" s="29"/>
      <c r="EN1118" s="29"/>
      <c r="EO1118" s="29"/>
      <c r="EP1118" s="29"/>
      <c r="EQ1118" s="29"/>
      <c r="ER1118" s="29"/>
      <c r="ES1118" s="29"/>
      <c r="ET1118" s="29"/>
      <c r="EU1118" s="29"/>
      <c r="EV1118" s="29"/>
      <c r="EW1118" s="29"/>
      <c r="EX1118" s="29"/>
      <c r="EY1118" s="29"/>
      <c r="EZ1118" s="29"/>
      <c r="FA1118" s="29"/>
      <c r="FB1118" s="29"/>
      <c r="FC1118" s="29"/>
      <c r="FD1118" s="29"/>
      <c r="FE1118" s="29"/>
      <c r="FF1118" s="29"/>
      <c r="FG1118" s="29"/>
      <c r="FH1118" s="29"/>
      <c r="FI1118" s="29"/>
      <c r="FJ1118" s="29"/>
      <c r="FK1118" s="29"/>
      <c r="FL1118" s="29"/>
      <c r="FM1118" s="29"/>
      <c r="FN1118" s="29"/>
      <c r="FO1118" s="29"/>
      <c r="FP1118" s="29"/>
      <c r="FQ1118" s="29"/>
      <c r="FR1118" s="29"/>
      <c r="FS1118" s="29"/>
      <c r="FT1118" s="29"/>
      <c r="FU1118" s="29"/>
      <c r="FV1118" s="29"/>
      <c r="FW1118" s="29"/>
      <c r="FX1118" s="29"/>
      <c r="FY1118" s="29"/>
      <c r="FZ1118" s="29"/>
      <c r="GA1118" s="29"/>
      <c r="GB1118" s="29"/>
      <c r="GC1118" s="29"/>
      <c r="GD1118" s="29"/>
      <c r="GE1118" s="29"/>
      <c r="GF1118" s="29"/>
      <c r="GG1118" s="29"/>
      <c r="GH1118" s="29"/>
      <c r="GI1118" s="29"/>
      <c r="GJ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</row>
    <row r="1119" spans="2:230" ht="12.75">
      <c r="B1119" s="48"/>
      <c r="C1119" s="48"/>
      <c r="D1119" s="48"/>
      <c r="E1119" s="55"/>
      <c r="F1119" s="56"/>
      <c r="G1119" s="56"/>
      <c r="H1119" s="56"/>
      <c r="I1119" s="48"/>
      <c r="J1119" s="48"/>
      <c r="K1119" s="48"/>
      <c r="L1119" s="56"/>
      <c r="M1119" s="48"/>
      <c r="N1119" s="48"/>
      <c r="O1119" s="49"/>
      <c r="P1119" s="48"/>
      <c r="Q1119" s="48"/>
      <c r="R1119" s="56"/>
      <c r="S1119" s="52"/>
      <c r="T1119" s="116"/>
      <c r="U1119" s="116"/>
      <c r="V1119" s="116"/>
      <c r="W1119" s="116"/>
      <c r="X1119" s="43"/>
      <c r="Y1119" s="43"/>
      <c r="Z1119" s="42"/>
      <c r="AA1119" s="43"/>
      <c r="AB1119" s="45"/>
      <c r="AC1119" s="45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  <c r="BM1119" s="29"/>
      <c r="BN1119" s="29"/>
      <c r="BO1119" s="29"/>
      <c r="BP1119" s="29"/>
      <c r="BQ1119" s="29"/>
      <c r="BR1119" s="29"/>
      <c r="BS1119" s="29"/>
      <c r="BT1119" s="29"/>
      <c r="BU1119" s="29"/>
      <c r="BV1119" s="29"/>
      <c r="BW1119" s="29"/>
      <c r="BX1119" s="29"/>
      <c r="BY1119" s="29"/>
      <c r="BZ1119" s="29"/>
      <c r="CA1119" s="29"/>
      <c r="CB1119" s="29"/>
      <c r="CC1119" s="29"/>
      <c r="CD1119" s="29"/>
      <c r="CE1119" s="29"/>
      <c r="CF1119" s="29"/>
      <c r="CG1119" s="29"/>
      <c r="CH1119" s="29"/>
      <c r="CI1119" s="29"/>
      <c r="CJ1119" s="29"/>
      <c r="CK1119" s="29"/>
      <c r="CL1119" s="29"/>
      <c r="CM1119" s="29"/>
      <c r="CN1119" s="29"/>
      <c r="CO1119" s="29"/>
      <c r="CP1119" s="29"/>
      <c r="CQ1119" s="29"/>
      <c r="CR1119" s="29"/>
      <c r="CS1119" s="29"/>
      <c r="CT1119" s="29"/>
      <c r="CU1119" s="29"/>
      <c r="CV1119" s="29"/>
      <c r="CW1119" s="29"/>
      <c r="CX1119" s="29"/>
      <c r="CY1119" s="29"/>
      <c r="CZ1119" s="29"/>
      <c r="DA1119" s="29"/>
      <c r="DB1119" s="29"/>
      <c r="DC1119" s="29"/>
      <c r="DD1119" s="29"/>
      <c r="DE1119" s="29"/>
      <c r="DF1119" s="29"/>
      <c r="DG1119" s="29"/>
      <c r="DH1119" s="29"/>
      <c r="DI1119" s="29"/>
      <c r="DJ1119" s="29"/>
      <c r="DK1119" s="29"/>
      <c r="DL1119" s="29"/>
      <c r="DM1119" s="29"/>
      <c r="DN1119" s="29"/>
      <c r="DO1119" s="29"/>
      <c r="DP1119" s="29"/>
      <c r="DQ1119" s="29"/>
      <c r="DR1119" s="29"/>
      <c r="DS1119" s="29"/>
      <c r="DT1119" s="29"/>
      <c r="DU1119" s="29"/>
      <c r="DV1119" s="29"/>
      <c r="DW1119" s="29"/>
      <c r="DX1119" s="29"/>
      <c r="DY1119" s="29"/>
      <c r="DZ1119" s="29"/>
      <c r="EA1119" s="29"/>
      <c r="EB1119" s="29"/>
      <c r="EC1119" s="29"/>
      <c r="ED1119" s="29"/>
      <c r="EE1119" s="29"/>
      <c r="EF1119" s="29"/>
      <c r="EG1119" s="29"/>
      <c r="EH1119" s="29"/>
      <c r="EI1119" s="29"/>
      <c r="EJ1119" s="29"/>
      <c r="EK1119" s="29"/>
      <c r="EL1119" s="29"/>
      <c r="EM1119" s="29"/>
      <c r="EN1119" s="29"/>
      <c r="EO1119" s="29"/>
      <c r="EP1119" s="29"/>
      <c r="EQ1119" s="29"/>
      <c r="ER1119" s="29"/>
      <c r="ES1119" s="29"/>
      <c r="ET1119" s="29"/>
      <c r="EU1119" s="29"/>
      <c r="EV1119" s="29"/>
      <c r="EW1119" s="29"/>
      <c r="EX1119" s="29"/>
      <c r="EY1119" s="29"/>
      <c r="EZ1119" s="29"/>
      <c r="FA1119" s="29"/>
      <c r="FB1119" s="29"/>
      <c r="FC1119" s="29"/>
      <c r="FD1119" s="29"/>
      <c r="FE1119" s="29"/>
      <c r="FF1119" s="29"/>
      <c r="FG1119" s="29"/>
      <c r="FH1119" s="29"/>
      <c r="FI1119" s="29"/>
      <c r="FJ1119" s="29"/>
      <c r="FK1119" s="29"/>
      <c r="FL1119" s="29"/>
      <c r="FM1119" s="29"/>
      <c r="FN1119" s="29"/>
      <c r="FO1119" s="29"/>
      <c r="FP1119" s="29"/>
      <c r="FQ1119" s="29"/>
      <c r="FR1119" s="29"/>
      <c r="FS1119" s="29"/>
      <c r="FT1119" s="29"/>
      <c r="FU1119" s="29"/>
      <c r="FV1119" s="29"/>
      <c r="FW1119" s="29"/>
      <c r="FX1119" s="29"/>
      <c r="FY1119" s="29"/>
      <c r="FZ1119" s="29"/>
      <c r="GA1119" s="29"/>
      <c r="GB1119" s="29"/>
      <c r="GC1119" s="29"/>
      <c r="GD1119" s="29"/>
      <c r="GE1119" s="29"/>
      <c r="GF1119" s="29"/>
      <c r="GG1119" s="29"/>
      <c r="GH1119" s="29"/>
      <c r="GI1119" s="29"/>
      <c r="GJ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</row>
    <row r="1120" spans="2:230" ht="12.75">
      <c r="B1120" s="48"/>
      <c r="C1120" s="48"/>
      <c r="D1120" s="48"/>
      <c r="E1120" s="55"/>
      <c r="F1120" s="56"/>
      <c r="G1120" s="56"/>
      <c r="H1120" s="56"/>
      <c r="I1120" s="48"/>
      <c r="J1120" s="48"/>
      <c r="K1120" s="48"/>
      <c r="L1120" s="56"/>
      <c r="M1120" s="48"/>
      <c r="N1120" s="48"/>
      <c r="O1120" s="49"/>
      <c r="P1120" s="48"/>
      <c r="Q1120" s="48"/>
      <c r="R1120" s="56"/>
      <c r="S1120" s="52"/>
      <c r="T1120" s="116"/>
      <c r="U1120" s="116"/>
      <c r="V1120" s="116"/>
      <c r="W1120" s="116"/>
      <c r="X1120" s="43"/>
      <c r="Y1120" s="43"/>
      <c r="Z1120" s="42"/>
      <c r="AA1120" s="43"/>
      <c r="AB1120" s="45"/>
      <c r="AC1120" s="45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  <c r="BM1120" s="29"/>
      <c r="BN1120" s="29"/>
      <c r="BO1120" s="29"/>
      <c r="BP1120" s="29"/>
      <c r="BQ1120" s="29"/>
      <c r="BR1120" s="29"/>
      <c r="BS1120" s="29"/>
      <c r="BT1120" s="29"/>
      <c r="BU1120" s="29"/>
      <c r="BV1120" s="29"/>
      <c r="BW1120" s="29"/>
      <c r="BX1120" s="29"/>
      <c r="BY1120" s="29"/>
      <c r="BZ1120" s="29"/>
      <c r="CA1120" s="29"/>
      <c r="CB1120" s="29"/>
      <c r="CC1120" s="29"/>
      <c r="CD1120" s="29"/>
      <c r="CE1120" s="29"/>
      <c r="CF1120" s="29"/>
      <c r="CG1120" s="29"/>
      <c r="CH1120" s="29"/>
      <c r="CI1120" s="29"/>
      <c r="CJ1120" s="29"/>
      <c r="CK1120" s="29"/>
      <c r="CL1120" s="29"/>
      <c r="CM1120" s="29"/>
      <c r="CN1120" s="29"/>
      <c r="CO1120" s="29"/>
      <c r="CP1120" s="29"/>
      <c r="CQ1120" s="29"/>
      <c r="CR1120" s="29"/>
      <c r="CS1120" s="29"/>
      <c r="CT1120" s="29"/>
      <c r="CU1120" s="29"/>
      <c r="CV1120" s="29"/>
      <c r="CW1120" s="29"/>
      <c r="CX1120" s="29"/>
      <c r="CY1120" s="29"/>
      <c r="CZ1120" s="29"/>
      <c r="DA1120" s="29"/>
      <c r="DB1120" s="29"/>
      <c r="DC1120" s="29"/>
      <c r="DD1120" s="29"/>
      <c r="DE1120" s="29"/>
      <c r="DF1120" s="29"/>
      <c r="DG1120" s="29"/>
      <c r="DH1120" s="29"/>
      <c r="DI1120" s="29"/>
      <c r="DJ1120" s="29"/>
      <c r="DK1120" s="29"/>
      <c r="DL1120" s="29"/>
      <c r="DM1120" s="29"/>
      <c r="DN1120" s="29"/>
      <c r="DO1120" s="29"/>
      <c r="DP1120" s="29"/>
      <c r="DQ1120" s="29"/>
      <c r="DR1120" s="29"/>
      <c r="DS1120" s="29"/>
      <c r="DT1120" s="29"/>
      <c r="DU1120" s="29"/>
      <c r="DV1120" s="29"/>
      <c r="DW1120" s="29"/>
      <c r="DX1120" s="29"/>
      <c r="DY1120" s="29"/>
      <c r="DZ1120" s="29"/>
      <c r="EA1120" s="29"/>
      <c r="EB1120" s="29"/>
      <c r="EC1120" s="29"/>
      <c r="ED1120" s="29"/>
      <c r="EE1120" s="29"/>
      <c r="EF1120" s="29"/>
      <c r="EG1120" s="29"/>
      <c r="EH1120" s="29"/>
      <c r="EI1120" s="29"/>
      <c r="EJ1120" s="29"/>
      <c r="EK1120" s="29"/>
      <c r="EL1120" s="29"/>
      <c r="EM1120" s="29"/>
      <c r="EN1120" s="29"/>
      <c r="EO1120" s="29"/>
      <c r="EP1120" s="29"/>
      <c r="EQ1120" s="29"/>
      <c r="ER1120" s="29"/>
      <c r="ES1120" s="29"/>
      <c r="ET1120" s="29"/>
      <c r="EU1120" s="29"/>
      <c r="EV1120" s="29"/>
      <c r="EW1120" s="29"/>
      <c r="EX1120" s="29"/>
      <c r="EY1120" s="29"/>
      <c r="EZ1120" s="29"/>
      <c r="FA1120" s="29"/>
      <c r="FB1120" s="29"/>
      <c r="FC1120" s="29"/>
      <c r="FD1120" s="29"/>
      <c r="FE1120" s="29"/>
      <c r="FF1120" s="29"/>
      <c r="FG1120" s="29"/>
      <c r="FH1120" s="29"/>
      <c r="FI1120" s="29"/>
      <c r="FJ1120" s="29"/>
      <c r="FK1120" s="29"/>
      <c r="FL1120" s="29"/>
      <c r="FM1120" s="29"/>
      <c r="FN1120" s="29"/>
      <c r="FO1120" s="29"/>
      <c r="FP1120" s="29"/>
      <c r="FQ1120" s="29"/>
      <c r="FR1120" s="29"/>
      <c r="FS1120" s="29"/>
      <c r="FT1120" s="29"/>
      <c r="FU1120" s="29"/>
      <c r="FV1120" s="29"/>
      <c r="FW1120" s="29"/>
      <c r="FX1120" s="29"/>
      <c r="FY1120" s="29"/>
      <c r="FZ1120" s="29"/>
      <c r="GA1120" s="29"/>
      <c r="GB1120" s="29"/>
      <c r="GC1120" s="29"/>
      <c r="GD1120" s="29"/>
      <c r="GE1120" s="29"/>
      <c r="GF1120" s="29"/>
      <c r="GG1120" s="29"/>
      <c r="GH1120" s="29"/>
      <c r="GI1120" s="29"/>
      <c r="GJ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</row>
    <row r="1121" spans="2:230" ht="12.75">
      <c r="B1121" s="48"/>
      <c r="C1121" s="48"/>
      <c r="D1121" s="48"/>
      <c r="E1121" s="55"/>
      <c r="F1121" s="56"/>
      <c r="G1121" s="56"/>
      <c r="H1121" s="56"/>
      <c r="I1121" s="48"/>
      <c r="J1121" s="48"/>
      <c r="K1121" s="48"/>
      <c r="L1121" s="56"/>
      <c r="M1121" s="48"/>
      <c r="N1121" s="48"/>
      <c r="O1121" s="49"/>
      <c r="P1121" s="48"/>
      <c r="Q1121" s="48"/>
      <c r="R1121" s="56"/>
      <c r="S1121" s="52"/>
      <c r="T1121" s="116"/>
      <c r="U1121" s="116"/>
      <c r="V1121" s="116"/>
      <c r="W1121" s="116"/>
      <c r="X1121" s="43"/>
      <c r="Y1121" s="43"/>
      <c r="Z1121" s="42"/>
      <c r="AA1121" s="43"/>
      <c r="AB1121" s="45"/>
      <c r="AC1121" s="45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  <c r="BM1121" s="29"/>
      <c r="BN1121" s="29"/>
      <c r="BO1121" s="29"/>
      <c r="BP1121" s="29"/>
      <c r="BQ1121" s="29"/>
      <c r="BR1121" s="29"/>
      <c r="BS1121" s="29"/>
      <c r="BT1121" s="29"/>
      <c r="BU1121" s="29"/>
      <c r="BV1121" s="29"/>
      <c r="BW1121" s="29"/>
      <c r="BX1121" s="29"/>
      <c r="BY1121" s="29"/>
      <c r="BZ1121" s="29"/>
      <c r="CA1121" s="29"/>
      <c r="CB1121" s="29"/>
      <c r="CC1121" s="29"/>
      <c r="CD1121" s="29"/>
      <c r="CE1121" s="29"/>
      <c r="CF1121" s="29"/>
      <c r="CG1121" s="29"/>
      <c r="CH1121" s="29"/>
      <c r="CI1121" s="29"/>
      <c r="CJ1121" s="29"/>
      <c r="CK1121" s="29"/>
      <c r="CL1121" s="29"/>
      <c r="CM1121" s="29"/>
      <c r="CN1121" s="29"/>
      <c r="CO1121" s="29"/>
      <c r="CP1121" s="29"/>
      <c r="CQ1121" s="29"/>
      <c r="CR1121" s="29"/>
      <c r="CS1121" s="29"/>
      <c r="CT1121" s="29"/>
      <c r="CU1121" s="29"/>
      <c r="CV1121" s="29"/>
      <c r="CW1121" s="29"/>
      <c r="CX1121" s="29"/>
      <c r="CY1121" s="29"/>
      <c r="CZ1121" s="29"/>
      <c r="DA1121" s="29"/>
      <c r="DB1121" s="29"/>
      <c r="DC1121" s="29"/>
      <c r="DD1121" s="29"/>
      <c r="DE1121" s="29"/>
      <c r="DF1121" s="29"/>
      <c r="DG1121" s="29"/>
      <c r="DH1121" s="29"/>
      <c r="DI1121" s="29"/>
      <c r="DJ1121" s="29"/>
      <c r="DK1121" s="29"/>
      <c r="DL1121" s="29"/>
      <c r="DM1121" s="29"/>
      <c r="DN1121" s="29"/>
      <c r="DO1121" s="29"/>
      <c r="DP1121" s="29"/>
      <c r="DQ1121" s="29"/>
      <c r="DR1121" s="29"/>
      <c r="DS1121" s="29"/>
      <c r="DT1121" s="29"/>
      <c r="DU1121" s="29"/>
      <c r="DV1121" s="29"/>
      <c r="DW1121" s="29"/>
      <c r="DX1121" s="29"/>
      <c r="DY1121" s="29"/>
      <c r="DZ1121" s="29"/>
      <c r="EA1121" s="29"/>
      <c r="EB1121" s="29"/>
      <c r="EC1121" s="29"/>
      <c r="ED1121" s="29"/>
      <c r="EE1121" s="29"/>
      <c r="EF1121" s="29"/>
      <c r="EG1121" s="29"/>
      <c r="EH1121" s="29"/>
      <c r="EI1121" s="29"/>
      <c r="EJ1121" s="29"/>
      <c r="EK1121" s="29"/>
      <c r="EL1121" s="29"/>
      <c r="EM1121" s="29"/>
      <c r="EN1121" s="29"/>
      <c r="EO1121" s="29"/>
      <c r="EP1121" s="29"/>
      <c r="EQ1121" s="29"/>
      <c r="ER1121" s="29"/>
      <c r="ES1121" s="29"/>
      <c r="ET1121" s="29"/>
      <c r="EU1121" s="29"/>
      <c r="EV1121" s="29"/>
      <c r="EW1121" s="29"/>
      <c r="EX1121" s="29"/>
      <c r="EY1121" s="29"/>
      <c r="EZ1121" s="29"/>
      <c r="FA1121" s="29"/>
      <c r="FB1121" s="29"/>
      <c r="FC1121" s="29"/>
      <c r="FD1121" s="29"/>
      <c r="FE1121" s="29"/>
      <c r="FF1121" s="29"/>
      <c r="FG1121" s="29"/>
      <c r="FH1121" s="29"/>
      <c r="FI1121" s="29"/>
      <c r="FJ1121" s="29"/>
      <c r="FK1121" s="29"/>
      <c r="FL1121" s="29"/>
      <c r="FM1121" s="29"/>
      <c r="FN1121" s="29"/>
      <c r="FO1121" s="29"/>
      <c r="FP1121" s="29"/>
      <c r="FQ1121" s="29"/>
      <c r="FR1121" s="29"/>
      <c r="FS1121" s="29"/>
      <c r="FT1121" s="29"/>
      <c r="FU1121" s="29"/>
      <c r="FV1121" s="29"/>
      <c r="FW1121" s="29"/>
      <c r="FX1121" s="29"/>
      <c r="FY1121" s="29"/>
      <c r="FZ1121" s="29"/>
      <c r="GA1121" s="29"/>
      <c r="GB1121" s="29"/>
      <c r="GC1121" s="29"/>
      <c r="GD1121" s="29"/>
      <c r="GE1121" s="29"/>
      <c r="GF1121" s="29"/>
      <c r="GG1121" s="29"/>
      <c r="GH1121" s="29"/>
      <c r="GI1121" s="29"/>
      <c r="GJ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</row>
    <row r="1122" spans="2:230" ht="12.75">
      <c r="B1122" s="48"/>
      <c r="C1122" s="48"/>
      <c r="D1122" s="48"/>
      <c r="E1122" s="55"/>
      <c r="F1122" s="56"/>
      <c r="G1122" s="56"/>
      <c r="H1122" s="56"/>
      <c r="I1122" s="48"/>
      <c r="J1122" s="48"/>
      <c r="K1122" s="48"/>
      <c r="L1122" s="56"/>
      <c r="M1122" s="48"/>
      <c r="N1122" s="48"/>
      <c r="O1122" s="49"/>
      <c r="P1122" s="48"/>
      <c r="Q1122" s="48"/>
      <c r="R1122" s="56"/>
      <c r="S1122" s="52"/>
      <c r="T1122" s="116"/>
      <c r="U1122" s="116"/>
      <c r="V1122" s="116"/>
      <c r="W1122" s="116"/>
      <c r="X1122" s="43"/>
      <c r="Y1122" s="43"/>
      <c r="Z1122" s="42"/>
      <c r="AA1122" s="43"/>
      <c r="AB1122" s="45"/>
      <c r="AC1122" s="45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  <c r="BM1122" s="29"/>
      <c r="BN1122" s="29"/>
      <c r="BO1122" s="29"/>
      <c r="BP1122" s="29"/>
      <c r="BQ1122" s="29"/>
      <c r="BR1122" s="29"/>
      <c r="BS1122" s="29"/>
      <c r="BT1122" s="29"/>
      <c r="BU1122" s="29"/>
      <c r="BV1122" s="29"/>
      <c r="BW1122" s="29"/>
      <c r="BX1122" s="29"/>
      <c r="BY1122" s="29"/>
      <c r="BZ1122" s="29"/>
      <c r="CA1122" s="29"/>
      <c r="CB1122" s="29"/>
      <c r="CC1122" s="29"/>
      <c r="CD1122" s="29"/>
      <c r="CE1122" s="29"/>
      <c r="CF1122" s="29"/>
      <c r="CG1122" s="29"/>
      <c r="CH1122" s="29"/>
      <c r="CI1122" s="29"/>
      <c r="CJ1122" s="29"/>
      <c r="CK1122" s="29"/>
      <c r="CL1122" s="29"/>
      <c r="CM1122" s="29"/>
      <c r="CN1122" s="29"/>
      <c r="CO1122" s="29"/>
      <c r="CP1122" s="29"/>
      <c r="CQ1122" s="29"/>
      <c r="CR1122" s="29"/>
      <c r="CS1122" s="29"/>
      <c r="CT1122" s="29"/>
      <c r="CU1122" s="29"/>
      <c r="CV1122" s="29"/>
      <c r="CW1122" s="29"/>
      <c r="CX1122" s="29"/>
      <c r="CY1122" s="29"/>
      <c r="CZ1122" s="29"/>
      <c r="DA1122" s="29"/>
      <c r="DB1122" s="29"/>
      <c r="DC1122" s="29"/>
      <c r="DD1122" s="29"/>
      <c r="DE1122" s="29"/>
      <c r="DF1122" s="29"/>
      <c r="DG1122" s="29"/>
      <c r="DH1122" s="29"/>
      <c r="DI1122" s="29"/>
      <c r="DJ1122" s="29"/>
      <c r="DK1122" s="29"/>
      <c r="DL1122" s="29"/>
      <c r="DM1122" s="29"/>
      <c r="DN1122" s="29"/>
      <c r="DO1122" s="29"/>
      <c r="DP1122" s="29"/>
      <c r="DQ1122" s="29"/>
      <c r="DR1122" s="29"/>
      <c r="DS1122" s="29"/>
      <c r="DT1122" s="29"/>
      <c r="DU1122" s="29"/>
      <c r="DV1122" s="29"/>
      <c r="DW1122" s="29"/>
      <c r="DX1122" s="29"/>
      <c r="DY1122" s="29"/>
      <c r="DZ1122" s="29"/>
      <c r="EA1122" s="29"/>
      <c r="EB1122" s="29"/>
      <c r="EC1122" s="29"/>
      <c r="ED1122" s="29"/>
      <c r="EE1122" s="29"/>
      <c r="EF1122" s="29"/>
      <c r="EG1122" s="29"/>
      <c r="EH1122" s="29"/>
      <c r="EI1122" s="29"/>
      <c r="EJ1122" s="29"/>
      <c r="EK1122" s="29"/>
      <c r="EL1122" s="29"/>
      <c r="EM1122" s="29"/>
      <c r="EN1122" s="29"/>
      <c r="EO1122" s="29"/>
      <c r="EP1122" s="29"/>
      <c r="EQ1122" s="29"/>
      <c r="ER1122" s="29"/>
      <c r="ES1122" s="29"/>
      <c r="ET1122" s="29"/>
      <c r="EU1122" s="29"/>
      <c r="EV1122" s="29"/>
      <c r="EW1122" s="29"/>
      <c r="EX1122" s="29"/>
      <c r="EY1122" s="29"/>
      <c r="EZ1122" s="29"/>
      <c r="FA1122" s="29"/>
      <c r="FB1122" s="29"/>
      <c r="FC1122" s="29"/>
      <c r="FD1122" s="29"/>
      <c r="FE1122" s="29"/>
      <c r="FF1122" s="29"/>
      <c r="FG1122" s="29"/>
      <c r="FH1122" s="29"/>
      <c r="FI1122" s="29"/>
      <c r="FJ1122" s="29"/>
      <c r="FK1122" s="29"/>
      <c r="FL1122" s="29"/>
      <c r="FM1122" s="29"/>
      <c r="FN1122" s="29"/>
      <c r="FO1122" s="29"/>
      <c r="FP1122" s="29"/>
      <c r="FQ1122" s="29"/>
      <c r="FR1122" s="29"/>
      <c r="FS1122" s="29"/>
      <c r="FT1122" s="29"/>
      <c r="FU1122" s="29"/>
      <c r="FV1122" s="29"/>
      <c r="FW1122" s="29"/>
      <c r="FX1122" s="29"/>
      <c r="FY1122" s="29"/>
      <c r="FZ1122" s="29"/>
      <c r="GA1122" s="29"/>
      <c r="GB1122" s="29"/>
      <c r="GC1122" s="29"/>
      <c r="GD1122" s="29"/>
      <c r="GE1122" s="29"/>
      <c r="GF1122" s="29"/>
      <c r="GG1122" s="29"/>
      <c r="GH1122" s="29"/>
      <c r="GI1122" s="29"/>
      <c r="GJ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</row>
    <row r="1123" spans="2:230" ht="12.75">
      <c r="B1123" s="48"/>
      <c r="C1123" s="48"/>
      <c r="D1123" s="48"/>
      <c r="E1123" s="55"/>
      <c r="F1123" s="56"/>
      <c r="G1123" s="56"/>
      <c r="H1123" s="56"/>
      <c r="I1123" s="48"/>
      <c r="J1123" s="48"/>
      <c r="K1123" s="48"/>
      <c r="L1123" s="56"/>
      <c r="M1123" s="48"/>
      <c r="N1123" s="48"/>
      <c r="O1123" s="49"/>
      <c r="P1123" s="48"/>
      <c r="Q1123" s="48"/>
      <c r="R1123" s="56"/>
      <c r="S1123" s="52"/>
      <c r="T1123" s="116"/>
      <c r="U1123" s="116"/>
      <c r="V1123" s="116"/>
      <c r="W1123" s="116"/>
      <c r="X1123" s="43"/>
      <c r="Y1123" s="43"/>
      <c r="Z1123" s="42"/>
      <c r="AA1123" s="43"/>
      <c r="AB1123" s="45"/>
      <c r="AC1123" s="45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  <c r="BM1123" s="29"/>
      <c r="BN1123" s="29"/>
      <c r="BO1123" s="29"/>
      <c r="BP1123" s="29"/>
      <c r="BQ1123" s="29"/>
      <c r="BR1123" s="29"/>
      <c r="BS1123" s="29"/>
      <c r="BT1123" s="29"/>
      <c r="BU1123" s="29"/>
      <c r="BV1123" s="29"/>
      <c r="BW1123" s="29"/>
      <c r="BX1123" s="29"/>
      <c r="BY1123" s="29"/>
      <c r="BZ1123" s="29"/>
      <c r="CA1123" s="29"/>
      <c r="CB1123" s="29"/>
      <c r="CC1123" s="29"/>
      <c r="CD1123" s="29"/>
      <c r="CE1123" s="29"/>
      <c r="CF1123" s="29"/>
      <c r="CG1123" s="29"/>
      <c r="CH1123" s="29"/>
      <c r="CI1123" s="29"/>
      <c r="CJ1123" s="29"/>
      <c r="CK1123" s="29"/>
      <c r="CL1123" s="29"/>
      <c r="CM1123" s="29"/>
      <c r="CN1123" s="29"/>
      <c r="CO1123" s="29"/>
      <c r="CP1123" s="29"/>
      <c r="CQ1123" s="29"/>
      <c r="CR1123" s="29"/>
      <c r="CS1123" s="29"/>
      <c r="CT1123" s="29"/>
      <c r="CU1123" s="29"/>
      <c r="CV1123" s="29"/>
      <c r="CW1123" s="29"/>
      <c r="CX1123" s="29"/>
      <c r="CY1123" s="29"/>
      <c r="CZ1123" s="29"/>
      <c r="DA1123" s="29"/>
      <c r="DB1123" s="29"/>
      <c r="DC1123" s="29"/>
      <c r="DD1123" s="29"/>
      <c r="DE1123" s="29"/>
      <c r="DF1123" s="29"/>
      <c r="DG1123" s="29"/>
      <c r="DH1123" s="29"/>
      <c r="DI1123" s="29"/>
      <c r="DJ1123" s="29"/>
      <c r="DK1123" s="29"/>
      <c r="DL1123" s="29"/>
      <c r="DM1123" s="29"/>
      <c r="DN1123" s="29"/>
      <c r="DO1123" s="29"/>
      <c r="DP1123" s="29"/>
      <c r="DQ1123" s="29"/>
      <c r="DR1123" s="29"/>
      <c r="DS1123" s="29"/>
      <c r="DT1123" s="29"/>
      <c r="DU1123" s="29"/>
      <c r="DV1123" s="29"/>
      <c r="DW1123" s="29"/>
      <c r="DX1123" s="29"/>
      <c r="DY1123" s="29"/>
      <c r="DZ1123" s="29"/>
      <c r="EA1123" s="29"/>
      <c r="EB1123" s="29"/>
      <c r="EC1123" s="29"/>
      <c r="ED1123" s="29"/>
      <c r="EE1123" s="29"/>
      <c r="EF1123" s="29"/>
      <c r="EG1123" s="29"/>
      <c r="EH1123" s="29"/>
      <c r="EI1123" s="29"/>
      <c r="EJ1123" s="29"/>
      <c r="EK1123" s="29"/>
      <c r="EL1123" s="29"/>
      <c r="EM1123" s="29"/>
      <c r="EN1123" s="29"/>
      <c r="EO1123" s="29"/>
      <c r="EP1123" s="29"/>
      <c r="EQ1123" s="29"/>
      <c r="ER1123" s="29"/>
      <c r="ES1123" s="29"/>
      <c r="ET1123" s="29"/>
      <c r="EU1123" s="29"/>
      <c r="EV1123" s="29"/>
      <c r="EW1123" s="29"/>
      <c r="EX1123" s="29"/>
      <c r="EY1123" s="29"/>
      <c r="EZ1123" s="29"/>
      <c r="FA1123" s="29"/>
      <c r="FB1123" s="29"/>
      <c r="FC1123" s="29"/>
      <c r="FD1123" s="29"/>
      <c r="FE1123" s="29"/>
      <c r="FF1123" s="29"/>
      <c r="FG1123" s="29"/>
      <c r="FH1123" s="29"/>
      <c r="FI1123" s="29"/>
      <c r="FJ1123" s="29"/>
      <c r="FK1123" s="29"/>
      <c r="FL1123" s="29"/>
      <c r="FM1123" s="29"/>
      <c r="FN1123" s="29"/>
      <c r="FO1123" s="29"/>
      <c r="FP1123" s="29"/>
      <c r="FQ1123" s="29"/>
      <c r="FR1123" s="29"/>
      <c r="FS1123" s="29"/>
      <c r="FT1123" s="29"/>
      <c r="FU1123" s="29"/>
      <c r="FV1123" s="29"/>
      <c r="FW1123" s="29"/>
      <c r="FX1123" s="29"/>
      <c r="FY1123" s="29"/>
      <c r="FZ1123" s="29"/>
      <c r="GA1123" s="29"/>
      <c r="GB1123" s="29"/>
      <c r="GC1123" s="29"/>
      <c r="GD1123" s="29"/>
      <c r="GE1123" s="29"/>
      <c r="GF1123" s="29"/>
      <c r="GG1123" s="29"/>
      <c r="GH1123" s="29"/>
      <c r="GI1123" s="29"/>
      <c r="GJ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</row>
    <row r="1124" spans="2:230" ht="12.75">
      <c r="B1124" s="48"/>
      <c r="C1124" s="48"/>
      <c r="D1124" s="48"/>
      <c r="E1124" s="55"/>
      <c r="F1124" s="56"/>
      <c r="G1124" s="56"/>
      <c r="H1124" s="56"/>
      <c r="I1124" s="48"/>
      <c r="J1124" s="48"/>
      <c r="K1124" s="48"/>
      <c r="L1124" s="56"/>
      <c r="M1124" s="48"/>
      <c r="N1124" s="48"/>
      <c r="O1124" s="49"/>
      <c r="P1124" s="48"/>
      <c r="Q1124" s="48"/>
      <c r="R1124" s="56"/>
      <c r="S1124" s="52"/>
      <c r="T1124" s="116"/>
      <c r="U1124" s="116"/>
      <c r="V1124" s="116"/>
      <c r="W1124" s="116"/>
      <c r="X1124" s="43"/>
      <c r="Y1124" s="43"/>
      <c r="Z1124" s="42"/>
      <c r="AA1124" s="43"/>
      <c r="AB1124" s="45"/>
      <c r="AC1124" s="45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  <c r="BM1124" s="29"/>
      <c r="BN1124" s="29"/>
      <c r="BO1124" s="29"/>
      <c r="BP1124" s="29"/>
      <c r="BQ1124" s="29"/>
      <c r="BR1124" s="29"/>
      <c r="BS1124" s="29"/>
      <c r="BT1124" s="29"/>
      <c r="BU1124" s="29"/>
      <c r="BV1124" s="29"/>
      <c r="BW1124" s="29"/>
      <c r="BX1124" s="29"/>
      <c r="BY1124" s="29"/>
      <c r="BZ1124" s="29"/>
      <c r="CA1124" s="29"/>
      <c r="CB1124" s="29"/>
      <c r="CC1124" s="29"/>
      <c r="CD1124" s="29"/>
      <c r="CE1124" s="29"/>
      <c r="CF1124" s="29"/>
      <c r="CG1124" s="29"/>
      <c r="CH1124" s="29"/>
      <c r="CI1124" s="29"/>
      <c r="CJ1124" s="29"/>
      <c r="CK1124" s="29"/>
      <c r="CL1124" s="29"/>
      <c r="CM1124" s="29"/>
      <c r="CN1124" s="29"/>
      <c r="CO1124" s="29"/>
      <c r="CP1124" s="29"/>
      <c r="CQ1124" s="29"/>
      <c r="CR1124" s="29"/>
      <c r="CS1124" s="29"/>
      <c r="CT1124" s="29"/>
      <c r="CU1124" s="29"/>
      <c r="CV1124" s="29"/>
      <c r="CW1124" s="29"/>
      <c r="CX1124" s="29"/>
      <c r="CY1124" s="29"/>
      <c r="CZ1124" s="29"/>
      <c r="DA1124" s="29"/>
      <c r="DB1124" s="29"/>
      <c r="DC1124" s="29"/>
      <c r="DD1124" s="29"/>
      <c r="DE1124" s="29"/>
      <c r="DF1124" s="29"/>
      <c r="DG1124" s="29"/>
      <c r="DH1124" s="29"/>
      <c r="DI1124" s="29"/>
      <c r="DJ1124" s="29"/>
      <c r="DK1124" s="29"/>
      <c r="DL1124" s="29"/>
      <c r="DM1124" s="29"/>
      <c r="DN1124" s="29"/>
      <c r="DO1124" s="29"/>
      <c r="DP1124" s="29"/>
      <c r="DQ1124" s="29"/>
      <c r="DR1124" s="29"/>
      <c r="DS1124" s="29"/>
      <c r="DT1124" s="29"/>
      <c r="DU1124" s="29"/>
      <c r="DV1124" s="29"/>
      <c r="DW1124" s="29"/>
      <c r="DX1124" s="29"/>
      <c r="DY1124" s="29"/>
      <c r="DZ1124" s="29"/>
      <c r="EA1124" s="29"/>
      <c r="EB1124" s="29"/>
      <c r="EC1124" s="29"/>
      <c r="ED1124" s="29"/>
      <c r="EE1124" s="29"/>
      <c r="EF1124" s="29"/>
      <c r="EG1124" s="29"/>
      <c r="EH1124" s="29"/>
      <c r="EI1124" s="29"/>
      <c r="EJ1124" s="29"/>
      <c r="EK1124" s="29"/>
      <c r="EL1124" s="29"/>
      <c r="EM1124" s="29"/>
      <c r="EN1124" s="29"/>
      <c r="EO1124" s="29"/>
      <c r="EP1124" s="29"/>
      <c r="EQ1124" s="29"/>
      <c r="ER1124" s="29"/>
      <c r="ES1124" s="29"/>
      <c r="ET1124" s="29"/>
      <c r="EU1124" s="29"/>
      <c r="EV1124" s="29"/>
      <c r="EW1124" s="29"/>
      <c r="EX1124" s="29"/>
      <c r="EY1124" s="29"/>
      <c r="EZ1124" s="29"/>
      <c r="FA1124" s="29"/>
      <c r="FB1124" s="29"/>
      <c r="FC1124" s="29"/>
      <c r="FD1124" s="29"/>
      <c r="FE1124" s="29"/>
      <c r="FF1124" s="29"/>
      <c r="FG1124" s="29"/>
      <c r="FH1124" s="29"/>
      <c r="FI1124" s="29"/>
      <c r="FJ1124" s="29"/>
      <c r="FK1124" s="29"/>
      <c r="FL1124" s="29"/>
      <c r="FM1124" s="29"/>
      <c r="FN1124" s="29"/>
      <c r="FO1124" s="29"/>
      <c r="FP1124" s="29"/>
      <c r="FQ1124" s="29"/>
      <c r="FR1124" s="29"/>
      <c r="FS1124" s="29"/>
      <c r="FT1124" s="29"/>
      <c r="FU1124" s="29"/>
      <c r="FV1124" s="29"/>
      <c r="FW1124" s="29"/>
      <c r="FX1124" s="29"/>
      <c r="FY1124" s="29"/>
      <c r="FZ1124" s="29"/>
      <c r="GA1124" s="29"/>
      <c r="GB1124" s="29"/>
      <c r="GC1124" s="29"/>
      <c r="GD1124" s="29"/>
      <c r="GE1124" s="29"/>
      <c r="GF1124" s="29"/>
      <c r="GG1124" s="29"/>
      <c r="GH1124" s="29"/>
      <c r="GI1124" s="29"/>
      <c r="GJ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</row>
    <row r="1125" spans="2:230" ht="12.75">
      <c r="B1125" s="48"/>
      <c r="C1125" s="48"/>
      <c r="D1125" s="48"/>
      <c r="E1125" s="55"/>
      <c r="F1125" s="56"/>
      <c r="G1125" s="56"/>
      <c r="H1125" s="56"/>
      <c r="I1125" s="48"/>
      <c r="J1125" s="48"/>
      <c r="K1125" s="48"/>
      <c r="L1125" s="56"/>
      <c r="M1125" s="48"/>
      <c r="N1125" s="48"/>
      <c r="O1125" s="49"/>
      <c r="P1125" s="48"/>
      <c r="Q1125" s="48"/>
      <c r="R1125" s="56"/>
      <c r="S1125" s="52"/>
      <c r="T1125" s="116"/>
      <c r="U1125" s="116"/>
      <c r="V1125" s="116"/>
      <c r="W1125" s="116"/>
      <c r="X1125" s="43"/>
      <c r="Y1125" s="43"/>
      <c r="Z1125" s="42"/>
      <c r="AA1125" s="43"/>
      <c r="AB1125" s="45"/>
      <c r="AC1125" s="45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  <c r="BM1125" s="29"/>
      <c r="BN1125" s="29"/>
      <c r="BO1125" s="29"/>
      <c r="BP1125" s="29"/>
      <c r="BQ1125" s="29"/>
      <c r="BR1125" s="29"/>
      <c r="BS1125" s="29"/>
      <c r="BT1125" s="29"/>
      <c r="BU1125" s="29"/>
      <c r="BV1125" s="29"/>
      <c r="BW1125" s="29"/>
      <c r="BX1125" s="29"/>
      <c r="BY1125" s="29"/>
      <c r="BZ1125" s="29"/>
      <c r="CA1125" s="29"/>
      <c r="CB1125" s="29"/>
      <c r="CC1125" s="29"/>
      <c r="CD1125" s="29"/>
      <c r="CE1125" s="29"/>
      <c r="CF1125" s="29"/>
      <c r="CG1125" s="29"/>
      <c r="CH1125" s="29"/>
      <c r="CI1125" s="29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  <c r="DM1125" s="29"/>
      <c r="DN1125" s="29"/>
      <c r="DO1125" s="29"/>
      <c r="DP1125" s="29"/>
      <c r="DQ1125" s="29"/>
      <c r="DR1125" s="29"/>
      <c r="DS1125" s="29"/>
      <c r="DT1125" s="29"/>
      <c r="DU1125" s="29"/>
      <c r="DV1125" s="29"/>
      <c r="DW1125" s="29"/>
      <c r="DX1125" s="29"/>
      <c r="DY1125" s="29"/>
      <c r="DZ1125" s="29"/>
      <c r="EA1125" s="29"/>
      <c r="EB1125" s="29"/>
      <c r="EC1125" s="29"/>
      <c r="ED1125" s="29"/>
      <c r="EE1125" s="29"/>
      <c r="EF1125" s="29"/>
      <c r="EG1125" s="29"/>
      <c r="EH1125" s="29"/>
      <c r="EI1125" s="29"/>
      <c r="EJ1125" s="29"/>
      <c r="EK1125" s="29"/>
      <c r="EL1125" s="29"/>
      <c r="EM1125" s="29"/>
      <c r="EN1125" s="29"/>
      <c r="EO1125" s="29"/>
      <c r="EP1125" s="29"/>
      <c r="EQ1125" s="29"/>
      <c r="ER1125" s="29"/>
      <c r="ES1125" s="29"/>
      <c r="ET1125" s="29"/>
      <c r="EU1125" s="29"/>
      <c r="EV1125" s="29"/>
      <c r="EW1125" s="29"/>
      <c r="EX1125" s="29"/>
      <c r="EY1125" s="29"/>
      <c r="EZ1125" s="29"/>
      <c r="FA1125" s="29"/>
      <c r="FB1125" s="29"/>
      <c r="FC1125" s="29"/>
      <c r="FD1125" s="29"/>
      <c r="FE1125" s="29"/>
      <c r="FF1125" s="29"/>
      <c r="FG1125" s="29"/>
      <c r="FH1125" s="29"/>
      <c r="FI1125" s="29"/>
      <c r="FJ1125" s="29"/>
      <c r="FK1125" s="29"/>
      <c r="FL1125" s="29"/>
      <c r="FM1125" s="29"/>
      <c r="FN1125" s="29"/>
      <c r="FO1125" s="29"/>
      <c r="FP1125" s="29"/>
      <c r="FQ1125" s="29"/>
      <c r="FR1125" s="29"/>
      <c r="FS1125" s="29"/>
      <c r="FT1125" s="29"/>
      <c r="FU1125" s="29"/>
      <c r="FV1125" s="29"/>
      <c r="FW1125" s="29"/>
      <c r="FX1125" s="29"/>
      <c r="FY1125" s="29"/>
      <c r="FZ1125" s="29"/>
      <c r="GA1125" s="29"/>
      <c r="GB1125" s="29"/>
      <c r="GC1125" s="29"/>
      <c r="GD1125" s="29"/>
      <c r="GE1125" s="29"/>
      <c r="GF1125" s="29"/>
      <c r="GG1125" s="29"/>
      <c r="GH1125" s="29"/>
      <c r="GI1125" s="29"/>
      <c r="GJ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</row>
    <row r="1126" spans="2:230" ht="12.75">
      <c r="B1126" s="48"/>
      <c r="C1126" s="48"/>
      <c r="D1126" s="48"/>
      <c r="E1126" s="55"/>
      <c r="F1126" s="56"/>
      <c r="G1126" s="56"/>
      <c r="H1126" s="56"/>
      <c r="I1126" s="48"/>
      <c r="J1126" s="48"/>
      <c r="K1126" s="48"/>
      <c r="L1126" s="56"/>
      <c r="M1126" s="48"/>
      <c r="N1126" s="48"/>
      <c r="O1126" s="49"/>
      <c r="P1126" s="48"/>
      <c r="Q1126" s="48"/>
      <c r="R1126" s="56"/>
      <c r="S1126" s="52"/>
      <c r="T1126" s="116"/>
      <c r="U1126" s="116"/>
      <c r="V1126" s="116"/>
      <c r="W1126" s="116"/>
      <c r="X1126" s="43"/>
      <c r="Y1126" s="43"/>
      <c r="Z1126" s="42"/>
      <c r="AA1126" s="43"/>
      <c r="AB1126" s="45"/>
      <c r="AC1126" s="45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  <c r="BM1126" s="29"/>
      <c r="BN1126" s="29"/>
      <c r="BO1126" s="29"/>
      <c r="BP1126" s="29"/>
      <c r="BQ1126" s="29"/>
      <c r="BR1126" s="29"/>
      <c r="BS1126" s="29"/>
      <c r="BT1126" s="29"/>
      <c r="BU1126" s="29"/>
      <c r="BV1126" s="29"/>
      <c r="BW1126" s="29"/>
      <c r="BX1126" s="29"/>
      <c r="BY1126" s="29"/>
      <c r="BZ1126" s="29"/>
      <c r="CA1126" s="29"/>
      <c r="CB1126" s="29"/>
      <c r="CC1126" s="29"/>
      <c r="CD1126" s="29"/>
      <c r="CE1126" s="29"/>
      <c r="CF1126" s="29"/>
      <c r="CG1126" s="29"/>
      <c r="CH1126" s="29"/>
      <c r="CI1126" s="29"/>
      <c r="CJ1126" s="29"/>
      <c r="CK1126" s="29"/>
      <c r="CL1126" s="29"/>
      <c r="CM1126" s="29"/>
      <c r="CN1126" s="29"/>
      <c r="CO1126" s="29"/>
      <c r="CP1126" s="29"/>
      <c r="CQ1126" s="29"/>
      <c r="CR1126" s="29"/>
      <c r="CS1126" s="29"/>
      <c r="CT1126" s="29"/>
      <c r="CU1126" s="29"/>
      <c r="CV1126" s="29"/>
      <c r="CW1126" s="29"/>
      <c r="CX1126" s="29"/>
      <c r="CY1126" s="29"/>
      <c r="CZ1126" s="29"/>
      <c r="DA1126" s="29"/>
      <c r="DB1126" s="29"/>
      <c r="DC1126" s="29"/>
      <c r="DD1126" s="29"/>
      <c r="DE1126" s="29"/>
      <c r="DF1126" s="29"/>
      <c r="DG1126" s="29"/>
      <c r="DH1126" s="29"/>
      <c r="DI1126" s="29"/>
      <c r="DJ1126" s="29"/>
      <c r="DK1126" s="29"/>
      <c r="DL1126" s="29"/>
      <c r="DM1126" s="29"/>
      <c r="DN1126" s="29"/>
      <c r="DO1126" s="29"/>
      <c r="DP1126" s="29"/>
      <c r="DQ1126" s="29"/>
      <c r="DR1126" s="29"/>
      <c r="DS1126" s="29"/>
      <c r="DT1126" s="29"/>
      <c r="DU1126" s="29"/>
      <c r="DV1126" s="29"/>
      <c r="DW1126" s="29"/>
      <c r="DX1126" s="29"/>
      <c r="DY1126" s="29"/>
      <c r="DZ1126" s="29"/>
      <c r="EA1126" s="29"/>
      <c r="EB1126" s="29"/>
      <c r="EC1126" s="29"/>
      <c r="ED1126" s="29"/>
      <c r="EE1126" s="29"/>
      <c r="EF1126" s="29"/>
      <c r="EG1126" s="29"/>
      <c r="EH1126" s="29"/>
      <c r="EI1126" s="29"/>
      <c r="EJ1126" s="29"/>
      <c r="EK1126" s="29"/>
      <c r="EL1126" s="29"/>
      <c r="EM1126" s="29"/>
      <c r="EN1126" s="29"/>
      <c r="EO1126" s="29"/>
      <c r="EP1126" s="29"/>
      <c r="EQ1126" s="29"/>
      <c r="ER1126" s="29"/>
      <c r="ES1126" s="29"/>
      <c r="ET1126" s="29"/>
      <c r="EU1126" s="29"/>
      <c r="EV1126" s="29"/>
      <c r="EW1126" s="29"/>
      <c r="EX1126" s="29"/>
      <c r="EY1126" s="29"/>
      <c r="EZ1126" s="29"/>
      <c r="FA1126" s="29"/>
      <c r="FB1126" s="29"/>
      <c r="FC1126" s="29"/>
      <c r="FD1126" s="29"/>
      <c r="FE1126" s="29"/>
      <c r="FF1126" s="29"/>
      <c r="FG1126" s="29"/>
      <c r="FH1126" s="29"/>
      <c r="FI1126" s="29"/>
      <c r="FJ1126" s="29"/>
      <c r="FK1126" s="29"/>
      <c r="FL1126" s="29"/>
      <c r="FM1126" s="29"/>
      <c r="FN1126" s="29"/>
      <c r="FO1126" s="29"/>
      <c r="FP1126" s="29"/>
      <c r="FQ1126" s="29"/>
      <c r="FR1126" s="29"/>
      <c r="FS1126" s="29"/>
      <c r="FT1126" s="29"/>
      <c r="FU1126" s="29"/>
      <c r="FV1126" s="29"/>
      <c r="FW1126" s="29"/>
      <c r="FX1126" s="29"/>
      <c r="FY1126" s="29"/>
      <c r="FZ1126" s="29"/>
      <c r="GA1126" s="29"/>
      <c r="GB1126" s="29"/>
      <c r="GC1126" s="29"/>
      <c r="GD1126" s="29"/>
      <c r="GE1126" s="29"/>
      <c r="GF1126" s="29"/>
      <c r="GG1126" s="29"/>
      <c r="GH1126" s="29"/>
      <c r="GI1126" s="29"/>
      <c r="GJ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</row>
    <row r="1127" spans="2:230" ht="12.75">
      <c r="B1127" s="48"/>
      <c r="C1127" s="48"/>
      <c r="D1127" s="48"/>
      <c r="E1127" s="55"/>
      <c r="F1127" s="56"/>
      <c r="G1127" s="56"/>
      <c r="H1127" s="56"/>
      <c r="I1127" s="48"/>
      <c r="J1127" s="48"/>
      <c r="K1127" s="48"/>
      <c r="L1127" s="56"/>
      <c r="M1127" s="48"/>
      <c r="N1127" s="48"/>
      <c r="O1127" s="49"/>
      <c r="P1127" s="48"/>
      <c r="Q1127" s="48"/>
      <c r="R1127" s="56"/>
      <c r="S1127" s="52"/>
      <c r="T1127" s="116"/>
      <c r="U1127" s="116"/>
      <c r="V1127" s="116"/>
      <c r="W1127" s="116"/>
      <c r="X1127" s="43"/>
      <c r="Y1127" s="43"/>
      <c r="Z1127" s="42"/>
      <c r="AA1127" s="43"/>
      <c r="AB1127" s="45"/>
      <c r="AC1127" s="45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  <c r="BM1127" s="29"/>
      <c r="BN1127" s="29"/>
      <c r="BO1127" s="29"/>
      <c r="BP1127" s="29"/>
      <c r="BQ1127" s="29"/>
      <c r="BR1127" s="29"/>
      <c r="BS1127" s="29"/>
      <c r="BT1127" s="29"/>
      <c r="BU1127" s="29"/>
      <c r="BV1127" s="29"/>
      <c r="BW1127" s="29"/>
      <c r="BX1127" s="29"/>
      <c r="BY1127" s="29"/>
      <c r="BZ1127" s="29"/>
      <c r="CA1127" s="29"/>
      <c r="CB1127" s="29"/>
      <c r="CC1127" s="29"/>
      <c r="CD1127" s="29"/>
      <c r="CE1127" s="29"/>
      <c r="CF1127" s="29"/>
      <c r="CG1127" s="29"/>
      <c r="CH1127" s="29"/>
      <c r="CI1127" s="29"/>
      <c r="CJ1127" s="29"/>
      <c r="CK1127" s="29"/>
      <c r="CL1127" s="29"/>
      <c r="CM1127" s="29"/>
      <c r="CN1127" s="29"/>
      <c r="CO1127" s="29"/>
      <c r="CP1127" s="29"/>
      <c r="CQ1127" s="29"/>
      <c r="CR1127" s="29"/>
      <c r="CS1127" s="29"/>
      <c r="CT1127" s="29"/>
      <c r="CU1127" s="29"/>
      <c r="CV1127" s="29"/>
      <c r="CW1127" s="29"/>
      <c r="CX1127" s="29"/>
      <c r="CY1127" s="29"/>
      <c r="CZ1127" s="29"/>
      <c r="DA1127" s="29"/>
      <c r="DB1127" s="29"/>
      <c r="DC1127" s="29"/>
      <c r="DD1127" s="29"/>
      <c r="DE1127" s="29"/>
      <c r="DF1127" s="29"/>
      <c r="DG1127" s="29"/>
      <c r="DH1127" s="29"/>
      <c r="DI1127" s="29"/>
      <c r="DJ1127" s="29"/>
      <c r="DK1127" s="29"/>
      <c r="DL1127" s="29"/>
      <c r="DM1127" s="29"/>
      <c r="DN1127" s="29"/>
      <c r="DO1127" s="29"/>
      <c r="DP1127" s="29"/>
      <c r="DQ1127" s="29"/>
      <c r="DR1127" s="29"/>
      <c r="DS1127" s="29"/>
      <c r="DT1127" s="29"/>
      <c r="DU1127" s="29"/>
      <c r="DV1127" s="29"/>
      <c r="DW1127" s="29"/>
      <c r="DX1127" s="29"/>
      <c r="DY1127" s="29"/>
      <c r="DZ1127" s="29"/>
      <c r="EA1127" s="29"/>
      <c r="EB1127" s="29"/>
      <c r="EC1127" s="29"/>
      <c r="ED1127" s="29"/>
      <c r="EE1127" s="29"/>
      <c r="EF1127" s="29"/>
      <c r="EG1127" s="29"/>
      <c r="EH1127" s="29"/>
      <c r="EI1127" s="29"/>
      <c r="EJ1127" s="29"/>
      <c r="EK1127" s="29"/>
      <c r="EL1127" s="29"/>
      <c r="EM1127" s="29"/>
      <c r="EN1127" s="29"/>
      <c r="EO1127" s="29"/>
      <c r="EP1127" s="29"/>
      <c r="EQ1127" s="29"/>
      <c r="ER1127" s="29"/>
      <c r="ES1127" s="29"/>
      <c r="ET1127" s="29"/>
      <c r="EU1127" s="29"/>
      <c r="EV1127" s="29"/>
      <c r="EW1127" s="29"/>
      <c r="EX1127" s="29"/>
      <c r="EY1127" s="29"/>
      <c r="EZ1127" s="29"/>
      <c r="FA1127" s="29"/>
      <c r="FB1127" s="29"/>
      <c r="FC1127" s="29"/>
      <c r="FD1127" s="29"/>
      <c r="FE1127" s="29"/>
      <c r="FF1127" s="29"/>
      <c r="FG1127" s="29"/>
      <c r="FH1127" s="29"/>
      <c r="FI1127" s="29"/>
      <c r="FJ1127" s="29"/>
      <c r="FK1127" s="29"/>
      <c r="FL1127" s="29"/>
      <c r="FM1127" s="29"/>
      <c r="FN1127" s="29"/>
      <c r="FO1127" s="29"/>
      <c r="FP1127" s="29"/>
      <c r="FQ1127" s="29"/>
      <c r="FR1127" s="29"/>
      <c r="FS1127" s="29"/>
      <c r="FT1127" s="29"/>
      <c r="FU1127" s="29"/>
      <c r="FV1127" s="29"/>
      <c r="FW1127" s="29"/>
      <c r="FX1127" s="29"/>
      <c r="FY1127" s="29"/>
      <c r="FZ1127" s="29"/>
      <c r="GA1127" s="29"/>
      <c r="GB1127" s="29"/>
      <c r="GC1127" s="29"/>
      <c r="GD1127" s="29"/>
      <c r="GE1127" s="29"/>
      <c r="GF1127" s="29"/>
      <c r="GG1127" s="29"/>
      <c r="GH1127" s="29"/>
      <c r="GI1127" s="29"/>
      <c r="GJ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</row>
    <row r="1128" spans="2:230" ht="12.75">
      <c r="B1128" s="48"/>
      <c r="C1128" s="48"/>
      <c r="D1128" s="48"/>
      <c r="E1128" s="55"/>
      <c r="F1128" s="56"/>
      <c r="G1128" s="56"/>
      <c r="H1128" s="56"/>
      <c r="I1128" s="48"/>
      <c r="J1128" s="48"/>
      <c r="K1128" s="48"/>
      <c r="L1128" s="56"/>
      <c r="M1128" s="48"/>
      <c r="N1128" s="48"/>
      <c r="O1128" s="49"/>
      <c r="P1128" s="48"/>
      <c r="Q1128" s="48"/>
      <c r="R1128" s="56"/>
      <c r="S1128" s="52"/>
      <c r="T1128" s="116"/>
      <c r="U1128" s="116"/>
      <c r="V1128" s="116"/>
      <c r="W1128" s="116"/>
      <c r="X1128" s="43"/>
      <c r="Y1128" s="43"/>
      <c r="Z1128" s="42"/>
      <c r="AA1128" s="43"/>
      <c r="AB1128" s="45"/>
      <c r="AC1128" s="45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  <c r="BM1128" s="29"/>
      <c r="BN1128" s="29"/>
      <c r="BO1128" s="29"/>
      <c r="BP1128" s="29"/>
      <c r="BQ1128" s="29"/>
      <c r="BR1128" s="29"/>
      <c r="BS1128" s="29"/>
      <c r="BT1128" s="29"/>
      <c r="BU1128" s="29"/>
      <c r="BV1128" s="29"/>
      <c r="BW1128" s="29"/>
      <c r="BX1128" s="29"/>
      <c r="BY1128" s="29"/>
      <c r="BZ1128" s="29"/>
      <c r="CA1128" s="29"/>
      <c r="CB1128" s="29"/>
      <c r="CC1128" s="29"/>
      <c r="CD1128" s="29"/>
      <c r="CE1128" s="29"/>
      <c r="CF1128" s="29"/>
      <c r="CG1128" s="29"/>
      <c r="CH1128" s="29"/>
      <c r="CI1128" s="29"/>
      <c r="CJ1128" s="29"/>
      <c r="CK1128" s="29"/>
      <c r="CL1128" s="29"/>
      <c r="CM1128" s="29"/>
      <c r="CN1128" s="29"/>
      <c r="CO1128" s="29"/>
      <c r="CP1128" s="29"/>
      <c r="CQ1128" s="29"/>
      <c r="CR1128" s="29"/>
      <c r="CS1128" s="29"/>
      <c r="CT1128" s="29"/>
      <c r="CU1128" s="29"/>
      <c r="CV1128" s="29"/>
      <c r="CW1128" s="29"/>
      <c r="CX1128" s="29"/>
      <c r="CY1128" s="29"/>
      <c r="CZ1128" s="29"/>
      <c r="DA1128" s="29"/>
      <c r="DB1128" s="29"/>
      <c r="DC1128" s="29"/>
      <c r="DD1128" s="29"/>
      <c r="DE1128" s="29"/>
      <c r="DF1128" s="29"/>
      <c r="DG1128" s="29"/>
      <c r="DH1128" s="29"/>
      <c r="DI1128" s="29"/>
      <c r="DJ1128" s="29"/>
      <c r="DK1128" s="29"/>
      <c r="DL1128" s="29"/>
      <c r="DM1128" s="29"/>
      <c r="DN1128" s="29"/>
      <c r="DO1128" s="29"/>
      <c r="DP1128" s="29"/>
      <c r="DQ1128" s="29"/>
      <c r="DR1128" s="29"/>
      <c r="DS1128" s="29"/>
      <c r="DT1128" s="29"/>
      <c r="DU1128" s="29"/>
      <c r="DV1128" s="29"/>
      <c r="DW1128" s="29"/>
      <c r="DX1128" s="29"/>
      <c r="DY1128" s="29"/>
      <c r="DZ1128" s="29"/>
      <c r="EA1128" s="29"/>
      <c r="EB1128" s="29"/>
      <c r="EC1128" s="29"/>
      <c r="ED1128" s="29"/>
      <c r="EE1128" s="29"/>
      <c r="EF1128" s="29"/>
      <c r="EG1128" s="29"/>
      <c r="EH1128" s="29"/>
      <c r="EI1128" s="29"/>
      <c r="EJ1128" s="29"/>
      <c r="EK1128" s="29"/>
      <c r="EL1128" s="29"/>
      <c r="EM1128" s="29"/>
      <c r="EN1128" s="29"/>
      <c r="EO1128" s="29"/>
      <c r="EP1128" s="29"/>
      <c r="EQ1128" s="29"/>
      <c r="ER1128" s="29"/>
      <c r="ES1128" s="29"/>
      <c r="ET1128" s="29"/>
      <c r="EU1128" s="29"/>
      <c r="EV1128" s="29"/>
      <c r="EW1128" s="29"/>
      <c r="EX1128" s="29"/>
      <c r="EY1128" s="29"/>
      <c r="EZ1128" s="29"/>
      <c r="FA1128" s="29"/>
      <c r="FB1128" s="29"/>
      <c r="FC1128" s="29"/>
      <c r="FD1128" s="29"/>
      <c r="FE1128" s="29"/>
      <c r="FF1128" s="29"/>
      <c r="FG1128" s="29"/>
      <c r="FH1128" s="29"/>
      <c r="FI1128" s="29"/>
      <c r="FJ1128" s="29"/>
      <c r="FK1128" s="29"/>
      <c r="FL1128" s="29"/>
      <c r="FM1128" s="29"/>
      <c r="FN1128" s="29"/>
      <c r="FO1128" s="29"/>
      <c r="FP1128" s="29"/>
      <c r="FQ1128" s="29"/>
      <c r="FR1128" s="29"/>
      <c r="FS1128" s="29"/>
      <c r="FT1128" s="29"/>
      <c r="FU1128" s="29"/>
      <c r="FV1128" s="29"/>
      <c r="FW1128" s="29"/>
      <c r="FX1128" s="29"/>
      <c r="FY1128" s="29"/>
      <c r="FZ1128" s="29"/>
      <c r="GA1128" s="29"/>
      <c r="GB1128" s="29"/>
      <c r="GC1128" s="29"/>
      <c r="GD1128" s="29"/>
      <c r="GE1128" s="29"/>
      <c r="GF1128" s="29"/>
      <c r="GG1128" s="29"/>
      <c r="GH1128" s="29"/>
      <c r="GI1128" s="29"/>
      <c r="GJ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</row>
    <row r="1129" spans="2:230" ht="12.75">
      <c r="B1129" s="48"/>
      <c r="C1129" s="48"/>
      <c r="D1129" s="48"/>
      <c r="E1129" s="55"/>
      <c r="F1129" s="56"/>
      <c r="G1129" s="56"/>
      <c r="H1129" s="56"/>
      <c r="I1129" s="48"/>
      <c r="J1129" s="48"/>
      <c r="K1129" s="48"/>
      <c r="L1129" s="56"/>
      <c r="M1129" s="48"/>
      <c r="N1129" s="48"/>
      <c r="O1129" s="49"/>
      <c r="P1129" s="48"/>
      <c r="Q1129" s="48"/>
      <c r="R1129" s="56"/>
      <c r="S1129" s="52"/>
      <c r="T1129" s="116"/>
      <c r="U1129" s="116"/>
      <c r="V1129" s="116"/>
      <c r="W1129" s="116"/>
      <c r="X1129" s="43"/>
      <c r="Y1129" s="43"/>
      <c r="Z1129" s="42"/>
      <c r="AA1129" s="43"/>
      <c r="AB1129" s="45"/>
      <c r="AC1129" s="45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  <c r="BM1129" s="29"/>
      <c r="BN1129" s="29"/>
      <c r="BO1129" s="29"/>
      <c r="BP1129" s="29"/>
      <c r="BQ1129" s="29"/>
      <c r="BR1129" s="29"/>
      <c r="BS1129" s="29"/>
      <c r="BT1129" s="29"/>
      <c r="BU1129" s="29"/>
      <c r="BV1129" s="29"/>
      <c r="BW1129" s="29"/>
      <c r="BX1129" s="29"/>
      <c r="BY1129" s="29"/>
      <c r="BZ1129" s="29"/>
      <c r="CA1129" s="29"/>
      <c r="CB1129" s="29"/>
      <c r="CC1129" s="29"/>
      <c r="CD1129" s="29"/>
      <c r="CE1129" s="29"/>
      <c r="CF1129" s="29"/>
      <c r="CG1129" s="29"/>
      <c r="CH1129" s="29"/>
      <c r="CI1129" s="29"/>
      <c r="CJ1129" s="29"/>
      <c r="CK1129" s="29"/>
      <c r="CL1129" s="29"/>
      <c r="CM1129" s="29"/>
      <c r="CN1129" s="29"/>
      <c r="CO1129" s="29"/>
      <c r="CP1129" s="29"/>
      <c r="CQ1129" s="29"/>
      <c r="CR1129" s="29"/>
      <c r="CS1129" s="29"/>
      <c r="CT1129" s="29"/>
      <c r="CU1129" s="29"/>
      <c r="CV1129" s="29"/>
      <c r="CW1129" s="29"/>
      <c r="CX1129" s="29"/>
      <c r="CY1129" s="29"/>
      <c r="CZ1129" s="29"/>
      <c r="DA1129" s="29"/>
      <c r="DB1129" s="29"/>
      <c r="DC1129" s="29"/>
      <c r="DD1129" s="29"/>
      <c r="DE1129" s="29"/>
      <c r="DF1129" s="29"/>
      <c r="DG1129" s="29"/>
      <c r="DH1129" s="29"/>
      <c r="DI1129" s="29"/>
      <c r="DJ1129" s="29"/>
      <c r="DK1129" s="29"/>
      <c r="DL1129" s="29"/>
      <c r="DM1129" s="29"/>
      <c r="DN1129" s="29"/>
      <c r="DO1129" s="29"/>
      <c r="DP1129" s="29"/>
      <c r="DQ1129" s="29"/>
      <c r="DR1129" s="29"/>
      <c r="DS1129" s="29"/>
      <c r="DT1129" s="29"/>
      <c r="DU1129" s="29"/>
      <c r="DV1129" s="29"/>
      <c r="DW1129" s="29"/>
      <c r="DX1129" s="29"/>
      <c r="DY1129" s="29"/>
      <c r="DZ1129" s="29"/>
      <c r="EA1129" s="29"/>
      <c r="EB1129" s="29"/>
      <c r="EC1129" s="29"/>
      <c r="ED1129" s="29"/>
      <c r="EE1129" s="29"/>
      <c r="EF1129" s="29"/>
      <c r="EG1129" s="29"/>
      <c r="EH1129" s="29"/>
      <c r="EI1129" s="29"/>
      <c r="EJ1129" s="29"/>
      <c r="EK1129" s="29"/>
      <c r="EL1129" s="29"/>
      <c r="EM1129" s="29"/>
      <c r="EN1129" s="29"/>
      <c r="EO1129" s="29"/>
      <c r="EP1129" s="29"/>
      <c r="EQ1129" s="29"/>
      <c r="ER1129" s="29"/>
      <c r="ES1129" s="29"/>
      <c r="ET1129" s="29"/>
      <c r="EU1129" s="29"/>
      <c r="EV1129" s="29"/>
      <c r="EW1129" s="29"/>
      <c r="EX1129" s="29"/>
      <c r="EY1129" s="29"/>
      <c r="EZ1129" s="29"/>
      <c r="FA1129" s="29"/>
      <c r="FB1129" s="29"/>
      <c r="FC1129" s="29"/>
      <c r="FD1129" s="29"/>
      <c r="FE1129" s="29"/>
      <c r="FF1129" s="29"/>
      <c r="FG1129" s="29"/>
      <c r="FH1129" s="29"/>
      <c r="FI1129" s="29"/>
      <c r="FJ1129" s="29"/>
      <c r="FK1129" s="29"/>
      <c r="FL1129" s="29"/>
      <c r="FM1129" s="29"/>
      <c r="FN1129" s="29"/>
      <c r="FO1129" s="29"/>
      <c r="FP1129" s="29"/>
      <c r="FQ1129" s="29"/>
      <c r="FR1129" s="29"/>
      <c r="FS1129" s="29"/>
      <c r="FT1129" s="29"/>
      <c r="FU1129" s="29"/>
      <c r="FV1129" s="29"/>
      <c r="FW1129" s="29"/>
      <c r="FX1129" s="29"/>
      <c r="FY1129" s="29"/>
      <c r="FZ1129" s="29"/>
      <c r="GA1129" s="29"/>
      <c r="GB1129" s="29"/>
      <c r="GC1129" s="29"/>
      <c r="GD1129" s="29"/>
      <c r="GE1129" s="29"/>
      <c r="GF1129" s="29"/>
      <c r="GG1129" s="29"/>
      <c r="GH1129" s="29"/>
      <c r="GI1129" s="29"/>
      <c r="GJ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</row>
    <row r="1130" spans="2:230" ht="12.75">
      <c r="B1130" s="48"/>
      <c r="C1130" s="48"/>
      <c r="D1130" s="48"/>
      <c r="E1130" s="55"/>
      <c r="F1130" s="56"/>
      <c r="G1130" s="56"/>
      <c r="H1130" s="56"/>
      <c r="I1130" s="48"/>
      <c r="J1130" s="48"/>
      <c r="K1130" s="48"/>
      <c r="L1130" s="56"/>
      <c r="M1130" s="48"/>
      <c r="N1130" s="48"/>
      <c r="O1130" s="49"/>
      <c r="P1130" s="48"/>
      <c r="Q1130" s="48"/>
      <c r="R1130" s="56"/>
      <c r="S1130" s="52"/>
      <c r="T1130" s="116"/>
      <c r="U1130" s="116"/>
      <c r="V1130" s="116"/>
      <c r="W1130" s="116"/>
      <c r="X1130" s="43"/>
      <c r="Y1130" s="43"/>
      <c r="Z1130" s="42"/>
      <c r="AA1130" s="43"/>
      <c r="AB1130" s="45"/>
      <c r="AC1130" s="45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  <c r="BM1130" s="29"/>
      <c r="BN1130" s="29"/>
      <c r="BO1130" s="29"/>
      <c r="BP1130" s="29"/>
      <c r="BQ1130" s="29"/>
      <c r="BR1130" s="29"/>
      <c r="BS1130" s="29"/>
      <c r="BT1130" s="29"/>
      <c r="BU1130" s="29"/>
      <c r="BV1130" s="29"/>
      <c r="BW1130" s="29"/>
      <c r="BX1130" s="29"/>
      <c r="BY1130" s="29"/>
      <c r="BZ1130" s="29"/>
      <c r="CA1130" s="29"/>
      <c r="CB1130" s="29"/>
      <c r="CC1130" s="29"/>
      <c r="CD1130" s="29"/>
      <c r="CE1130" s="29"/>
      <c r="CF1130" s="29"/>
      <c r="CG1130" s="29"/>
      <c r="CH1130" s="29"/>
      <c r="CI1130" s="29"/>
      <c r="CJ1130" s="29"/>
      <c r="CK1130" s="29"/>
      <c r="CL1130" s="29"/>
      <c r="CM1130" s="29"/>
      <c r="CN1130" s="29"/>
      <c r="CO1130" s="29"/>
      <c r="CP1130" s="29"/>
      <c r="CQ1130" s="29"/>
      <c r="CR1130" s="29"/>
      <c r="CS1130" s="29"/>
      <c r="CT1130" s="29"/>
      <c r="CU1130" s="29"/>
      <c r="CV1130" s="29"/>
      <c r="CW1130" s="29"/>
      <c r="CX1130" s="29"/>
      <c r="CY1130" s="29"/>
      <c r="CZ1130" s="29"/>
      <c r="DA1130" s="29"/>
      <c r="DB1130" s="29"/>
      <c r="DC1130" s="29"/>
      <c r="DD1130" s="29"/>
      <c r="DE1130" s="29"/>
      <c r="DF1130" s="29"/>
      <c r="DG1130" s="29"/>
      <c r="DH1130" s="29"/>
      <c r="DI1130" s="29"/>
      <c r="DJ1130" s="29"/>
      <c r="DK1130" s="29"/>
      <c r="DL1130" s="29"/>
      <c r="DM1130" s="29"/>
      <c r="DN1130" s="29"/>
      <c r="DO1130" s="29"/>
      <c r="DP1130" s="29"/>
      <c r="DQ1130" s="29"/>
      <c r="DR1130" s="29"/>
      <c r="DS1130" s="29"/>
      <c r="DT1130" s="29"/>
      <c r="DU1130" s="29"/>
      <c r="DV1130" s="29"/>
      <c r="DW1130" s="29"/>
      <c r="DX1130" s="29"/>
      <c r="DY1130" s="29"/>
      <c r="DZ1130" s="29"/>
      <c r="EA1130" s="29"/>
      <c r="EB1130" s="29"/>
      <c r="EC1130" s="29"/>
      <c r="ED1130" s="29"/>
      <c r="EE1130" s="29"/>
      <c r="EF1130" s="29"/>
      <c r="EG1130" s="29"/>
      <c r="EH1130" s="29"/>
      <c r="EI1130" s="29"/>
      <c r="EJ1130" s="29"/>
      <c r="EK1130" s="29"/>
      <c r="EL1130" s="29"/>
      <c r="EM1130" s="29"/>
      <c r="EN1130" s="29"/>
      <c r="EO1130" s="29"/>
      <c r="EP1130" s="29"/>
      <c r="EQ1130" s="29"/>
      <c r="ER1130" s="29"/>
      <c r="ES1130" s="29"/>
      <c r="ET1130" s="29"/>
      <c r="EU1130" s="29"/>
      <c r="EV1130" s="29"/>
      <c r="EW1130" s="29"/>
      <c r="EX1130" s="29"/>
      <c r="EY1130" s="29"/>
      <c r="EZ1130" s="29"/>
      <c r="FA1130" s="29"/>
      <c r="FB1130" s="29"/>
      <c r="FC1130" s="29"/>
      <c r="FD1130" s="29"/>
      <c r="FE1130" s="29"/>
      <c r="FF1130" s="29"/>
      <c r="FG1130" s="29"/>
      <c r="FH1130" s="29"/>
      <c r="FI1130" s="29"/>
      <c r="FJ1130" s="29"/>
      <c r="FK1130" s="29"/>
      <c r="FL1130" s="29"/>
      <c r="FM1130" s="29"/>
      <c r="FN1130" s="29"/>
      <c r="FO1130" s="29"/>
      <c r="FP1130" s="29"/>
      <c r="FQ1130" s="29"/>
      <c r="FR1130" s="29"/>
      <c r="FS1130" s="29"/>
      <c r="FT1130" s="29"/>
      <c r="FU1130" s="29"/>
      <c r="FV1130" s="29"/>
      <c r="FW1130" s="29"/>
      <c r="FX1130" s="29"/>
      <c r="FY1130" s="29"/>
      <c r="FZ1130" s="29"/>
      <c r="GA1130" s="29"/>
      <c r="GB1130" s="29"/>
      <c r="GC1130" s="29"/>
      <c r="GD1130" s="29"/>
      <c r="GE1130" s="29"/>
      <c r="GF1130" s="29"/>
      <c r="GG1130" s="29"/>
      <c r="GH1130" s="29"/>
      <c r="GI1130" s="29"/>
      <c r="GJ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</row>
    <row r="1131" spans="2:230" ht="12.75">
      <c r="B1131" s="48"/>
      <c r="C1131" s="48"/>
      <c r="D1131" s="48"/>
      <c r="E1131" s="55"/>
      <c r="F1131" s="56"/>
      <c r="G1131" s="56"/>
      <c r="H1131" s="56"/>
      <c r="I1131" s="48"/>
      <c r="J1131" s="48"/>
      <c r="K1131" s="48"/>
      <c r="L1131" s="56"/>
      <c r="M1131" s="48"/>
      <c r="N1131" s="48"/>
      <c r="O1131" s="49"/>
      <c r="P1131" s="48"/>
      <c r="Q1131" s="48"/>
      <c r="R1131" s="56"/>
      <c r="S1131" s="52"/>
      <c r="T1131" s="116"/>
      <c r="U1131" s="116"/>
      <c r="V1131" s="116"/>
      <c r="W1131" s="116"/>
      <c r="X1131" s="43"/>
      <c r="Y1131" s="43"/>
      <c r="Z1131" s="42"/>
      <c r="AA1131" s="43"/>
      <c r="AB1131" s="45"/>
      <c r="AC1131" s="45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  <c r="BM1131" s="29"/>
      <c r="BN1131" s="29"/>
      <c r="BO1131" s="29"/>
      <c r="BP1131" s="29"/>
      <c r="BQ1131" s="29"/>
      <c r="BR1131" s="29"/>
      <c r="BS1131" s="29"/>
      <c r="BT1131" s="29"/>
      <c r="BU1131" s="29"/>
      <c r="BV1131" s="29"/>
      <c r="BW1131" s="29"/>
      <c r="BX1131" s="29"/>
      <c r="BY1131" s="29"/>
      <c r="BZ1131" s="29"/>
      <c r="CA1131" s="29"/>
      <c r="CB1131" s="29"/>
      <c r="CC1131" s="29"/>
      <c r="CD1131" s="29"/>
      <c r="CE1131" s="29"/>
      <c r="CF1131" s="29"/>
      <c r="CG1131" s="29"/>
      <c r="CH1131" s="29"/>
      <c r="CI1131" s="29"/>
      <c r="CJ1131" s="29"/>
      <c r="CK1131" s="29"/>
      <c r="CL1131" s="29"/>
      <c r="CM1131" s="29"/>
      <c r="CN1131" s="29"/>
      <c r="CO1131" s="29"/>
      <c r="CP1131" s="29"/>
      <c r="CQ1131" s="29"/>
      <c r="CR1131" s="29"/>
      <c r="CS1131" s="29"/>
      <c r="CT1131" s="29"/>
      <c r="CU1131" s="29"/>
      <c r="CV1131" s="29"/>
      <c r="CW1131" s="29"/>
      <c r="CX1131" s="29"/>
      <c r="CY1131" s="29"/>
      <c r="CZ1131" s="29"/>
      <c r="DA1131" s="29"/>
      <c r="DB1131" s="29"/>
      <c r="DC1131" s="29"/>
      <c r="DD1131" s="29"/>
      <c r="DE1131" s="29"/>
      <c r="DF1131" s="29"/>
      <c r="DG1131" s="29"/>
      <c r="DH1131" s="29"/>
      <c r="DI1131" s="29"/>
      <c r="DJ1131" s="29"/>
      <c r="DK1131" s="29"/>
      <c r="DL1131" s="29"/>
      <c r="DM1131" s="29"/>
      <c r="DN1131" s="29"/>
      <c r="DO1131" s="29"/>
      <c r="DP1131" s="29"/>
      <c r="DQ1131" s="29"/>
      <c r="DR1131" s="29"/>
      <c r="DS1131" s="29"/>
      <c r="DT1131" s="29"/>
      <c r="DU1131" s="29"/>
      <c r="DV1131" s="29"/>
      <c r="DW1131" s="29"/>
      <c r="DX1131" s="29"/>
      <c r="DY1131" s="29"/>
      <c r="DZ1131" s="29"/>
      <c r="EA1131" s="29"/>
      <c r="EB1131" s="29"/>
      <c r="EC1131" s="29"/>
      <c r="ED1131" s="29"/>
      <c r="EE1131" s="29"/>
      <c r="EF1131" s="29"/>
      <c r="EG1131" s="29"/>
      <c r="EH1131" s="29"/>
      <c r="EI1131" s="29"/>
      <c r="EJ1131" s="29"/>
      <c r="EK1131" s="29"/>
      <c r="EL1131" s="29"/>
      <c r="EM1131" s="29"/>
      <c r="EN1131" s="29"/>
      <c r="EO1131" s="29"/>
      <c r="EP1131" s="29"/>
      <c r="EQ1131" s="29"/>
      <c r="ER1131" s="29"/>
      <c r="ES1131" s="29"/>
      <c r="ET1131" s="29"/>
      <c r="EU1131" s="29"/>
      <c r="EV1131" s="29"/>
      <c r="EW1131" s="29"/>
      <c r="EX1131" s="29"/>
      <c r="EY1131" s="29"/>
      <c r="EZ1131" s="29"/>
      <c r="FA1131" s="29"/>
      <c r="FB1131" s="29"/>
      <c r="FC1131" s="29"/>
      <c r="FD1131" s="29"/>
      <c r="FE1131" s="29"/>
      <c r="FF1131" s="29"/>
      <c r="FG1131" s="29"/>
      <c r="FH1131" s="29"/>
      <c r="FI1131" s="29"/>
      <c r="FJ1131" s="29"/>
      <c r="FK1131" s="29"/>
      <c r="FL1131" s="29"/>
      <c r="FM1131" s="29"/>
      <c r="FN1131" s="29"/>
      <c r="FO1131" s="29"/>
      <c r="FP1131" s="29"/>
      <c r="FQ1131" s="29"/>
      <c r="FR1131" s="29"/>
      <c r="FS1131" s="29"/>
      <c r="FT1131" s="29"/>
      <c r="FU1131" s="29"/>
      <c r="FV1131" s="29"/>
      <c r="FW1131" s="29"/>
      <c r="FX1131" s="29"/>
      <c r="FY1131" s="29"/>
      <c r="FZ1131" s="29"/>
      <c r="GA1131" s="29"/>
      <c r="GB1131" s="29"/>
      <c r="GC1131" s="29"/>
      <c r="GD1131" s="29"/>
      <c r="GE1131" s="29"/>
      <c r="GF1131" s="29"/>
      <c r="GG1131" s="29"/>
      <c r="GH1131" s="29"/>
      <c r="GI1131" s="29"/>
      <c r="GJ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</row>
    <row r="1132" spans="2:230" ht="12.75">
      <c r="B1132" s="48"/>
      <c r="C1132" s="48"/>
      <c r="D1132" s="48"/>
      <c r="E1132" s="55"/>
      <c r="F1132" s="56"/>
      <c r="G1132" s="56"/>
      <c r="H1132" s="56"/>
      <c r="I1132" s="48"/>
      <c r="J1132" s="48"/>
      <c r="K1132" s="48"/>
      <c r="L1132" s="56"/>
      <c r="M1132" s="48"/>
      <c r="N1132" s="48"/>
      <c r="O1132" s="49"/>
      <c r="P1132" s="48"/>
      <c r="Q1132" s="48"/>
      <c r="R1132" s="56"/>
      <c r="S1132" s="52"/>
      <c r="T1132" s="116"/>
      <c r="U1132" s="116"/>
      <c r="V1132" s="116"/>
      <c r="W1132" s="116"/>
      <c r="X1132" s="43"/>
      <c r="Y1132" s="43"/>
      <c r="Z1132" s="42"/>
      <c r="AA1132" s="43"/>
      <c r="AB1132" s="45"/>
      <c r="AC1132" s="45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  <c r="BM1132" s="29"/>
      <c r="BN1132" s="29"/>
      <c r="BO1132" s="29"/>
      <c r="BP1132" s="29"/>
      <c r="BQ1132" s="29"/>
      <c r="BR1132" s="29"/>
      <c r="BS1132" s="29"/>
      <c r="BT1132" s="29"/>
      <c r="BU1132" s="29"/>
      <c r="BV1132" s="29"/>
      <c r="BW1132" s="29"/>
      <c r="BX1132" s="29"/>
      <c r="BY1132" s="29"/>
      <c r="BZ1132" s="29"/>
      <c r="CA1132" s="29"/>
      <c r="CB1132" s="29"/>
      <c r="CC1132" s="29"/>
      <c r="CD1132" s="29"/>
      <c r="CE1132" s="29"/>
      <c r="CF1132" s="29"/>
      <c r="CG1132" s="29"/>
      <c r="CH1132" s="29"/>
      <c r="CI1132" s="29"/>
      <c r="CJ1132" s="29"/>
      <c r="CK1132" s="29"/>
      <c r="CL1132" s="29"/>
      <c r="CM1132" s="29"/>
      <c r="CN1132" s="29"/>
      <c r="CO1132" s="29"/>
      <c r="CP1132" s="29"/>
      <c r="CQ1132" s="29"/>
      <c r="CR1132" s="29"/>
      <c r="CS1132" s="29"/>
      <c r="CT1132" s="29"/>
      <c r="CU1132" s="29"/>
      <c r="CV1132" s="29"/>
      <c r="CW1132" s="29"/>
      <c r="CX1132" s="29"/>
      <c r="CY1132" s="29"/>
      <c r="CZ1132" s="29"/>
      <c r="DA1132" s="29"/>
      <c r="DB1132" s="29"/>
      <c r="DC1132" s="29"/>
      <c r="DD1132" s="29"/>
      <c r="DE1132" s="29"/>
      <c r="DF1132" s="29"/>
      <c r="DG1132" s="29"/>
      <c r="DH1132" s="29"/>
      <c r="DI1132" s="29"/>
      <c r="DJ1132" s="29"/>
      <c r="DK1132" s="29"/>
      <c r="DL1132" s="29"/>
      <c r="DM1132" s="29"/>
      <c r="DN1132" s="29"/>
      <c r="DO1132" s="29"/>
      <c r="DP1132" s="29"/>
      <c r="DQ1132" s="29"/>
      <c r="DR1132" s="29"/>
      <c r="DS1132" s="29"/>
      <c r="DT1132" s="29"/>
      <c r="DU1132" s="29"/>
      <c r="DV1132" s="29"/>
      <c r="DW1132" s="29"/>
      <c r="DX1132" s="29"/>
      <c r="DY1132" s="29"/>
      <c r="DZ1132" s="29"/>
      <c r="EA1132" s="29"/>
      <c r="EB1132" s="29"/>
      <c r="EC1132" s="29"/>
      <c r="ED1132" s="29"/>
      <c r="EE1132" s="29"/>
      <c r="EF1132" s="29"/>
      <c r="EG1132" s="29"/>
      <c r="EH1132" s="29"/>
      <c r="EI1132" s="29"/>
      <c r="EJ1132" s="29"/>
      <c r="EK1132" s="29"/>
      <c r="EL1132" s="29"/>
      <c r="EM1132" s="29"/>
      <c r="EN1132" s="29"/>
      <c r="EO1132" s="29"/>
      <c r="EP1132" s="29"/>
      <c r="EQ1132" s="29"/>
      <c r="ER1132" s="29"/>
      <c r="ES1132" s="29"/>
      <c r="ET1132" s="29"/>
      <c r="EU1132" s="29"/>
      <c r="EV1132" s="29"/>
      <c r="EW1132" s="29"/>
      <c r="EX1132" s="29"/>
      <c r="EY1132" s="29"/>
      <c r="EZ1132" s="29"/>
      <c r="FA1132" s="29"/>
      <c r="FB1132" s="29"/>
      <c r="FC1132" s="29"/>
      <c r="FD1132" s="29"/>
      <c r="FE1132" s="29"/>
      <c r="FF1132" s="29"/>
      <c r="FG1132" s="29"/>
      <c r="FH1132" s="29"/>
      <c r="FI1132" s="29"/>
      <c r="FJ1132" s="29"/>
      <c r="FK1132" s="29"/>
      <c r="FL1132" s="29"/>
      <c r="FM1132" s="29"/>
      <c r="FN1132" s="29"/>
      <c r="FO1132" s="29"/>
      <c r="FP1132" s="29"/>
      <c r="FQ1132" s="29"/>
      <c r="FR1132" s="29"/>
      <c r="FS1132" s="29"/>
      <c r="FT1132" s="29"/>
      <c r="FU1132" s="29"/>
      <c r="FV1132" s="29"/>
      <c r="FW1132" s="29"/>
      <c r="FX1132" s="29"/>
      <c r="FY1132" s="29"/>
      <c r="FZ1132" s="29"/>
      <c r="GA1132" s="29"/>
      <c r="GB1132" s="29"/>
      <c r="GC1132" s="29"/>
      <c r="GD1132" s="29"/>
      <c r="GE1132" s="29"/>
      <c r="GF1132" s="29"/>
      <c r="GG1132" s="29"/>
      <c r="GH1132" s="29"/>
      <c r="GI1132" s="29"/>
      <c r="GJ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</row>
    <row r="1133" spans="2:230" ht="12.75">
      <c r="B1133" s="48"/>
      <c r="C1133" s="48"/>
      <c r="D1133" s="48"/>
      <c r="E1133" s="55"/>
      <c r="F1133" s="56"/>
      <c r="G1133" s="56"/>
      <c r="H1133" s="56"/>
      <c r="I1133" s="48"/>
      <c r="J1133" s="48"/>
      <c r="K1133" s="48"/>
      <c r="L1133" s="56"/>
      <c r="M1133" s="48"/>
      <c r="N1133" s="48"/>
      <c r="O1133" s="49"/>
      <c r="P1133" s="48"/>
      <c r="Q1133" s="48"/>
      <c r="R1133" s="56"/>
      <c r="S1133" s="52"/>
      <c r="T1133" s="116"/>
      <c r="U1133" s="116"/>
      <c r="V1133" s="116"/>
      <c r="W1133" s="116"/>
      <c r="X1133" s="43"/>
      <c r="Y1133" s="43"/>
      <c r="Z1133" s="42"/>
      <c r="AA1133" s="43"/>
      <c r="AB1133" s="45"/>
      <c r="AC1133" s="45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  <c r="BM1133" s="29"/>
      <c r="BN1133" s="29"/>
      <c r="BO1133" s="29"/>
      <c r="BP1133" s="29"/>
      <c r="BQ1133" s="29"/>
      <c r="BR1133" s="29"/>
      <c r="BS1133" s="29"/>
      <c r="BT1133" s="29"/>
      <c r="BU1133" s="29"/>
      <c r="BV1133" s="29"/>
      <c r="BW1133" s="29"/>
      <c r="BX1133" s="29"/>
      <c r="BY1133" s="29"/>
      <c r="BZ1133" s="29"/>
      <c r="CA1133" s="29"/>
      <c r="CB1133" s="29"/>
      <c r="CC1133" s="29"/>
      <c r="CD1133" s="29"/>
      <c r="CE1133" s="29"/>
      <c r="CF1133" s="29"/>
      <c r="CG1133" s="29"/>
      <c r="CH1133" s="29"/>
      <c r="CI1133" s="29"/>
      <c r="CJ1133" s="29"/>
      <c r="CK1133" s="29"/>
      <c r="CL1133" s="29"/>
      <c r="CM1133" s="29"/>
      <c r="CN1133" s="29"/>
      <c r="CO1133" s="29"/>
      <c r="CP1133" s="29"/>
      <c r="CQ1133" s="29"/>
      <c r="CR1133" s="29"/>
      <c r="CS1133" s="29"/>
      <c r="CT1133" s="29"/>
      <c r="CU1133" s="29"/>
      <c r="CV1133" s="29"/>
      <c r="CW1133" s="29"/>
      <c r="CX1133" s="29"/>
      <c r="CY1133" s="29"/>
      <c r="CZ1133" s="29"/>
      <c r="DA1133" s="29"/>
      <c r="DB1133" s="29"/>
      <c r="DC1133" s="29"/>
      <c r="DD1133" s="29"/>
      <c r="DE1133" s="29"/>
      <c r="DF1133" s="29"/>
      <c r="DG1133" s="29"/>
      <c r="DH1133" s="29"/>
      <c r="DI1133" s="29"/>
      <c r="DJ1133" s="29"/>
      <c r="DK1133" s="29"/>
      <c r="DL1133" s="29"/>
      <c r="DM1133" s="29"/>
      <c r="DN1133" s="29"/>
      <c r="DO1133" s="29"/>
      <c r="DP1133" s="29"/>
      <c r="DQ1133" s="29"/>
      <c r="DR1133" s="29"/>
      <c r="DS1133" s="29"/>
      <c r="DT1133" s="29"/>
      <c r="DU1133" s="29"/>
      <c r="DV1133" s="29"/>
      <c r="DW1133" s="29"/>
      <c r="DX1133" s="29"/>
      <c r="DY1133" s="29"/>
      <c r="DZ1133" s="29"/>
      <c r="EA1133" s="29"/>
      <c r="EB1133" s="29"/>
      <c r="EC1133" s="29"/>
      <c r="ED1133" s="29"/>
      <c r="EE1133" s="29"/>
      <c r="EF1133" s="29"/>
      <c r="EG1133" s="29"/>
      <c r="EH1133" s="29"/>
      <c r="EI1133" s="29"/>
      <c r="EJ1133" s="29"/>
      <c r="EK1133" s="29"/>
      <c r="EL1133" s="29"/>
      <c r="EM1133" s="29"/>
      <c r="EN1133" s="29"/>
      <c r="EO1133" s="29"/>
      <c r="EP1133" s="29"/>
      <c r="EQ1133" s="29"/>
      <c r="ER1133" s="29"/>
      <c r="ES1133" s="29"/>
      <c r="ET1133" s="29"/>
      <c r="EU1133" s="29"/>
      <c r="EV1133" s="29"/>
      <c r="EW1133" s="29"/>
      <c r="EX1133" s="29"/>
      <c r="EY1133" s="29"/>
      <c r="EZ1133" s="29"/>
      <c r="FA1133" s="29"/>
      <c r="FB1133" s="29"/>
      <c r="FC1133" s="29"/>
      <c r="FD1133" s="29"/>
      <c r="FE1133" s="29"/>
      <c r="FF1133" s="29"/>
      <c r="FG1133" s="29"/>
      <c r="FH1133" s="29"/>
      <c r="FI1133" s="29"/>
      <c r="FJ1133" s="29"/>
      <c r="FK1133" s="29"/>
      <c r="FL1133" s="29"/>
      <c r="FM1133" s="29"/>
      <c r="FN1133" s="29"/>
      <c r="FO1133" s="29"/>
      <c r="FP1133" s="29"/>
      <c r="FQ1133" s="29"/>
      <c r="FR1133" s="29"/>
      <c r="FS1133" s="29"/>
      <c r="FT1133" s="29"/>
      <c r="FU1133" s="29"/>
      <c r="FV1133" s="29"/>
      <c r="FW1133" s="29"/>
      <c r="FX1133" s="29"/>
      <c r="FY1133" s="29"/>
      <c r="FZ1133" s="29"/>
      <c r="GA1133" s="29"/>
      <c r="GB1133" s="29"/>
      <c r="GC1133" s="29"/>
      <c r="GD1133" s="29"/>
      <c r="GE1133" s="29"/>
      <c r="GF1133" s="29"/>
      <c r="GG1133" s="29"/>
      <c r="GH1133" s="29"/>
      <c r="GI1133" s="29"/>
      <c r="GJ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</row>
    <row r="1134" spans="2:230" ht="12.75">
      <c r="B1134" s="48"/>
      <c r="C1134" s="48"/>
      <c r="D1134" s="48"/>
      <c r="E1134" s="55"/>
      <c r="F1134" s="56"/>
      <c r="G1134" s="56"/>
      <c r="H1134" s="56"/>
      <c r="I1134" s="48"/>
      <c r="J1134" s="48"/>
      <c r="K1134" s="48"/>
      <c r="L1134" s="56"/>
      <c r="M1134" s="48"/>
      <c r="N1134" s="48"/>
      <c r="O1134" s="49"/>
      <c r="P1134" s="48"/>
      <c r="Q1134" s="48"/>
      <c r="R1134" s="56"/>
      <c r="S1134" s="52"/>
      <c r="T1134" s="116"/>
      <c r="U1134" s="116"/>
      <c r="V1134" s="116"/>
      <c r="W1134" s="116"/>
      <c r="X1134" s="43"/>
      <c r="Y1134" s="43"/>
      <c r="Z1134" s="42"/>
      <c r="AA1134" s="43"/>
      <c r="AB1134" s="45"/>
      <c r="AC1134" s="45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  <c r="BM1134" s="29"/>
      <c r="BN1134" s="29"/>
      <c r="BO1134" s="29"/>
      <c r="BP1134" s="29"/>
      <c r="BQ1134" s="29"/>
      <c r="BR1134" s="29"/>
      <c r="BS1134" s="29"/>
      <c r="BT1134" s="29"/>
      <c r="BU1134" s="29"/>
      <c r="BV1134" s="29"/>
      <c r="BW1134" s="29"/>
      <c r="BX1134" s="29"/>
      <c r="BY1134" s="29"/>
      <c r="BZ1134" s="29"/>
      <c r="CA1134" s="29"/>
      <c r="CB1134" s="29"/>
      <c r="CC1134" s="29"/>
      <c r="CD1134" s="29"/>
      <c r="CE1134" s="29"/>
      <c r="CF1134" s="29"/>
      <c r="CG1134" s="29"/>
      <c r="CH1134" s="29"/>
      <c r="CI1134" s="29"/>
      <c r="CJ1134" s="29"/>
      <c r="CK1134" s="29"/>
      <c r="CL1134" s="29"/>
      <c r="CM1134" s="29"/>
      <c r="CN1134" s="29"/>
      <c r="CO1134" s="29"/>
      <c r="CP1134" s="29"/>
      <c r="CQ1134" s="29"/>
      <c r="CR1134" s="29"/>
      <c r="CS1134" s="29"/>
      <c r="CT1134" s="29"/>
      <c r="CU1134" s="29"/>
      <c r="CV1134" s="29"/>
      <c r="CW1134" s="29"/>
      <c r="CX1134" s="29"/>
      <c r="CY1134" s="29"/>
      <c r="CZ1134" s="29"/>
      <c r="DA1134" s="29"/>
      <c r="DB1134" s="29"/>
      <c r="DC1134" s="29"/>
      <c r="DD1134" s="29"/>
      <c r="DE1134" s="29"/>
      <c r="DF1134" s="29"/>
      <c r="DG1134" s="29"/>
      <c r="DH1134" s="29"/>
      <c r="DI1134" s="29"/>
      <c r="DJ1134" s="29"/>
      <c r="DK1134" s="29"/>
      <c r="DL1134" s="29"/>
      <c r="DM1134" s="29"/>
      <c r="DN1134" s="29"/>
      <c r="DO1134" s="29"/>
      <c r="DP1134" s="29"/>
      <c r="DQ1134" s="29"/>
      <c r="DR1134" s="29"/>
      <c r="DS1134" s="29"/>
      <c r="DT1134" s="29"/>
      <c r="DU1134" s="29"/>
      <c r="DV1134" s="29"/>
      <c r="DW1134" s="29"/>
      <c r="DX1134" s="29"/>
      <c r="DY1134" s="29"/>
      <c r="DZ1134" s="29"/>
      <c r="EA1134" s="29"/>
      <c r="EB1134" s="29"/>
      <c r="EC1134" s="29"/>
      <c r="ED1134" s="29"/>
      <c r="EE1134" s="29"/>
      <c r="EF1134" s="29"/>
      <c r="EG1134" s="29"/>
      <c r="EH1134" s="29"/>
      <c r="EI1134" s="29"/>
      <c r="EJ1134" s="29"/>
      <c r="EK1134" s="29"/>
      <c r="EL1134" s="29"/>
      <c r="EM1134" s="29"/>
      <c r="EN1134" s="29"/>
      <c r="EO1134" s="29"/>
      <c r="EP1134" s="29"/>
      <c r="EQ1134" s="29"/>
      <c r="ER1134" s="29"/>
      <c r="ES1134" s="29"/>
      <c r="ET1134" s="29"/>
      <c r="EU1134" s="29"/>
      <c r="EV1134" s="29"/>
      <c r="EW1134" s="29"/>
      <c r="EX1134" s="29"/>
      <c r="EY1134" s="29"/>
      <c r="EZ1134" s="29"/>
      <c r="FA1134" s="29"/>
      <c r="FB1134" s="29"/>
      <c r="FC1134" s="29"/>
      <c r="FD1134" s="29"/>
      <c r="FE1134" s="29"/>
      <c r="FF1134" s="29"/>
      <c r="FG1134" s="29"/>
      <c r="FH1134" s="29"/>
      <c r="FI1134" s="29"/>
      <c r="FJ1134" s="29"/>
      <c r="FK1134" s="29"/>
      <c r="FL1134" s="29"/>
      <c r="FM1134" s="29"/>
      <c r="FN1134" s="29"/>
      <c r="FO1134" s="29"/>
      <c r="FP1134" s="29"/>
      <c r="FQ1134" s="29"/>
      <c r="FR1134" s="29"/>
      <c r="FS1134" s="29"/>
      <c r="FT1134" s="29"/>
      <c r="FU1134" s="29"/>
      <c r="FV1134" s="29"/>
      <c r="FW1134" s="29"/>
      <c r="FX1134" s="29"/>
      <c r="FY1134" s="29"/>
      <c r="FZ1134" s="29"/>
      <c r="GA1134" s="29"/>
      <c r="GB1134" s="29"/>
      <c r="GC1134" s="29"/>
      <c r="GD1134" s="29"/>
      <c r="GE1134" s="29"/>
      <c r="GF1134" s="29"/>
      <c r="GG1134" s="29"/>
      <c r="GH1134" s="29"/>
      <c r="GI1134" s="29"/>
      <c r="GJ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</row>
    <row r="1135" spans="2:230" ht="12.75">
      <c r="B1135" s="48"/>
      <c r="C1135" s="48"/>
      <c r="D1135" s="48"/>
      <c r="E1135" s="55"/>
      <c r="F1135" s="56"/>
      <c r="G1135" s="56"/>
      <c r="H1135" s="56"/>
      <c r="I1135" s="48"/>
      <c r="J1135" s="48"/>
      <c r="K1135" s="48"/>
      <c r="L1135" s="56"/>
      <c r="M1135" s="48"/>
      <c r="N1135" s="48"/>
      <c r="O1135" s="49"/>
      <c r="P1135" s="48"/>
      <c r="Q1135" s="48"/>
      <c r="R1135" s="56"/>
      <c r="S1135" s="52"/>
      <c r="T1135" s="116"/>
      <c r="U1135" s="116"/>
      <c r="V1135" s="116"/>
      <c r="W1135" s="116"/>
      <c r="X1135" s="43"/>
      <c r="Y1135" s="43"/>
      <c r="Z1135" s="42"/>
      <c r="AA1135" s="43"/>
      <c r="AB1135" s="45"/>
      <c r="AC1135" s="45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  <c r="BM1135" s="29"/>
      <c r="BN1135" s="29"/>
      <c r="BO1135" s="29"/>
      <c r="BP1135" s="29"/>
      <c r="BQ1135" s="29"/>
      <c r="BR1135" s="29"/>
      <c r="BS1135" s="29"/>
      <c r="BT1135" s="29"/>
      <c r="BU1135" s="29"/>
      <c r="BV1135" s="29"/>
      <c r="BW1135" s="29"/>
      <c r="BX1135" s="29"/>
      <c r="BY1135" s="29"/>
      <c r="BZ1135" s="29"/>
      <c r="CA1135" s="29"/>
      <c r="CB1135" s="29"/>
      <c r="CC1135" s="29"/>
      <c r="CD1135" s="29"/>
      <c r="CE1135" s="29"/>
      <c r="CF1135" s="29"/>
      <c r="CG1135" s="29"/>
      <c r="CH1135" s="29"/>
      <c r="CI1135" s="29"/>
      <c r="CJ1135" s="29"/>
      <c r="CK1135" s="29"/>
      <c r="CL1135" s="29"/>
      <c r="CM1135" s="29"/>
      <c r="CN1135" s="29"/>
      <c r="CO1135" s="29"/>
      <c r="CP1135" s="29"/>
      <c r="CQ1135" s="29"/>
      <c r="CR1135" s="29"/>
      <c r="CS1135" s="29"/>
      <c r="CT1135" s="29"/>
      <c r="CU1135" s="29"/>
      <c r="CV1135" s="29"/>
      <c r="CW1135" s="29"/>
      <c r="CX1135" s="29"/>
      <c r="CY1135" s="29"/>
      <c r="CZ1135" s="29"/>
      <c r="DA1135" s="29"/>
      <c r="DB1135" s="29"/>
      <c r="DC1135" s="29"/>
      <c r="DD1135" s="29"/>
      <c r="DE1135" s="29"/>
      <c r="DF1135" s="29"/>
      <c r="DG1135" s="29"/>
      <c r="DH1135" s="29"/>
      <c r="DI1135" s="29"/>
      <c r="DJ1135" s="29"/>
      <c r="DK1135" s="29"/>
      <c r="DL1135" s="29"/>
      <c r="DM1135" s="29"/>
      <c r="DN1135" s="29"/>
      <c r="DO1135" s="29"/>
      <c r="DP1135" s="29"/>
      <c r="DQ1135" s="29"/>
      <c r="DR1135" s="29"/>
      <c r="DS1135" s="29"/>
      <c r="DT1135" s="29"/>
      <c r="DU1135" s="29"/>
      <c r="DV1135" s="29"/>
      <c r="DW1135" s="29"/>
      <c r="DX1135" s="29"/>
      <c r="DY1135" s="29"/>
      <c r="DZ1135" s="29"/>
      <c r="EA1135" s="29"/>
      <c r="EB1135" s="29"/>
      <c r="EC1135" s="29"/>
      <c r="ED1135" s="29"/>
      <c r="EE1135" s="29"/>
      <c r="EF1135" s="29"/>
      <c r="EG1135" s="29"/>
      <c r="EH1135" s="29"/>
      <c r="EI1135" s="29"/>
      <c r="EJ1135" s="29"/>
      <c r="EK1135" s="29"/>
      <c r="EL1135" s="29"/>
      <c r="EM1135" s="29"/>
      <c r="EN1135" s="29"/>
      <c r="EO1135" s="29"/>
      <c r="EP1135" s="29"/>
      <c r="EQ1135" s="29"/>
      <c r="ER1135" s="29"/>
      <c r="ES1135" s="29"/>
      <c r="ET1135" s="29"/>
      <c r="EU1135" s="29"/>
      <c r="EV1135" s="29"/>
      <c r="EW1135" s="29"/>
      <c r="EX1135" s="29"/>
      <c r="EY1135" s="29"/>
      <c r="EZ1135" s="29"/>
      <c r="FA1135" s="29"/>
      <c r="FB1135" s="29"/>
      <c r="FC1135" s="29"/>
      <c r="FD1135" s="29"/>
      <c r="FE1135" s="29"/>
      <c r="FF1135" s="29"/>
      <c r="FG1135" s="29"/>
      <c r="FH1135" s="29"/>
      <c r="FI1135" s="29"/>
      <c r="FJ1135" s="29"/>
      <c r="FK1135" s="29"/>
      <c r="FL1135" s="29"/>
      <c r="FM1135" s="29"/>
      <c r="FN1135" s="29"/>
      <c r="FO1135" s="29"/>
      <c r="FP1135" s="29"/>
      <c r="FQ1135" s="29"/>
      <c r="FR1135" s="29"/>
      <c r="FS1135" s="29"/>
      <c r="FT1135" s="29"/>
      <c r="FU1135" s="29"/>
      <c r="FV1135" s="29"/>
      <c r="FW1135" s="29"/>
      <c r="FX1135" s="29"/>
      <c r="FY1135" s="29"/>
      <c r="FZ1135" s="29"/>
      <c r="GA1135" s="29"/>
      <c r="GB1135" s="29"/>
      <c r="GC1135" s="29"/>
      <c r="GD1135" s="29"/>
      <c r="GE1135" s="29"/>
      <c r="GF1135" s="29"/>
      <c r="GG1135" s="29"/>
      <c r="GH1135" s="29"/>
      <c r="GI1135" s="29"/>
      <c r="GJ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</row>
    <row r="1136" spans="2:230" ht="12.75">
      <c r="B1136" s="48"/>
      <c r="C1136" s="48"/>
      <c r="D1136" s="48"/>
      <c r="E1136" s="55"/>
      <c r="F1136" s="56"/>
      <c r="G1136" s="56"/>
      <c r="H1136" s="56"/>
      <c r="I1136" s="48"/>
      <c r="J1136" s="48"/>
      <c r="K1136" s="48"/>
      <c r="L1136" s="56"/>
      <c r="M1136" s="48"/>
      <c r="N1136" s="48"/>
      <c r="O1136" s="49"/>
      <c r="P1136" s="48"/>
      <c r="Q1136" s="48"/>
      <c r="R1136" s="56"/>
      <c r="S1136" s="52"/>
      <c r="T1136" s="116"/>
      <c r="U1136" s="116"/>
      <c r="V1136" s="116"/>
      <c r="W1136" s="116"/>
      <c r="X1136" s="43"/>
      <c r="Y1136" s="43"/>
      <c r="Z1136" s="42"/>
      <c r="AA1136" s="43"/>
      <c r="AB1136" s="45"/>
      <c r="AC1136" s="45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  <c r="BM1136" s="29"/>
      <c r="BN1136" s="29"/>
      <c r="BO1136" s="29"/>
      <c r="BP1136" s="29"/>
      <c r="BQ1136" s="29"/>
      <c r="BR1136" s="29"/>
      <c r="BS1136" s="29"/>
      <c r="BT1136" s="29"/>
      <c r="BU1136" s="29"/>
      <c r="BV1136" s="29"/>
      <c r="BW1136" s="29"/>
      <c r="BX1136" s="29"/>
      <c r="BY1136" s="29"/>
      <c r="BZ1136" s="29"/>
      <c r="CA1136" s="29"/>
      <c r="CB1136" s="29"/>
      <c r="CC1136" s="29"/>
      <c r="CD1136" s="29"/>
      <c r="CE1136" s="29"/>
      <c r="CF1136" s="29"/>
      <c r="CG1136" s="29"/>
      <c r="CH1136" s="29"/>
      <c r="CI1136" s="29"/>
      <c r="CJ1136" s="29"/>
      <c r="CK1136" s="29"/>
      <c r="CL1136" s="29"/>
      <c r="CM1136" s="29"/>
      <c r="CN1136" s="29"/>
      <c r="CO1136" s="29"/>
      <c r="CP1136" s="29"/>
      <c r="CQ1136" s="29"/>
      <c r="CR1136" s="29"/>
      <c r="CS1136" s="29"/>
      <c r="CT1136" s="29"/>
      <c r="CU1136" s="29"/>
      <c r="CV1136" s="29"/>
      <c r="CW1136" s="29"/>
      <c r="CX1136" s="29"/>
      <c r="CY1136" s="29"/>
      <c r="CZ1136" s="29"/>
      <c r="DA1136" s="29"/>
      <c r="DB1136" s="29"/>
      <c r="DC1136" s="29"/>
      <c r="DD1136" s="29"/>
      <c r="DE1136" s="29"/>
      <c r="DF1136" s="29"/>
      <c r="DG1136" s="29"/>
      <c r="DH1136" s="29"/>
      <c r="DI1136" s="29"/>
      <c r="DJ1136" s="29"/>
      <c r="DK1136" s="29"/>
      <c r="DL1136" s="29"/>
      <c r="DM1136" s="29"/>
      <c r="DN1136" s="29"/>
      <c r="DO1136" s="29"/>
      <c r="DP1136" s="29"/>
      <c r="DQ1136" s="29"/>
      <c r="DR1136" s="29"/>
      <c r="DS1136" s="29"/>
      <c r="DT1136" s="29"/>
      <c r="DU1136" s="29"/>
      <c r="DV1136" s="29"/>
      <c r="DW1136" s="29"/>
      <c r="DX1136" s="29"/>
      <c r="DY1136" s="29"/>
      <c r="DZ1136" s="29"/>
      <c r="EA1136" s="29"/>
      <c r="EB1136" s="29"/>
      <c r="EC1136" s="29"/>
      <c r="ED1136" s="29"/>
      <c r="EE1136" s="29"/>
      <c r="EF1136" s="29"/>
      <c r="EG1136" s="29"/>
      <c r="EH1136" s="29"/>
      <c r="EI1136" s="29"/>
      <c r="EJ1136" s="29"/>
      <c r="EK1136" s="29"/>
      <c r="EL1136" s="29"/>
      <c r="EM1136" s="29"/>
      <c r="EN1136" s="29"/>
      <c r="EO1136" s="29"/>
      <c r="EP1136" s="29"/>
      <c r="EQ1136" s="29"/>
      <c r="ER1136" s="29"/>
      <c r="ES1136" s="29"/>
      <c r="ET1136" s="29"/>
      <c r="EU1136" s="29"/>
      <c r="EV1136" s="29"/>
      <c r="EW1136" s="29"/>
      <c r="EX1136" s="29"/>
      <c r="EY1136" s="29"/>
      <c r="EZ1136" s="29"/>
      <c r="FA1136" s="29"/>
      <c r="FB1136" s="29"/>
      <c r="FC1136" s="29"/>
      <c r="FD1136" s="29"/>
      <c r="FE1136" s="29"/>
      <c r="FF1136" s="29"/>
      <c r="FG1136" s="29"/>
      <c r="FH1136" s="29"/>
      <c r="FI1136" s="29"/>
      <c r="FJ1136" s="29"/>
      <c r="FK1136" s="29"/>
      <c r="FL1136" s="29"/>
      <c r="FM1136" s="29"/>
      <c r="FN1136" s="29"/>
      <c r="FO1136" s="29"/>
      <c r="FP1136" s="29"/>
      <c r="FQ1136" s="29"/>
      <c r="FR1136" s="29"/>
      <c r="FS1136" s="29"/>
      <c r="FT1136" s="29"/>
      <c r="FU1136" s="29"/>
      <c r="FV1136" s="29"/>
      <c r="FW1136" s="29"/>
      <c r="FX1136" s="29"/>
      <c r="FY1136" s="29"/>
      <c r="FZ1136" s="29"/>
      <c r="GA1136" s="29"/>
      <c r="GB1136" s="29"/>
      <c r="GC1136" s="29"/>
      <c r="GD1136" s="29"/>
      <c r="GE1136" s="29"/>
      <c r="GF1136" s="29"/>
      <c r="GG1136" s="29"/>
      <c r="GH1136" s="29"/>
      <c r="GI1136" s="29"/>
      <c r="GJ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</row>
    <row r="1137" spans="2:230" ht="12.75">
      <c r="B1137" s="48"/>
      <c r="C1137" s="48"/>
      <c r="D1137" s="48"/>
      <c r="E1137" s="55"/>
      <c r="F1137" s="56"/>
      <c r="G1137" s="56"/>
      <c r="H1137" s="56"/>
      <c r="I1137" s="48"/>
      <c r="J1137" s="48"/>
      <c r="K1137" s="48"/>
      <c r="L1137" s="56"/>
      <c r="M1137" s="48"/>
      <c r="N1137" s="48"/>
      <c r="O1137" s="49"/>
      <c r="P1137" s="48"/>
      <c r="Q1137" s="48"/>
      <c r="R1137" s="56"/>
      <c r="S1137" s="52"/>
      <c r="T1137" s="116"/>
      <c r="U1137" s="116"/>
      <c r="V1137" s="116"/>
      <c r="W1137" s="116"/>
      <c r="X1137" s="43"/>
      <c r="Y1137" s="43"/>
      <c r="Z1137" s="42"/>
      <c r="AA1137" s="43"/>
      <c r="AB1137" s="45"/>
      <c r="AC1137" s="45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  <c r="BM1137" s="29"/>
      <c r="BN1137" s="29"/>
      <c r="BO1137" s="29"/>
      <c r="BP1137" s="29"/>
      <c r="BQ1137" s="29"/>
      <c r="BR1137" s="29"/>
      <c r="BS1137" s="29"/>
      <c r="BT1137" s="29"/>
      <c r="BU1137" s="29"/>
      <c r="BV1137" s="29"/>
      <c r="BW1137" s="29"/>
      <c r="BX1137" s="29"/>
      <c r="BY1137" s="29"/>
      <c r="BZ1137" s="29"/>
      <c r="CA1137" s="29"/>
      <c r="CB1137" s="29"/>
      <c r="CC1137" s="29"/>
      <c r="CD1137" s="29"/>
      <c r="CE1137" s="29"/>
      <c r="CF1137" s="29"/>
      <c r="CG1137" s="29"/>
      <c r="CH1137" s="29"/>
      <c r="CI1137" s="29"/>
      <c r="CJ1137" s="29"/>
      <c r="CK1137" s="29"/>
      <c r="CL1137" s="29"/>
      <c r="CM1137" s="29"/>
      <c r="CN1137" s="29"/>
      <c r="CO1137" s="29"/>
      <c r="CP1137" s="29"/>
      <c r="CQ1137" s="29"/>
      <c r="CR1137" s="29"/>
      <c r="CS1137" s="29"/>
      <c r="CT1137" s="29"/>
      <c r="CU1137" s="29"/>
      <c r="CV1137" s="29"/>
      <c r="CW1137" s="29"/>
      <c r="CX1137" s="29"/>
      <c r="CY1137" s="29"/>
      <c r="CZ1137" s="29"/>
      <c r="DA1137" s="29"/>
      <c r="DB1137" s="29"/>
      <c r="DC1137" s="29"/>
      <c r="DD1137" s="29"/>
      <c r="DE1137" s="29"/>
      <c r="DF1137" s="29"/>
      <c r="DG1137" s="29"/>
      <c r="DH1137" s="29"/>
      <c r="DI1137" s="29"/>
      <c r="DJ1137" s="29"/>
      <c r="DK1137" s="29"/>
      <c r="DL1137" s="29"/>
      <c r="DM1137" s="29"/>
      <c r="DN1137" s="29"/>
      <c r="DO1137" s="29"/>
      <c r="DP1137" s="29"/>
      <c r="DQ1137" s="29"/>
      <c r="DR1137" s="29"/>
      <c r="DS1137" s="29"/>
      <c r="DT1137" s="29"/>
      <c r="DU1137" s="29"/>
      <c r="DV1137" s="29"/>
      <c r="DW1137" s="29"/>
      <c r="DX1137" s="29"/>
      <c r="DY1137" s="29"/>
      <c r="DZ1137" s="29"/>
      <c r="EA1137" s="29"/>
      <c r="EB1137" s="29"/>
      <c r="EC1137" s="29"/>
      <c r="ED1137" s="29"/>
      <c r="EE1137" s="29"/>
      <c r="EF1137" s="29"/>
      <c r="EG1137" s="29"/>
      <c r="EH1137" s="29"/>
      <c r="EI1137" s="29"/>
      <c r="EJ1137" s="29"/>
      <c r="EK1137" s="29"/>
      <c r="EL1137" s="29"/>
      <c r="EM1137" s="29"/>
      <c r="EN1137" s="29"/>
      <c r="EO1137" s="29"/>
      <c r="EP1137" s="29"/>
      <c r="EQ1137" s="29"/>
      <c r="ER1137" s="29"/>
      <c r="ES1137" s="29"/>
      <c r="ET1137" s="29"/>
      <c r="EU1137" s="29"/>
      <c r="EV1137" s="29"/>
      <c r="EW1137" s="29"/>
      <c r="EX1137" s="29"/>
      <c r="EY1137" s="29"/>
      <c r="EZ1137" s="29"/>
      <c r="FA1137" s="29"/>
      <c r="FB1137" s="29"/>
      <c r="FC1137" s="29"/>
      <c r="FD1137" s="29"/>
      <c r="FE1137" s="29"/>
      <c r="FF1137" s="29"/>
      <c r="FG1137" s="29"/>
      <c r="FH1137" s="29"/>
      <c r="FI1137" s="29"/>
      <c r="FJ1137" s="29"/>
      <c r="FK1137" s="29"/>
      <c r="FL1137" s="29"/>
      <c r="FM1137" s="29"/>
      <c r="FN1137" s="29"/>
      <c r="FO1137" s="29"/>
      <c r="FP1137" s="29"/>
      <c r="FQ1137" s="29"/>
      <c r="FR1137" s="29"/>
      <c r="FS1137" s="29"/>
      <c r="FT1137" s="29"/>
      <c r="FU1137" s="29"/>
      <c r="FV1137" s="29"/>
      <c r="FW1137" s="29"/>
      <c r="FX1137" s="29"/>
      <c r="FY1137" s="29"/>
      <c r="FZ1137" s="29"/>
      <c r="GA1137" s="29"/>
      <c r="GB1137" s="29"/>
      <c r="GC1137" s="29"/>
      <c r="GD1137" s="29"/>
      <c r="GE1137" s="29"/>
      <c r="GF1137" s="29"/>
      <c r="GG1137" s="29"/>
      <c r="GH1137" s="29"/>
      <c r="GI1137" s="29"/>
      <c r="GJ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</row>
    <row r="1138" spans="2:230" ht="12.75">
      <c r="B1138" s="48"/>
      <c r="C1138" s="48"/>
      <c r="D1138" s="48"/>
      <c r="E1138" s="55"/>
      <c r="F1138" s="56"/>
      <c r="G1138" s="56"/>
      <c r="H1138" s="56"/>
      <c r="I1138" s="48"/>
      <c r="J1138" s="48"/>
      <c r="K1138" s="48"/>
      <c r="L1138" s="56"/>
      <c r="M1138" s="48"/>
      <c r="N1138" s="48"/>
      <c r="O1138" s="49"/>
      <c r="P1138" s="48"/>
      <c r="Q1138" s="48"/>
      <c r="R1138" s="56"/>
      <c r="S1138" s="52"/>
      <c r="T1138" s="116"/>
      <c r="U1138" s="116"/>
      <c r="V1138" s="116"/>
      <c r="W1138" s="116"/>
      <c r="X1138" s="43"/>
      <c r="Y1138" s="43"/>
      <c r="Z1138" s="42"/>
      <c r="AA1138" s="43"/>
      <c r="AB1138" s="45"/>
      <c r="AC1138" s="45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  <c r="BM1138" s="29"/>
      <c r="BN1138" s="29"/>
      <c r="BO1138" s="29"/>
      <c r="BP1138" s="29"/>
      <c r="BQ1138" s="29"/>
      <c r="BR1138" s="29"/>
      <c r="BS1138" s="29"/>
      <c r="BT1138" s="29"/>
      <c r="BU1138" s="29"/>
      <c r="BV1138" s="29"/>
      <c r="BW1138" s="29"/>
      <c r="BX1138" s="29"/>
      <c r="BY1138" s="29"/>
      <c r="BZ1138" s="29"/>
      <c r="CA1138" s="29"/>
      <c r="CB1138" s="29"/>
      <c r="CC1138" s="29"/>
      <c r="CD1138" s="29"/>
      <c r="CE1138" s="29"/>
      <c r="CF1138" s="29"/>
      <c r="CG1138" s="29"/>
      <c r="CH1138" s="29"/>
      <c r="CI1138" s="29"/>
      <c r="CJ1138" s="29"/>
      <c r="CK1138" s="29"/>
      <c r="CL1138" s="29"/>
      <c r="CM1138" s="29"/>
      <c r="CN1138" s="29"/>
      <c r="CO1138" s="29"/>
      <c r="CP1138" s="29"/>
      <c r="CQ1138" s="29"/>
      <c r="CR1138" s="29"/>
      <c r="CS1138" s="29"/>
      <c r="CT1138" s="29"/>
      <c r="CU1138" s="29"/>
      <c r="CV1138" s="29"/>
      <c r="CW1138" s="29"/>
      <c r="CX1138" s="29"/>
      <c r="CY1138" s="29"/>
      <c r="CZ1138" s="29"/>
      <c r="DA1138" s="29"/>
      <c r="DB1138" s="29"/>
      <c r="DC1138" s="29"/>
      <c r="DD1138" s="29"/>
      <c r="DE1138" s="29"/>
      <c r="DF1138" s="29"/>
      <c r="DG1138" s="29"/>
      <c r="DH1138" s="29"/>
      <c r="DI1138" s="29"/>
      <c r="DJ1138" s="29"/>
      <c r="DK1138" s="29"/>
      <c r="DL1138" s="29"/>
      <c r="DM1138" s="29"/>
      <c r="DN1138" s="29"/>
      <c r="DO1138" s="29"/>
      <c r="DP1138" s="29"/>
      <c r="DQ1138" s="29"/>
      <c r="DR1138" s="29"/>
      <c r="DS1138" s="29"/>
      <c r="DT1138" s="29"/>
      <c r="DU1138" s="29"/>
      <c r="DV1138" s="29"/>
      <c r="DW1138" s="29"/>
      <c r="DX1138" s="29"/>
      <c r="DY1138" s="29"/>
      <c r="DZ1138" s="29"/>
      <c r="EA1138" s="29"/>
      <c r="EB1138" s="29"/>
      <c r="EC1138" s="29"/>
      <c r="ED1138" s="29"/>
      <c r="EE1138" s="29"/>
      <c r="EF1138" s="29"/>
      <c r="EG1138" s="29"/>
      <c r="EH1138" s="29"/>
      <c r="EI1138" s="29"/>
      <c r="EJ1138" s="29"/>
      <c r="EK1138" s="29"/>
      <c r="EL1138" s="29"/>
      <c r="EM1138" s="29"/>
      <c r="EN1138" s="29"/>
      <c r="EO1138" s="29"/>
      <c r="EP1138" s="29"/>
      <c r="EQ1138" s="29"/>
      <c r="ER1138" s="29"/>
      <c r="ES1138" s="29"/>
      <c r="ET1138" s="29"/>
      <c r="EU1138" s="29"/>
      <c r="EV1138" s="29"/>
      <c r="EW1138" s="29"/>
      <c r="EX1138" s="29"/>
      <c r="EY1138" s="29"/>
      <c r="EZ1138" s="29"/>
      <c r="FA1138" s="29"/>
      <c r="FB1138" s="29"/>
      <c r="FC1138" s="29"/>
      <c r="FD1138" s="29"/>
      <c r="FE1138" s="29"/>
      <c r="FF1138" s="29"/>
      <c r="FG1138" s="29"/>
      <c r="FH1138" s="29"/>
      <c r="FI1138" s="29"/>
      <c r="FJ1138" s="29"/>
      <c r="FK1138" s="29"/>
      <c r="FL1138" s="29"/>
      <c r="FM1138" s="29"/>
      <c r="FN1138" s="29"/>
      <c r="FO1138" s="29"/>
      <c r="FP1138" s="29"/>
      <c r="FQ1138" s="29"/>
      <c r="FR1138" s="29"/>
      <c r="FS1138" s="29"/>
      <c r="FT1138" s="29"/>
      <c r="FU1138" s="29"/>
      <c r="FV1138" s="29"/>
      <c r="FW1138" s="29"/>
      <c r="FX1138" s="29"/>
      <c r="FY1138" s="29"/>
      <c r="FZ1138" s="29"/>
      <c r="GA1138" s="29"/>
      <c r="GB1138" s="29"/>
      <c r="GC1138" s="29"/>
      <c r="GD1138" s="29"/>
      <c r="GE1138" s="29"/>
      <c r="GF1138" s="29"/>
      <c r="GG1138" s="29"/>
      <c r="GH1138" s="29"/>
      <c r="GI1138" s="29"/>
      <c r="GJ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</row>
    <row r="1139" spans="2:230" ht="12.75">
      <c r="B1139" s="48"/>
      <c r="C1139" s="48"/>
      <c r="D1139" s="48"/>
      <c r="E1139" s="55"/>
      <c r="F1139" s="56"/>
      <c r="G1139" s="56"/>
      <c r="H1139" s="56"/>
      <c r="I1139" s="48"/>
      <c r="J1139" s="48"/>
      <c r="K1139" s="48"/>
      <c r="L1139" s="56"/>
      <c r="M1139" s="48"/>
      <c r="N1139" s="48"/>
      <c r="O1139" s="49"/>
      <c r="P1139" s="48"/>
      <c r="Q1139" s="48"/>
      <c r="R1139" s="56"/>
      <c r="S1139" s="52"/>
      <c r="T1139" s="116"/>
      <c r="U1139" s="116"/>
      <c r="V1139" s="116"/>
      <c r="W1139" s="116"/>
      <c r="X1139" s="43"/>
      <c r="Y1139" s="43"/>
      <c r="Z1139" s="42"/>
      <c r="AA1139" s="43"/>
      <c r="AB1139" s="45"/>
      <c r="AC1139" s="45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  <c r="BM1139" s="29"/>
      <c r="BN1139" s="29"/>
      <c r="BO1139" s="29"/>
      <c r="BP1139" s="29"/>
      <c r="BQ1139" s="29"/>
      <c r="BR1139" s="29"/>
      <c r="BS1139" s="29"/>
      <c r="BT1139" s="29"/>
      <c r="BU1139" s="29"/>
      <c r="BV1139" s="29"/>
      <c r="BW1139" s="29"/>
      <c r="BX1139" s="29"/>
      <c r="BY1139" s="29"/>
      <c r="BZ1139" s="29"/>
      <c r="CA1139" s="29"/>
      <c r="CB1139" s="29"/>
      <c r="CC1139" s="29"/>
      <c r="CD1139" s="29"/>
      <c r="CE1139" s="29"/>
      <c r="CF1139" s="29"/>
      <c r="CG1139" s="29"/>
      <c r="CH1139" s="29"/>
      <c r="CI1139" s="29"/>
      <c r="CJ1139" s="29"/>
      <c r="CK1139" s="29"/>
      <c r="CL1139" s="29"/>
      <c r="CM1139" s="29"/>
      <c r="CN1139" s="29"/>
      <c r="CO1139" s="29"/>
      <c r="CP1139" s="29"/>
      <c r="CQ1139" s="29"/>
      <c r="CR1139" s="29"/>
      <c r="CS1139" s="29"/>
      <c r="CT1139" s="29"/>
      <c r="CU1139" s="29"/>
      <c r="CV1139" s="29"/>
      <c r="CW1139" s="29"/>
      <c r="CX1139" s="29"/>
      <c r="CY1139" s="29"/>
      <c r="CZ1139" s="29"/>
      <c r="DA1139" s="29"/>
      <c r="DB1139" s="29"/>
      <c r="DC1139" s="29"/>
      <c r="DD1139" s="29"/>
      <c r="DE1139" s="29"/>
      <c r="DF1139" s="29"/>
      <c r="DG1139" s="29"/>
      <c r="DH1139" s="29"/>
      <c r="DI1139" s="29"/>
      <c r="DJ1139" s="29"/>
      <c r="DK1139" s="29"/>
      <c r="DL1139" s="29"/>
      <c r="DM1139" s="29"/>
      <c r="DN1139" s="29"/>
      <c r="DO1139" s="29"/>
      <c r="DP1139" s="29"/>
      <c r="DQ1139" s="29"/>
      <c r="DR1139" s="29"/>
      <c r="DS1139" s="29"/>
      <c r="DT1139" s="29"/>
      <c r="DU1139" s="29"/>
      <c r="DV1139" s="29"/>
      <c r="DW1139" s="29"/>
      <c r="DX1139" s="29"/>
      <c r="DY1139" s="29"/>
      <c r="DZ1139" s="29"/>
      <c r="EA1139" s="29"/>
      <c r="EB1139" s="29"/>
      <c r="EC1139" s="29"/>
      <c r="ED1139" s="29"/>
      <c r="EE1139" s="29"/>
      <c r="EF1139" s="29"/>
      <c r="EG1139" s="29"/>
      <c r="EH1139" s="29"/>
      <c r="EI1139" s="29"/>
      <c r="EJ1139" s="29"/>
      <c r="EK1139" s="29"/>
      <c r="EL1139" s="29"/>
      <c r="EM1139" s="29"/>
      <c r="EN1139" s="29"/>
      <c r="EO1139" s="29"/>
      <c r="EP1139" s="29"/>
      <c r="EQ1139" s="29"/>
      <c r="ER1139" s="29"/>
      <c r="ES1139" s="29"/>
      <c r="ET1139" s="29"/>
      <c r="EU1139" s="29"/>
      <c r="EV1139" s="29"/>
      <c r="EW1139" s="29"/>
      <c r="EX1139" s="29"/>
      <c r="EY1139" s="29"/>
      <c r="EZ1139" s="29"/>
      <c r="FA1139" s="29"/>
      <c r="FB1139" s="29"/>
      <c r="FC1139" s="29"/>
      <c r="FD1139" s="29"/>
      <c r="FE1139" s="29"/>
      <c r="FF1139" s="29"/>
      <c r="FG1139" s="29"/>
      <c r="FH1139" s="29"/>
      <c r="FI1139" s="29"/>
      <c r="FJ1139" s="29"/>
      <c r="FK1139" s="29"/>
      <c r="FL1139" s="29"/>
      <c r="FM1139" s="29"/>
      <c r="FN1139" s="29"/>
      <c r="FO1139" s="29"/>
      <c r="FP1139" s="29"/>
      <c r="FQ1139" s="29"/>
      <c r="FR1139" s="29"/>
      <c r="FS1139" s="29"/>
      <c r="FT1139" s="29"/>
      <c r="FU1139" s="29"/>
      <c r="FV1139" s="29"/>
      <c r="FW1139" s="29"/>
      <c r="FX1139" s="29"/>
      <c r="FY1139" s="29"/>
      <c r="FZ1139" s="29"/>
      <c r="GA1139" s="29"/>
      <c r="GB1139" s="29"/>
      <c r="GC1139" s="29"/>
      <c r="GD1139" s="29"/>
      <c r="GE1139" s="29"/>
      <c r="GF1139" s="29"/>
      <c r="GG1139" s="29"/>
      <c r="GH1139" s="29"/>
      <c r="GI1139" s="29"/>
      <c r="GJ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</row>
    <row r="1140" spans="2:230" ht="12.75">
      <c r="B1140" s="48"/>
      <c r="C1140" s="48"/>
      <c r="D1140" s="48"/>
      <c r="E1140" s="55"/>
      <c r="F1140" s="56"/>
      <c r="G1140" s="56"/>
      <c r="H1140" s="56"/>
      <c r="I1140" s="48"/>
      <c r="J1140" s="48"/>
      <c r="K1140" s="48"/>
      <c r="L1140" s="56"/>
      <c r="M1140" s="48"/>
      <c r="N1140" s="48"/>
      <c r="O1140" s="49"/>
      <c r="P1140" s="48"/>
      <c r="Q1140" s="48"/>
      <c r="R1140" s="56"/>
      <c r="S1140" s="52"/>
      <c r="T1140" s="116"/>
      <c r="U1140" s="116"/>
      <c r="V1140" s="116"/>
      <c r="W1140" s="116"/>
      <c r="X1140" s="43"/>
      <c r="Y1140" s="43"/>
      <c r="Z1140" s="42"/>
      <c r="AA1140" s="43"/>
      <c r="AB1140" s="45"/>
      <c r="AC1140" s="45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  <c r="BM1140" s="29"/>
      <c r="BN1140" s="29"/>
      <c r="BO1140" s="29"/>
      <c r="BP1140" s="29"/>
      <c r="BQ1140" s="29"/>
      <c r="BR1140" s="29"/>
      <c r="BS1140" s="29"/>
      <c r="BT1140" s="29"/>
      <c r="BU1140" s="29"/>
      <c r="BV1140" s="29"/>
      <c r="BW1140" s="29"/>
      <c r="BX1140" s="29"/>
      <c r="BY1140" s="29"/>
      <c r="BZ1140" s="29"/>
      <c r="CA1140" s="29"/>
      <c r="CB1140" s="29"/>
      <c r="CC1140" s="29"/>
      <c r="CD1140" s="29"/>
      <c r="CE1140" s="29"/>
      <c r="CF1140" s="29"/>
      <c r="CG1140" s="29"/>
      <c r="CH1140" s="29"/>
      <c r="CI1140" s="29"/>
      <c r="CJ1140" s="29"/>
      <c r="CK1140" s="29"/>
      <c r="CL1140" s="29"/>
      <c r="CM1140" s="29"/>
      <c r="CN1140" s="29"/>
      <c r="CO1140" s="29"/>
      <c r="CP1140" s="29"/>
      <c r="CQ1140" s="29"/>
      <c r="CR1140" s="29"/>
      <c r="CS1140" s="29"/>
      <c r="CT1140" s="29"/>
      <c r="CU1140" s="29"/>
      <c r="CV1140" s="29"/>
      <c r="CW1140" s="29"/>
      <c r="CX1140" s="29"/>
      <c r="CY1140" s="29"/>
      <c r="CZ1140" s="29"/>
      <c r="DA1140" s="29"/>
      <c r="DB1140" s="29"/>
      <c r="DC1140" s="29"/>
      <c r="DD1140" s="29"/>
      <c r="DE1140" s="29"/>
      <c r="DF1140" s="29"/>
      <c r="DG1140" s="29"/>
      <c r="DH1140" s="29"/>
      <c r="DI1140" s="29"/>
      <c r="DJ1140" s="29"/>
      <c r="DK1140" s="29"/>
      <c r="DL1140" s="29"/>
      <c r="DM1140" s="29"/>
      <c r="DN1140" s="29"/>
      <c r="DO1140" s="29"/>
      <c r="DP1140" s="29"/>
      <c r="DQ1140" s="29"/>
      <c r="DR1140" s="29"/>
      <c r="DS1140" s="29"/>
      <c r="DT1140" s="29"/>
      <c r="DU1140" s="29"/>
      <c r="DV1140" s="29"/>
      <c r="DW1140" s="29"/>
      <c r="DX1140" s="29"/>
      <c r="DY1140" s="29"/>
      <c r="DZ1140" s="29"/>
      <c r="EA1140" s="29"/>
      <c r="EB1140" s="29"/>
      <c r="EC1140" s="29"/>
      <c r="ED1140" s="29"/>
      <c r="EE1140" s="29"/>
      <c r="EF1140" s="29"/>
      <c r="EG1140" s="29"/>
      <c r="EH1140" s="29"/>
      <c r="EI1140" s="29"/>
      <c r="EJ1140" s="29"/>
      <c r="EK1140" s="29"/>
      <c r="EL1140" s="29"/>
      <c r="EM1140" s="29"/>
      <c r="EN1140" s="29"/>
      <c r="EO1140" s="29"/>
      <c r="EP1140" s="29"/>
      <c r="EQ1140" s="29"/>
      <c r="ER1140" s="29"/>
      <c r="ES1140" s="29"/>
      <c r="ET1140" s="29"/>
      <c r="EU1140" s="29"/>
      <c r="EV1140" s="29"/>
      <c r="EW1140" s="29"/>
      <c r="EX1140" s="29"/>
      <c r="EY1140" s="29"/>
      <c r="EZ1140" s="29"/>
      <c r="FA1140" s="29"/>
      <c r="FB1140" s="29"/>
      <c r="FC1140" s="29"/>
      <c r="FD1140" s="29"/>
      <c r="FE1140" s="29"/>
      <c r="FF1140" s="29"/>
      <c r="FG1140" s="29"/>
      <c r="FH1140" s="29"/>
      <c r="FI1140" s="29"/>
      <c r="FJ1140" s="29"/>
      <c r="FK1140" s="29"/>
      <c r="FL1140" s="29"/>
      <c r="FM1140" s="29"/>
      <c r="FN1140" s="29"/>
      <c r="FO1140" s="29"/>
      <c r="FP1140" s="29"/>
      <c r="FQ1140" s="29"/>
      <c r="FR1140" s="29"/>
      <c r="FS1140" s="29"/>
      <c r="FT1140" s="29"/>
      <c r="FU1140" s="29"/>
      <c r="FV1140" s="29"/>
      <c r="FW1140" s="29"/>
      <c r="FX1140" s="29"/>
      <c r="FY1140" s="29"/>
      <c r="FZ1140" s="29"/>
      <c r="GA1140" s="29"/>
      <c r="GB1140" s="29"/>
      <c r="GC1140" s="29"/>
      <c r="GD1140" s="29"/>
      <c r="GE1140" s="29"/>
      <c r="GF1140" s="29"/>
      <c r="GG1140" s="29"/>
      <c r="GH1140" s="29"/>
      <c r="GI1140" s="29"/>
      <c r="GJ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</row>
    <row r="1141" spans="2:230" ht="12.75">
      <c r="B1141" s="48"/>
      <c r="C1141" s="48"/>
      <c r="D1141" s="48"/>
      <c r="E1141" s="55"/>
      <c r="F1141" s="56"/>
      <c r="G1141" s="56"/>
      <c r="H1141" s="56"/>
      <c r="I1141" s="48"/>
      <c r="J1141" s="48"/>
      <c r="K1141" s="48"/>
      <c r="L1141" s="56"/>
      <c r="M1141" s="48"/>
      <c r="N1141" s="48"/>
      <c r="O1141" s="49"/>
      <c r="P1141" s="48"/>
      <c r="Q1141" s="48"/>
      <c r="R1141" s="56"/>
      <c r="S1141" s="52"/>
      <c r="T1141" s="116"/>
      <c r="U1141" s="116"/>
      <c r="V1141" s="116"/>
      <c r="W1141" s="116"/>
      <c r="X1141" s="43"/>
      <c r="Y1141" s="43"/>
      <c r="Z1141" s="42"/>
      <c r="AA1141" s="43"/>
      <c r="AB1141" s="45"/>
      <c r="AC1141" s="45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  <c r="BM1141" s="29"/>
      <c r="BN1141" s="29"/>
      <c r="BO1141" s="29"/>
      <c r="BP1141" s="29"/>
      <c r="BQ1141" s="29"/>
      <c r="BR1141" s="29"/>
      <c r="BS1141" s="29"/>
      <c r="BT1141" s="29"/>
      <c r="BU1141" s="29"/>
      <c r="BV1141" s="29"/>
      <c r="BW1141" s="29"/>
      <c r="BX1141" s="29"/>
      <c r="BY1141" s="29"/>
      <c r="BZ1141" s="29"/>
      <c r="CA1141" s="29"/>
      <c r="CB1141" s="29"/>
      <c r="CC1141" s="29"/>
      <c r="CD1141" s="29"/>
      <c r="CE1141" s="29"/>
      <c r="CF1141" s="29"/>
      <c r="CG1141" s="29"/>
      <c r="CH1141" s="29"/>
      <c r="CI1141" s="29"/>
      <c r="CJ1141" s="29"/>
      <c r="CK1141" s="29"/>
      <c r="CL1141" s="29"/>
      <c r="CM1141" s="29"/>
      <c r="CN1141" s="29"/>
      <c r="CO1141" s="29"/>
      <c r="CP1141" s="29"/>
      <c r="CQ1141" s="29"/>
      <c r="CR1141" s="29"/>
      <c r="CS1141" s="29"/>
      <c r="CT1141" s="29"/>
      <c r="CU1141" s="29"/>
      <c r="CV1141" s="29"/>
      <c r="CW1141" s="29"/>
      <c r="CX1141" s="29"/>
      <c r="CY1141" s="29"/>
      <c r="CZ1141" s="29"/>
      <c r="DA1141" s="29"/>
      <c r="DB1141" s="29"/>
      <c r="DC1141" s="29"/>
      <c r="DD1141" s="29"/>
      <c r="DE1141" s="29"/>
      <c r="DF1141" s="29"/>
      <c r="DG1141" s="29"/>
      <c r="DH1141" s="29"/>
      <c r="DI1141" s="29"/>
      <c r="DJ1141" s="29"/>
      <c r="DK1141" s="29"/>
      <c r="DL1141" s="29"/>
      <c r="DM1141" s="29"/>
      <c r="DN1141" s="29"/>
      <c r="DO1141" s="29"/>
      <c r="DP1141" s="29"/>
      <c r="DQ1141" s="29"/>
      <c r="DR1141" s="29"/>
      <c r="DS1141" s="29"/>
      <c r="DT1141" s="29"/>
      <c r="DU1141" s="29"/>
      <c r="DV1141" s="29"/>
      <c r="DW1141" s="29"/>
      <c r="DX1141" s="29"/>
      <c r="DY1141" s="29"/>
      <c r="DZ1141" s="29"/>
      <c r="EA1141" s="29"/>
      <c r="EB1141" s="29"/>
      <c r="EC1141" s="29"/>
      <c r="ED1141" s="29"/>
      <c r="EE1141" s="29"/>
      <c r="EF1141" s="29"/>
      <c r="EG1141" s="29"/>
      <c r="EH1141" s="29"/>
      <c r="EI1141" s="29"/>
      <c r="EJ1141" s="29"/>
      <c r="EK1141" s="29"/>
      <c r="EL1141" s="29"/>
      <c r="EM1141" s="29"/>
      <c r="EN1141" s="29"/>
      <c r="EO1141" s="29"/>
      <c r="EP1141" s="29"/>
      <c r="EQ1141" s="29"/>
      <c r="ER1141" s="29"/>
      <c r="ES1141" s="29"/>
      <c r="ET1141" s="29"/>
      <c r="EU1141" s="29"/>
      <c r="EV1141" s="29"/>
      <c r="EW1141" s="29"/>
      <c r="EX1141" s="29"/>
      <c r="EY1141" s="29"/>
      <c r="EZ1141" s="29"/>
      <c r="FA1141" s="29"/>
      <c r="FB1141" s="29"/>
      <c r="FC1141" s="29"/>
      <c r="FD1141" s="29"/>
      <c r="FE1141" s="29"/>
      <c r="FF1141" s="29"/>
      <c r="FG1141" s="29"/>
      <c r="FH1141" s="29"/>
      <c r="FI1141" s="29"/>
      <c r="FJ1141" s="29"/>
      <c r="FK1141" s="29"/>
      <c r="FL1141" s="29"/>
      <c r="FM1141" s="29"/>
      <c r="FN1141" s="29"/>
      <c r="FO1141" s="29"/>
      <c r="FP1141" s="29"/>
      <c r="FQ1141" s="29"/>
      <c r="FR1141" s="29"/>
      <c r="FS1141" s="29"/>
      <c r="FT1141" s="29"/>
      <c r="FU1141" s="29"/>
      <c r="FV1141" s="29"/>
      <c r="FW1141" s="29"/>
      <c r="FX1141" s="29"/>
      <c r="FY1141" s="29"/>
      <c r="FZ1141" s="29"/>
      <c r="GA1141" s="29"/>
      <c r="GB1141" s="29"/>
      <c r="GC1141" s="29"/>
      <c r="GD1141" s="29"/>
      <c r="GE1141" s="29"/>
      <c r="GF1141" s="29"/>
      <c r="GG1141" s="29"/>
      <c r="GH1141" s="29"/>
      <c r="GI1141" s="29"/>
      <c r="GJ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</row>
    <row r="1142" spans="2:230" ht="12.75">
      <c r="B1142" s="48"/>
      <c r="C1142" s="48"/>
      <c r="D1142" s="48"/>
      <c r="E1142" s="55"/>
      <c r="F1142" s="56"/>
      <c r="G1142" s="56"/>
      <c r="H1142" s="56"/>
      <c r="I1142" s="48"/>
      <c r="J1142" s="48"/>
      <c r="K1142" s="48"/>
      <c r="L1142" s="56"/>
      <c r="M1142" s="48"/>
      <c r="N1142" s="48"/>
      <c r="O1142" s="49"/>
      <c r="P1142" s="48"/>
      <c r="Q1142" s="48"/>
      <c r="R1142" s="56"/>
      <c r="S1142" s="52"/>
      <c r="T1142" s="116"/>
      <c r="U1142" s="116"/>
      <c r="V1142" s="116"/>
      <c r="W1142" s="116"/>
      <c r="X1142" s="43"/>
      <c r="Y1142" s="43"/>
      <c r="Z1142" s="42"/>
      <c r="AA1142" s="43"/>
      <c r="AB1142" s="45"/>
      <c r="AC1142" s="45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  <c r="BM1142" s="29"/>
      <c r="BN1142" s="29"/>
      <c r="BO1142" s="29"/>
      <c r="BP1142" s="29"/>
      <c r="BQ1142" s="29"/>
      <c r="BR1142" s="29"/>
      <c r="BS1142" s="29"/>
      <c r="BT1142" s="29"/>
      <c r="BU1142" s="29"/>
      <c r="BV1142" s="29"/>
      <c r="BW1142" s="29"/>
      <c r="BX1142" s="29"/>
      <c r="BY1142" s="29"/>
      <c r="BZ1142" s="29"/>
      <c r="CA1142" s="29"/>
      <c r="CB1142" s="29"/>
      <c r="CC1142" s="29"/>
      <c r="CD1142" s="29"/>
      <c r="CE1142" s="29"/>
      <c r="CF1142" s="29"/>
      <c r="CG1142" s="29"/>
      <c r="CH1142" s="29"/>
      <c r="CI1142" s="29"/>
      <c r="CJ1142" s="29"/>
      <c r="CK1142" s="29"/>
      <c r="CL1142" s="29"/>
      <c r="CM1142" s="29"/>
      <c r="CN1142" s="29"/>
      <c r="CO1142" s="29"/>
      <c r="CP1142" s="29"/>
      <c r="CQ1142" s="29"/>
      <c r="CR1142" s="29"/>
      <c r="CS1142" s="29"/>
      <c r="CT1142" s="29"/>
      <c r="CU1142" s="29"/>
      <c r="CV1142" s="29"/>
      <c r="CW1142" s="29"/>
      <c r="CX1142" s="29"/>
      <c r="CY1142" s="29"/>
      <c r="CZ1142" s="29"/>
      <c r="DA1142" s="29"/>
      <c r="DB1142" s="29"/>
      <c r="DC1142" s="29"/>
      <c r="DD1142" s="29"/>
      <c r="DE1142" s="29"/>
      <c r="DF1142" s="29"/>
      <c r="DG1142" s="29"/>
      <c r="DH1142" s="29"/>
      <c r="DI1142" s="29"/>
      <c r="DJ1142" s="29"/>
      <c r="DK1142" s="29"/>
      <c r="DL1142" s="29"/>
      <c r="DM1142" s="29"/>
      <c r="DN1142" s="29"/>
      <c r="DO1142" s="29"/>
      <c r="DP1142" s="29"/>
      <c r="DQ1142" s="29"/>
      <c r="DR1142" s="29"/>
      <c r="DS1142" s="29"/>
      <c r="DT1142" s="29"/>
      <c r="DU1142" s="29"/>
      <c r="DV1142" s="29"/>
      <c r="DW1142" s="29"/>
      <c r="DX1142" s="29"/>
      <c r="DY1142" s="29"/>
      <c r="DZ1142" s="29"/>
      <c r="EA1142" s="29"/>
      <c r="EB1142" s="29"/>
      <c r="EC1142" s="29"/>
      <c r="ED1142" s="29"/>
      <c r="EE1142" s="29"/>
      <c r="EF1142" s="29"/>
      <c r="EG1142" s="29"/>
      <c r="EH1142" s="29"/>
      <c r="EI1142" s="29"/>
      <c r="EJ1142" s="29"/>
      <c r="EK1142" s="29"/>
      <c r="EL1142" s="29"/>
      <c r="EM1142" s="29"/>
      <c r="EN1142" s="29"/>
      <c r="EO1142" s="29"/>
      <c r="EP1142" s="29"/>
      <c r="EQ1142" s="29"/>
      <c r="ER1142" s="29"/>
      <c r="ES1142" s="29"/>
      <c r="ET1142" s="29"/>
      <c r="EU1142" s="29"/>
      <c r="EV1142" s="29"/>
      <c r="EW1142" s="29"/>
      <c r="EX1142" s="29"/>
      <c r="EY1142" s="29"/>
      <c r="EZ1142" s="29"/>
      <c r="FA1142" s="29"/>
      <c r="FB1142" s="29"/>
      <c r="FC1142" s="29"/>
      <c r="FD1142" s="29"/>
      <c r="FE1142" s="29"/>
      <c r="FF1142" s="29"/>
      <c r="FG1142" s="29"/>
      <c r="FH1142" s="29"/>
      <c r="FI1142" s="29"/>
      <c r="FJ1142" s="29"/>
      <c r="FK1142" s="29"/>
      <c r="FL1142" s="29"/>
      <c r="FM1142" s="29"/>
      <c r="FN1142" s="29"/>
      <c r="FO1142" s="29"/>
      <c r="FP1142" s="29"/>
      <c r="FQ1142" s="29"/>
      <c r="FR1142" s="29"/>
      <c r="FS1142" s="29"/>
      <c r="FT1142" s="29"/>
      <c r="FU1142" s="29"/>
      <c r="FV1142" s="29"/>
      <c r="FW1142" s="29"/>
      <c r="FX1142" s="29"/>
      <c r="FY1142" s="29"/>
      <c r="FZ1142" s="29"/>
      <c r="GA1142" s="29"/>
      <c r="GB1142" s="29"/>
      <c r="GC1142" s="29"/>
      <c r="GD1142" s="29"/>
      <c r="GE1142" s="29"/>
      <c r="GF1142" s="29"/>
      <c r="GG1142" s="29"/>
      <c r="GH1142" s="29"/>
      <c r="GI1142" s="29"/>
      <c r="GJ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</row>
    <row r="1143" spans="2:230" ht="12.75">
      <c r="B1143" s="48"/>
      <c r="C1143" s="48"/>
      <c r="D1143" s="48"/>
      <c r="E1143" s="55"/>
      <c r="F1143" s="56"/>
      <c r="G1143" s="56"/>
      <c r="H1143" s="56"/>
      <c r="I1143" s="48"/>
      <c r="J1143" s="48"/>
      <c r="K1143" s="48"/>
      <c r="L1143" s="56"/>
      <c r="M1143" s="48"/>
      <c r="N1143" s="48"/>
      <c r="O1143" s="49"/>
      <c r="P1143" s="48"/>
      <c r="Q1143" s="48"/>
      <c r="R1143" s="56"/>
      <c r="S1143" s="52"/>
      <c r="T1143" s="116"/>
      <c r="U1143" s="116"/>
      <c r="V1143" s="116"/>
      <c r="W1143" s="116"/>
      <c r="X1143" s="43"/>
      <c r="Y1143" s="43"/>
      <c r="Z1143" s="42"/>
      <c r="AA1143" s="43"/>
      <c r="AB1143" s="45"/>
      <c r="AC1143" s="45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  <c r="BM1143" s="29"/>
      <c r="BN1143" s="29"/>
      <c r="BO1143" s="29"/>
      <c r="BP1143" s="29"/>
      <c r="BQ1143" s="29"/>
      <c r="BR1143" s="29"/>
      <c r="BS1143" s="29"/>
      <c r="BT1143" s="29"/>
      <c r="BU1143" s="29"/>
      <c r="BV1143" s="29"/>
      <c r="BW1143" s="29"/>
      <c r="BX1143" s="29"/>
      <c r="BY1143" s="29"/>
      <c r="BZ1143" s="29"/>
      <c r="CA1143" s="29"/>
      <c r="CB1143" s="29"/>
      <c r="CC1143" s="29"/>
      <c r="CD1143" s="29"/>
      <c r="CE1143" s="29"/>
      <c r="CF1143" s="29"/>
      <c r="CG1143" s="29"/>
      <c r="CH1143" s="29"/>
      <c r="CI1143" s="29"/>
      <c r="CJ1143" s="29"/>
      <c r="CK1143" s="29"/>
      <c r="CL1143" s="29"/>
      <c r="CM1143" s="29"/>
      <c r="CN1143" s="29"/>
      <c r="CO1143" s="29"/>
      <c r="CP1143" s="29"/>
      <c r="CQ1143" s="29"/>
      <c r="CR1143" s="29"/>
      <c r="CS1143" s="29"/>
      <c r="CT1143" s="29"/>
      <c r="CU1143" s="29"/>
      <c r="CV1143" s="29"/>
      <c r="CW1143" s="29"/>
      <c r="CX1143" s="29"/>
      <c r="CY1143" s="29"/>
      <c r="CZ1143" s="29"/>
      <c r="DA1143" s="29"/>
      <c r="DB1143" s="29"/>
      <c r="DC1143" s="29"/>
      <c r="DD1143" s="29"/>
      <c r="DE1143" s="29"/>
      <c r="DF1143" s="29"/>
      <c r="DG1143" s="29"/>
      <c r="DH1143" s="29"/>
      <c r="DI1143" s="29"/>
      <c r="DJ1143" s="29"/>
      <c r="DK1143" s="29"/>
      <c r="DL1143" s="29"/>
      <c r="DM1143" s="29"/>
      <c r="DN1143" s="29"/>
      <c r="DO1143" s="29"/>
      <c r="DP1143" s="29"/>
      <c r="DQ1143" s="29"/>
      <c r="DR1143" s="29"/>
      <c r="DS1143" s="29"/>
      <c r="DT1143" s="29"/>
      <c r="DU1143" s="29"/>
      <c r="DV1143" s="29"/>
      <c r="DW1143" s="29"/>
      <c r="DX1143" s="29"/>
      <c r="DY1143" s="29"/>
      <c r="DZ1143" s="29"/>
      <c r="EA1143" s="29"/>
      <c r="EB1143" s="29"/>
      <c r="EC1143" s="29"/>
      <c r="ED1143" s="29"/>
      <c r="EE1143" s="29"/>
      <c r="EF1143" s="29"/>
      <c r="EG1143" s="29"/>
      <c r="EH1143" s="29"/>
      <c r="EI1143" s="29"/>
      <c r="EJ1143" s="29"/>
      <c r="EK1143" s="29"/>
      <c r="EL1143" s="29"/>
      <c r="EM1143" s="29"/>
      <c r="EN1143" s="29"/>
      <c r="EO1143" s="29"/>
      <c r="EP1143" s="29"/>
      <c r="EQ1143" s="29"/>
      <c r="ER1143" s="29"/>
      <c r="ES1143" s="29"/>
      <c r="ET1143" s="29"/>
      <c r="EU1143" s="29"/>
      <c r="EV1143" s="29"/>
      <c r="EW1143" s="29"/>
      <c r="EX1143" s="29"/>
      <c r="EY1143" s="29"/>
      <c r="EZ1143" s="29"/>
      <c r="FA1143" s="29"/>
      <c r="FB1143" s="29"/>
      <c r="FC1143" s="29"/>
      <c r="FD1143" s="29"/>
      <c r="FE1143" s="29"/>
      <c r="FF1143" s="29"/>
      <c r="FG1143" s="29"/>
      <c r="FH1143" s="29"/>
      <c r="FI1143" s="29"/>
      <c r="FJ1143" s="29"/>
      <c r="FK1143" s="29"/>
      <c r="FL1143" s="29"/>
      <c r="FM1143" s="29"/>
      <c r="FN1143" s="29"/>
      <c r="FO1143" s="29"/>
      <c r="FP1143" s="29"/>
      <c r="FQ1143" s="29"/>
      <c r="FR1143" s="29"/>
      <c r="FS1143" s="29"/>
      <c r="FT1143" s="29"/>
      <c r="FU1143" s="29"/>
      <c r="FV1143" s="29"/>
      <c r="FW1143" s="29"/>
      <c r="FX1143" s="29"/>
      <c r="FY1143" s="29"/>
      <c r="FZ1143" s="29"/>
      <c r="GA1143" s="29"/>
      <c r="GB1143" s="29"/>
      <c r="GC1143" s="29"/>
      <c r="GD1143" s="29"/>
      <c r="GE1143" s="29"/>
      <c r="GF1143" s="29"/>
      <c r="GG1143" s="29"/>
      <c r="GH1143" s="29"/>
      <c r="GI1143" s="29"/>
      <c r="GJ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</row>
    <row r="1144" spans="2:230" ht="12.75">
      <c r="B1144" s="48"/>
      <c r="C1144" s="48"/>
      <c r="D1144" s="48"/>
      <c r="E1144" s="55"/>
      <c r="F1144" s="56"/>
      <c r="G1144" s="56"/>
      <c r="H1144" s="56"/>
      <c r="I1144" s="48"/>
      <c r="J1144" s="48"/>
      <c r="K1144" s="48"/>
      <c r="L1144" s="56"/>
      <c r="M1144" s="48"/>
      <c r="N1144" s="48"/>
      <c r="O1144" s="49"/>
      <c r="P1144" s="48"/>
      <c r="Q1144" s="48"/>
      <c r="R1144" s="56"/>
      <c r="S1144" s="52"/>
      <c r="T1144" s="116"/>
      <c r="U1144" s="116"/>
      <c r="V1144" s="116"/>
      <c r="W1144" s="116"/>
      <c r="X1144" s="43"/>
      <c r="Y1144" s="43"/>
      <c r="Z1144" s="42"/>
      <c r="AA1144" s="43"/>
      <c r="AB1144" s="45"/>
      <c r="AC1144" s="45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  <c r="BM1144" s="29"/>
      <c r="BN1144" s="29"/>
      <c r="BO1144" s="29"/>
      <c r="BP1144" s="29"/>
      <c r="BQ1144" s="29"/>
      <c r="BR1144" s="29"/>
      <c r="BS1144" s="29"/>
      <c r="BT1144" s="29"/>
      <c r="BU1144" s="29"/>
      <c r="BV1144" s="29"/>
      <c r="BW1144" s="29"/>
      <c r="BX1144" s="29"/>
      <c r="BY1144" s="29"/>
      <c r="BZ1144" s="29"/>
      <c r="CA1144" s="29"/>
      <c r="CB1144" s="29"/>
      <c r="CC1144" s="29"/>
      <c r="CD1144" s="29"/>
      <c r="CE1144" s="29"/>
      <c r="CF1144" s="29"/>
      <c r="CG1144" s="29"/>
      <c r="CH1144" s="29"/>
      <c r="CI1144" s="29"/>
      <c r="CJ1144" s="29"/>
      <c r="CK1144" s="29"/>
      <c r="CL1144" s="29"/>
      <c r="CM1144" s="29"/>
      <c r="CN1144" s="29"/>
      <c r="CO1144" s="29"/>
      <c r="CP1144" s="29"/>
      <c r="CQ1144" s="29"/>
      <c r="CR1144" s="29"/>
      <c r="CS1144" s="29"/>
      <c r="CT1144" s="29"/>
      <c r="CU1144" s="29"/>
      <c r="CV1144" s="29"/>
      <c r="CW1144" s="29"/>
      <c r="CX1144" s="29"/>
      <c r="CY1144" s="29"/>
      <c r="CZ1144" s="29"/>
      <c r="DA1144" s="29"/>
      <c r="DB1144" s="29"/>
      <c r="DC1144" s="29"/>
      <c r="DD1144" s="29"/>
      <c r="DE1144" s="29"/>
      <c r="DF1144" s="29"/>
      <c r="DG1144" s="29"/>
      <c r="DH1144" s="29"/>
      <c r="DI1144" s="29"/>
      <c r="DJ1144" s="29"/>
      <c r="DK1144" s="29"/>
      <c r="DL1144" s="29"/>
      <c r="DM1144" s="29"/>
      <c r="DN1144" s="29"/>
      <c r="DO1144" s="29"/>
      <c r="DP1144" s="29"/>
      <c r="DQ1144" s="29"/>
      <c r="DR1144" s="29"/>
      <c r="DS1144" s="29"/>
      <c r="DT1144" s="29"/>
      <c r="DU1144" s="29"/>
      <c r="DV1144" s="29"/>
      <c r="DW1144" s="29"/>
      <c r="DX1144" s="29"/>
      <c r="DY1144" s="29"/>
      <c r="DZ1144" s="29"/>
      <c r="EA1144" s="29"/>
      <c r="EB1144" s="29"/>
      <c r="EC1144" s="29"/>
      <c r="ED1144" s="29"/>
      <c r="EE1144" s="29"/>
      <c r="EF1144" s="29"/>
      <c r="EG1144" s="29"/>
      <c r="EH1144" s="29"/>
      <c r="EI1144" s="29"/>
      <c r="EJ1144" s="29"/>
      <c r="EK1144" s="29"/>
      <c r="EL1144" s="29"/>
      <c r="EM1144" s="29"/>
      <c r="EN1144" s="29"/>
      <c r="EO1144" s="29"/>
      <c r="EP1144" s="29"/>
      <c r="EQ1144" s="29"/>
      <c r="ER1144" s="29"/>
      <c r="ES1144" s="29"/>
      <c r="ET1144" s="29"/>
      <c r="EU1144" s="29"/>
      <c r="EV1144" s="29"/>
      <c r="EW1144" s="29"/>
      <c r="EX1144" s="29"/>
      <c r="EY1144" s="29"/>
      <c r="EZ1144" s="29"/>
      <c r="FA1144" s="29"/>
      <c r="FB1144" s="29"/>
      <c r="FC1144" s="29"/>
      <c r="FD1144" s="29"/>
      <c r="FE1144" s="29"/>
      <c r="FF1144" s="29"/>
      <c r="FG1144" s="29"/>
      <c r="FH1144" s="29"/>
      <c r="FI1144" s="29"/>
      <c r="FJ1144" s="29"/>
      <c r="FK1144" s="29"/>
      <c r="FL1144" s="29"/>
      <c r="FM1144" s="29"/>
      <c r="FN1144" s="29"/>
      <c r="FO1144" s="29"/>
      <c r="FP1144" s="29"/>
      <c r="FQ1144" s="29"/>
      <c r="FR1144" s="29"/>
      <c r="FS1144" s="29"/>
      <c r="FT1144" s="29"/>
      <c r="FU1144" s="29"/>
      <c r="FV1144" s="29"/>
      <c r="FW1144" s="29"/>
      <c r="FX1144" s="29"/>
      <c r="FY1144" s="29"/>
      <c r="FZ1144" s="29"/>
      <c r="GA1144" s="29"/>
      <c r="GB1144" s="29"/>
      <c r="GC1144" s="29"/>
      <c r="GD1144" s="29"/>
      <c r="GE1144" s="29"/>
      <c r="GF1144" s="29"/>
      <c r="GG1144" s="29"/>
      <c r="GH1144" s="29"/>
      <c r="GI1144" s="29"/>
      <c r="GJ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</row>
    <row r="1145" spans="2:230" ht="12.75">
      <c r="B1145" s="48"/>
      <c r="C1145" s="48"/>
      <c r="D1145" s="48"/>
      <c r="E1145" s="55"/>
      <c r="F1145" s="56"/>
      <c r="G1145" s="56"/>
      <c r="H1145" s="56"/>
      <c r="I1145" s="48"/>
      <c r="J1145" s="48"/>
      <c r="K1145" s="48"/>
      <c r="L1145" s="56"/>
      <c r="M1145" s="48"/>
      <c r="N1145" s="48"/>
      <c r="O1145" s="49"/>
      <c r="P1145" s="48"/>
      <c r="Q1145" s="48"/>
      <c r="R1145" s="56"/>
      <c r="S1145" s="52"/>
      <c r="T1145" s="116"/>
      <c r="U1145" s="116"/>
      <c r="V1145" s="116"/>
      <c r="W1145" s="116"/>
      <c r="X1145" s="43"/>
      <c r="Y1145" s="43"/>
      <c r="Z1145" s="42"/>
      <c r="AA1145" s="43"/>
      <c r="AB1145" s="45"/>
      <c r="AC1145" s="45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  <c r="BM1145" s="29"/>
      <c r="BN1145" s="29"/>
      <c r="BO1145" s="29"/>
      <c r="BP1145" s="29"/>
      <c r="BQ1145" s="29"/>
      <c r="BR1145" s="29"/>
      <c r="BS1145" s="29"/>
      <c r="BT1145" s="29"/>
      <c r="BU1145" s="29"/>
      <c r="BV1145" s="29"/>
      <c r="BW1145" s="29"/>
      <c r="BX1145" s="29"/>
      <c r="BY1145" s="29"/>
      <c r="BZ1145" s="29"/>
      <c r="CA1145" s="29"/>
      <c r="CB1145" s="29"/>
      <c r="CC1145" s="29"/>
      <c r="CD1145" s="29"/>
      <c r="CE1145" s="29"/>
      <c r="CF1145" s="29"/>
      <c r="CG1145" s="29"/>
      <c r="CH1145" s="29"/>
      <c r="CI1145" s="29"/>
      <c r="CJ1145" s="29"/>
      <c r="CK1145" s="29"/>
      <c r="CL1145" s="29"/>
      <c r="CM1145" s="29"/>
      <c r="CN1145" s="29"/>
      <c r="CO1145" s="29"/>
      <c r="CP1145" s="29"/>
      <c r="CQ1145" s="29"/>
      <c r="CR1145" s="29"/>
      <c r="CS1145" s="29"/>
      <c r="CT1145" s="29"/>
      <c r="CU1145" s="29"/>
      <c r="CV1145" s="29"/>
      <c r="CW1145" s="29"/>
      <c r="CX1145" s="29"/>
      <c r="CY1145" s="29"/>
      <c r="CZ1145" s="29"/>
      <c r="DA1145" s="29"/>
      <c r="DB1145" s="29"/>
      <c r="DC1145" s="29"/>
      <c r="DD1145" s="29"/>
      <c r="DE1145" s="29"/>
      <c r="DF1145" s="29"/>
      <c r="DG1145" s="29"/>
      <c r="DH1145" s="29"/>
      <c r="DI1145" s="29"/>
      <c r="DJ1145" s="29"/>
      <c r="DK1145" s="29"/>
      <c r="DL1145" s="29"/>
      <c r="DM1145" s="29"/>
      <c r="DN1145" s="29"/>
      <c r="DO1145" s="29"/>
      <c r="DP1145" s="29"/>
      <c r="DQ1145" s="29"/>
      <c r="DR1145" s="29"/>
      <c r="DS1145" s="29"/>
      <c r="DT1145" s="29"/>
      <c r="DU1145" s="29"/>
      <c r="DV1145" s="29"/>
      <c r="DW1145" s="29"/>
      <c r="DX1145" s="29"/>
      <c r="DY1145" s="29"/>
      <c r="DZ1145" s="29"/>
      <c r="EA1145" s="29"/>
      <c r="EB1145" s="29"/>
      <c r="EC1145" s="29"/>
      <c r="ED1145" s="29"/>
      <c r="EE1145" s="29"/>
      <c r="EF1145" s="29"/>
      <c r="EG1145" s="29"/>
      <c r="EH1145" s="29"/>
      <c r="EI1145" s="29"/>
      <c r="EJ1145" s="29"/>
      <c r="EK1145" s="29"/>
      <c r="EL1145" s="29"/>
      <c r="EM1145" s="29"/>
      <c r="EN1145" s="29"/>
      <c r="EO1145" s="29"/>
      <c r="EP1145" s="29"/>
      <c r="EQ1145" s="29"/>
      <c r="ER1145" s="29"/>
      <c r="ES1145" s="29"/>
      <c r="ET1145" s="29"/>
      <c r="EU1145" s="29"/>
      <c r="EV1145" s="29"/>
      <c r="EW1145" s="29"/>
      <c r="EX1145" s="29"/>
      <c r="EY1145" s="29"/>
      <c r="EZ1145" s="29"/>
      <c r="FA1145" s="29"/>
      <c r="FB1145" s="29"/>
      <c r="FC1145" s="29"/>
      <c r="FD1145" s="29"/>
      <c r="FE1145" s="29"/>
      <c r="FF1145" s="29"/>
      <c r="FG1145" s="29"/>
      <c r="FH1145" s="29"/>
      <c r="FI1145" s="29"/>
      <c r="FJ1145" s="29"/>
      <c r="FK1145" s="29"/>
      <c r="FL1145" s="29"/>
      <c r="FM1145" s="29"/>
      <c r="FN1145" s="29"/>
      <c r="FO1145" s="29"/>
      <c r="FP1145" s="29"/>
      <c r="FQ1145" s="29"/>
      <c r="FR1145" s="29"/>
      <c r="FS1145" s="29"/>
      <c r="FT1145" s="29"/>
      <c r="FU1145" s="29"/>
      <c r="FV1145" s="29"/>
      <c r="FW1145" s="29"/>
      <c r="FX1145" s="29"/>
      <c r="FY1145" s="29"/>
      <c r="FZ1145" s="29"/>
      <c r="GA1145" s="29"/>
      <c r="GB1145" s="29"/>
      <c r="GC1145" s="29"/>
      <c r="GD1145" s="29"/>
      <c r="GE1145" s="29"/>
      <c r="GF1145" s="29"/>
      <c r="GG1145" s="29"/>
      <c r="GH1145" s="29"/>
      <c r="GI1145" s="29"/>
      <c r="GJ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</row>
    <row r="1146" spans="2:230" ht="12.75">
      <c r="B1146" s="48"/>
      <c r="C1146" s="48"/>
      <c r="D1146" s="48"/>
      <c r="E1146" s="55"/>
      <c r="F1146" s="56"/>
      <c r="G1146" s="56"/>
      <c r="H1146" s="56"/>
      <c r="I1146" s="48"/>
      <c r="J1146" s="48"/>
      <c r="K1146" s="48"/>
      <c r="L1146" s="56"/>
      <c r="M1146" s="48"/>
      <c r="N1146" s="48"/>
      <c r="O1146" s="49"/>
      <c r="P1146" s="48"/>
      <c r="Q1146" s="48"/>
      <c r="R1146" s="56"/>
      <c r="S1146" s="52"/>
      <c r="T1146" s="116"/>
      <c r="U1146" s="116"/>
      <c r="V1146" s="116"/>
      <c r="W1146" s="116"/>
      <c r="X1146" s="43"/>
      <c r="Y1146" s="43"/>
      <c r="Z1146" s="42"/>
      <c r="AA1146" s="43"/>
      <c r="AB1146" s="45"/>
      <c r="AC1146" s="45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  <c r="BM1146" s="29"/>
      <c r="BN1146" s="29"/>
      <c r="BO1146" s="29"/>
      <c r="BP1146" s="29"/>
      <c r="BQ1146" s="29"/>
      <c r="BR1146" s="29"/>
      <c r="BS1146" s="29"/>
      <c r="BT1146" s="29"/>
      <c r="BU1146" s="29"/>
      <c r="BV1146" s="29"/>
      <c r="BW1146" s="29"/>
      <c r="BX1146" s="29"/>
      <c r="BY1146" s="29"/>
      <c r="BZ1146" s="29"/>
      <c r="CA1146" s="29"/>
      <c r="CB1146" s="29"/>
      <c r="CC1146" s="29"/>
      <c r="CD1146" s="29"/>
      <c r="CE1146" s="29"/>
      <c r="CF1146" s="29"/>
      <c r="CG1146" s="29"/>
      <c r="CH1146" s="29"/>
      <c r="CI1146" s="29"/>
      <c r="CJ1146" s="29"/>
      <c r="CK1146" s="29"/>
      <c r="CL1146" s="29"/>
      <c r="CM1146" s="29"/>
      <c r="CN1146" s="29"/>
      <c r="CO1146" s="29"/>
      <c r="CP1146" s="29"/>
      <c r="CQ1146" s="29"/>
      <c r="CR1146" s="29"/>
      <c r="CS1146" s="29"/>
      <c r="CT1146" s="29"/>
      <c r="CU1146" s="29"/>
      <c r="CV1146" s="29"/>
      <c r="CW1146" s="29"/>
      <c r="CX1146" s="29"/>
      <c r="CY1146" s="29"/>
      <c r="CZ1146" s="29"/>
      <c r="DA1146" s="29"/>
      <c r="DB1146" s="29"/>
      <c r="DC1146" s="29"/>
      <c r="DD1146" s="29"/>
      <c r="DE1146" s="29"/>
      <c r="DF1146" s="29"/>
      <c r="DG1146" s="29"/>
      <c r="DH1146" s="29"/>
      <c r="DI1146" s="29"/>
      <c r="DJ1146" s="29"/>
      <c r="DK1146" s="29"/>
      <c r="DL1146" s="29"/>
      <c r="DM1146" s="29"/>
      <c r="DN1146" s="29"/>
      <c r="DO1146" s="29"/>
      <c r="DP1146" s="29"/>
      <c r="DQ1146" s="29"/>
      <c r="DR1146" s="29"/>
      <c r="DS1146" s="29"/>
      <c r="DT1146" s="29"/>
      <c r="DU1146" s="29"/>
      <c r="DV1146" s="29"/>
      <c r="DW1146" s="29"/>
      <c r="DX1146" s="29"/>
      <c r="DY1146" s="29"/>
      <c r="DZ1146" s="29"/>
      <c r="EA1146" s="29"/>
      <c r="EB1146" s="29"/>
      <c r="EC1146" s="29"/>
      <c r="ED1146" s="29"/>
      <c r="EE1146" s="29"/>
      <c r="EF1146" s="29"/>
      <c r="EG1146" s="29"/>
      <c r="EH1146" s="29"/>
      <c r="EI1146" s="29"/>
      <c r="EJ1146" s="29"/>
      <c r="EK1146" s="29"/>
      <c r="EL1146" s="29"/>
      <c r="EM1146" s="29"/>
      <c r="EN1146" s="29"/>
      <c r="EO1146" s="29"/>
      <c r="EP1146" s="29"/>
      <c r="EQ1146" s="29"/>
      <c r="ER1146" s="29"/>
      <c r="ES1146" s="29"/>
      <c r="ET1146" s="29"/>
      <c r="EU1146" s="29"/>
      <c r="EV1146" s="29"/>
      <c r="EW1146" s="29"/>
      <c r="EX1146" s="29"/>
      <c r="EY1146" s="29"/>
      <c r="EZ1146" s="29"/>
      <c r="FA1146" s="29"/>
      <c r="FB1146" s="29"/>
      <c r="FC1146" s="29"/>
      <c r="FD1146" s="29"/>
      <c r="FE1146" s="29"/>
      <c r="FF1146" s="29"/>
      <c r="FG1146" s="29"/>
      <c r="FH1146" s="29"/>
      <c r="FI1146" s="29"/>
      <c r="FJ1146" s="29"/>
      <c r="FK1146" s="29"/>
      <c r="FL1146" s="29"/>
      <c r="FM1146" s="29"/>
      <c r="FN1146" s="29"/>
      <c r="FO1146" s="29"/>
      <c r="FP1146" s="29"/>
      <c r="FQ1146" s="29"/>
      <c r="FR1146" s="29"/>
      <c r="FS1146" s="29"/>
      <c r="FT1146" s="29"/>
      <c r="FU1146" s="29"/>
      <c r="FV1146" s="29"/>
      <c r="FW1146" s="29"/>
      <c r="FX1146" s="29"/>
      <c r="FY1146" s="29"/>
      <c r="FZ1146" s="29"/>
      <c r="GA1146" s="29"/>
      <c r="GB1146" s="29"/>
      <c r="GC1146" s="29"/>
      <c r="GD1146" s="29"/>
      <c r="GE1146" s="29"/>
      <c r="GF1146" s="29"/>
      <c r="GG1146" s="29"/>
      <c r="GH1146" s="29"/>
      <c r="GI1146" s="29"/>
      <c r="GJ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</row>
    <row r="1147" spans="2:230" ht="12.75">
      <c r="B1147" s="48"/>
      <c r="C1147" s="48"/>
      <c r="D1147" s="48"/>
      <c r="E1147" s="55"/>
      <c r="F1147" s="56"/>
      <c r="G1147" s="56"/>
      <c r="H1147" s="56"/>
      <c r="I1147" s="48"/>
      <c r="J1147" s="48"/>
      <c r="K1147" s="48"/>
      <c r="L1147" s="56"/>
      <c r="M1147" s="48"/>
      <c r="N1147" s="48"/>
      <c r="O1147" s="49"/>
      <c r="P1147" s="48"/>
      <c r="Q1147" s="48"/>
      <c r="R1147" s="56"/>
      <c r="S1147" s="52"/>
      <c r="T1147" s="116"/>
      <c r="U1147" s="116"/>
      <c r="V1147" s="116"/>
      <c r="W1147" s="116"/>
      <c r="X1147" s="43"/>
      <c r="Y1147" s="43"/>
      <c r="Z1147" s="42"/>
      <c r="AA1147" s="43"/>
      <c r="AB1147" s="45"/>
      <c r="AC1147" s="45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  <c r="BM1147" s="29"/>
      <c r="BN1147" s="29"/>
      <c r="BO1147" s="29"/>
      <c r="BP1147" s="29"/>
      <c r="BQ1147" s="29"/>
      <c r="BR1147" s="29"/>
      <c r="BS1147" s="29"/>
      <c r="BT1147" s="29"/>
      <c r="BU1147" s="29"/>
      <c r="BV1147" s="29"/>
      <c r="BW1147" s="29"/>
      <c r="BX1147" s="29"/>
      <c r="BY1147" s="29"/>
      <c r="BZ1147" s="29"/>
      <c r="CA1147" s="29"/>
      <c r="CB1147" s="29"/>
      <c r="CC1147" s="29"/>
      <c r="CD1147" s="29"/>
      <c r="CE1147" s="29"/>
      <c r="CF1147" s="29"/>
      <c r="CG1147" s="29"/>
      <c r="CH1147" s="29"/>
      <c r="CI1147" s="29"/>
      <c r="CJ1147" s="29"/>
      <c r="CK1147" s="29"/>
      <c r="CL1147" s="29"/>
      <c r="CM1147" s="29"/>
      <c r="CN1147" s="29"/>
      <c r="CO1147" s="29"/>
      <c r="CP1147" s="29"/>
      <c r="CQ1147" s="29"/>
      <c r="CR1147" s="29"/>
      <c r="CS1147" s="29"/>
      <c r="CT1147" s="29"/>
      <c r="CU1147" s="29"/>
      <c r="CV1147" s="29"/>
      <c r="CW1147" s="29"/>
      <c r="CX1147" s="29"/>
      <c r="CY1147" s="29"/>
      <c r="CZ1147" s="29"/>
      <c r="DA1147" s="29"/>
      <c r="DB1147" s="29"/>
      <c r="DC1147" s="29"/>
      <c r="DD1147" s="29"/>
      <c r="DE1147" s="29"/>
      <c r="DF1147" s="29"/>
      <c r="DG1147" s="29"/>
      <c r="DH1147" s="29"/>
      <c r="DI1147" s="29"/>
      <c r="DJ1147" s="29"/>
      <c r="DK1147" s="29"/>
      <c r="DL1147" s="29"/>
      <c r="DM1147" s="29"/>
      <c r="DN1147" s="29"/>
      <c r="DO1147" s="29"/>
      <c r="DP1147" s="29"/>
      <c r="DQ1147" s="29"/>
      <c r="DR1147" s="29"/>
      <c r="DS1147" s="29"/>
      <c r="DT1147" s="29"/>
      <c r="DU1147" s="29"/>
      <c r="DV1147" s="29"/>
      <c r="DW1147" s="29"/>
      <c r="DX1147" s="29"/>
      <c r="DY1147" s="29"/>
      <c r="DZ1147" s="29"/>
      <c r="EA1147" s="29"/>
      <c r="EB1147" s="29"/>
      <c r="EC1147" s="29"/>
      <c r="ED1147" s="29"/>
      <c r="EE1147" s="29"/>
      <c r="EF1147" s="29"/>
      <c r="EG1147" s="29"/>
      <c r="EH1147" s="29"/>
      <c r="EI1147" s="29"/>
      <c r="EJ1147" s="29"/>
      <c r="EK1147" s="29"/>
      <c r="EL1147" s="29"/>
      <c r="EM1147" s="29"/>
      <c r="EN1147" s="29"/>
      <c r="EO1147" s="29"/>
      <c r="EP1147" s="29"/>
      <c r="EQ1147" s="29"/>
      <c r="ER1147" s="29"/>
      <c r="ES1147" s="29"/>
      <c r="ET1147" s="29"/>
      <c r="EU1147" s="29"/>
      <c r="EV1147" s="29"/>
      <c r="EW1147" s="29"/>
      <c r="EX1147" s="29"/>
      <c r="EY1147" s="29"/>
      <c r="EZ1147" s="29"/>
      <c r="FA1147" s="29"/>
      <c r="FB1147" s="29"/>
      <c r="FC1147" s="29"/>
      <c r="FD1147" s="29"/>
      <c r="FE1147" s="29"/>
      <c r="FF1147" s="29"/>
      <c r="FG1147" s="29"/>
      <c r="FH1147" s="29"/>
      <c r="FI1147" s="29"/>
      <c r="FJ1147" s="29"/>
      <c r="FK1147" s="29"/>
      <c r="FL1147" s="29"/>
      <c r="FM1147" s="29"/>
      <c r="FN1147" s="29"/>
      <c r="FO1147" s="29"/>
      <c r="FP1147" s="29"/>
      <c r="FQ1147" s="29"/>
      <c r="FR1147" s="29"/>
      <c r="FS1147" s="29"/>
      <c r="FT1147" s="29"/>
      <c r="FU1147" s="29"/>
      <c r="FV1147" s="29"/>
      <c r="FW1147" s="29"/>
      <c r="FX1147" s="29"/>
      <c r="FY1147" s="29"/>
      <c r="FZ1147" s="29"/>
      <c r="GA1147" s="29"/>
      <c r="GB1147" s="29"/>
      <c r="GC1147" s="29"/>
      <c r="GD1147" s="29"/>
      <c r="GE1147" s="29"/>
      <c r="GF1147" s="29"/>
      <c r="GG1147" s="29"/>
      <c r="GH1147" s="29"/>
      <c r="GI1147" s="29"/>
      <c r="GJ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</row>
    <row r="1148" spans="2:230" ht="12.75">
      <c r="B1148" s="48"/>
      <c r="C1148" s="48"/>
      <c r="D1148" s="48"/>
      <c r="E1148" s="55"/>
      <c r="F1148" s="56"/>
      <c r="G1148" s="56"/>
      <c r="H1148" s="56"/>
      <c r="I1148" s="48"/>
      <c r="J1148" s="48"/>
      <c r="K1148" s="48"/>
      <c r="L1148" s="56"/>
      <c r="M1148" s="48"/>
      <c r="N1148" s="48"/>
      <c r="O1148" s="49"/>
      <c r="P1148" s="48"/>
      <c r="Q1148" s="48"/>
      <c r="R1148" s="56"/>
      <c r="S1148" s="52"/>
      <c r="T1148" s="116"/>
      <c r="U1148" s="116"/>
      <c r="V1148" s="116"/>
      <c r="W1148" s="116"/>
      <c r="X1148" s="43"/>
      <c r="Y1148" s="43"/>
      <c r="Z1148" s="42"/>
      <c r="AA1148" s="43"/>
      <c r="AB1148" s="45"/>
      <c r="AC1148" s="45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  <c r="BM1148" s="29"/>
      <c r="BN1148" s="29"/>
      <c r="BO1148" s="29"/>
      <c r="BP1148" s="29"/>
      <c r="BQ1148" s="29"/>
      <c r="BR1148" s="29"/>
      <c r="BS1148" s="29"/>
      <c r="BT1148" s="29"/>
      <c r="BU1148" s="29"/>
      <c r="BV1148" s="29"/>
      <c r="BW1148" s="29"/>
      <c r="BX1148" s="29"/>
      <c r="BY1148" s="29"/>
      <c r="BZ1148" s="29"/>
      <c r="CA1148" s="29"/>
      <c r="CB1148" s="29"/>
      <c r="CC1148" s="29"/>
      <c r="CD1148" s="29"/>
      <c r="CE1148" s="29"/>
      <c r="CF1148" s="29"/>
      <c r="CG1148" s="29"/>
      <c r="CH1148" s="29"/>
      <c r="CI1148" s="29"/>
      <c r="CJ1148" s="29"/>
      <c r="CK1148" s="29"/>
      <c r="CL1148" s="29"/>
      <c r="CM1148" s="29"/>
      <c r="CN1148" s="29"/>
      <c r="CO1148" s="29"/>
      <c r="CP1148" s="29"/>
      <c r="CQ1148" s="29"/>
      <c r="CR1148" s="29"/>
      <c r="CS1148" s="29"/>
      <c r="CT1148" s="29"/>
      <c r="CU1148" s="29"/>
      <c r="CV1148" s="29"/>
      <c r="CW1148" s="29"/>
      <c r="CX1148" s="29"/>
      <c r="CY1148" s="29"/>
      <c r="CZ1148" s="29"/>
      <c r="DA1148" s="29"/>
      <c r="DB1148" s="29"/>
      <c r="DC1148" s="29"/>
      <c r="DD1148" s="29"/>
      <c r="DE1148" s="29"/>
      <c r="DF1148" s="29"/>
      <c r="DG1148" s="29"/>
      <c r="DH1148" s="29"/>
      <c r="DI1148" s="29"/>
      <c r="DJ1148" s="29"/>
      <c r="DK1148" s="29"/>
      <c r="DL1148" s="29"/>
      <c r="DM1148" s="29"/>
      <c r="DN1148" s="29"/>
      <c r="DO1148" s="29"/>
      <c r="DP1148" s="29"/>
      <c r="DQ1148" s="29"/>
      <c r="DR1148" s="29"/>
      <c r="DS1148" s="29"/>
      <c r="DT1148" s="29"/>
      <c r="DU1148" s="29"/>
      <c r="DV1148" s="29"/>
      <c r="DW1148" s="29"/>
      <c r="DX1148" s="29"/>
      <c r="DY1148" s="29"/>
      <c r="DZ1148" s="29"/>
      <c r="EA1148" s="29"/>
      <c r="EB1148" s="29"/>
      <c r="EC1148" s="29"/>
      <c r="ED1148" s="29"/>
      <c r="EE1148" s="29"/>
      <c r="EF1148" s="29"/>
      <c r="EG1148" s="29"/>
      <c r="EH1148" s="29"/>
      <c r="EI1148" s="29"/>
      <c r="EJ1148" s="29"/>
      <c r="EK1148" s="29"/>
      <c r="EL1148" s="29"/>
      <c r="EM1148" s="29"/>
      <c r="EN1148" s="29"/>
      <c r="EO1148" s="29"/>
      <c r="EP1148" s="29"/>
      <c r="EQ1148" s="29"/>
      <c r="ER1148" s="29"/>
      <c r="ES1148" s="29"/>
      <c r="ET1148" s="29"/>
      <c r="EU1148" s="29"/>
      <c r="EV1148" s="29"/>
      <c r="EW1148" s="29"/>
      <c r="EX1148" s="29"/>
      <c r="EY1148" s="29"/>
      <c r="EZ1148" s="29"/>
      <c r="FA1148" s="29"/>
      <c r="FB1148" s="29"/>
      <c r="FC1148" s="29"/>
      <c r="FD1148" s="29"/>
      <c r="FE1148" s="29"/>
      <c r="FF1148" s="29"/>
      <c r="FG1148" s="29"/>
      <c r="FH1148" s="29"/>
      <c r="FI1148" s="29"/>
      <c r="FJ1148" s="29"/>
      <c r="FK1148" s="29"/>
      <c r="FL1148" s="29"/>
      <c r="FM1148" s="29"/>
      <c r="FN1148" s="29"/>
      <c r="FO1148" s="29"/>
      <c r="FP1148" s="29"/>
      <c r="FQ1148" s="29"/>
      <c r="FR1148" s="29"/>
      <c r="FS1148" s="29"/>
      <c r="FT1148" s="29"/>
      <c r="FU1148" s="29"/>
      <c r="FV1148" s="29"/>
      <c r="FW1148" s="29"/>
      <c r="FX1148" s="29"/>
      <c r="FY1148" s="29"/>
      <c r="FZ1148" s="29"/>
      <c r="GA1148" s="29"/>
      <c r="GB1148" s="29"/>
      <c r="GC1148" s="29"/>
      <c r="GD1148" s="29"/>
      <c r="GE1148" s="29"/>
      <c r="GF1148" s="29"/>
      <c r="GG1148" s="29"/>
      <c r="GH1148" s="29"/>
      <c r="GI1148" s="29"/>
      <c r="GJ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</row>
    <row r="1149" spans="2:230" ht="12.75">
      <c r="B1149" s="48"/>
      <c r="C1149" s="48"/>
      <c r="D1149" s="48"/>
      <c r="E1149" s="55"/>
      <c r="F1149" s="56"/>
      <c r="G1149" s="56"/>
      <c r="H1149" s="56"/>
      <c r="I1149" s="48"/>
      <c r="J1149" s="48"/>
      <c r="K1149" s="48"/>
      <c r="L1149" s="56"/>
      <c r="M1149" s="48"/>
      <c r="N1149" s="48"/>
      <c r="O1149" s="49"/>
      <c r="P1149" s="48"/>
      <c r="Q1149" s="48"/>
      <c r="R1149" s="56"/>
      <c r="S1149" s="52"/>
      <c r="T1149" s="116"/>
      <c r="U1149" s="116"/>
      <c r="V1149" s="116"/>
      <c r="W1149" s="116"/>
      <c r="X1149" s="43"/>
      <c r="Y1149" s="43"/>
      <c r="Z1149" s="42"/>
      <c r="AA1149" s="43"/>
      <c r="AB1149" s="45"/>
      <c r="AC1149" s="45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  <c r="BM1149" s="29"/>
      <c r="BN1149" s="29"/>
      <c r="BO1149" s="29"/>
      <c r="BP1149" s="29"/>
      <c r="BQ1149" s="29"/>
      <c r="BR1149" s="29"/>
      <c r="BS1149" s="29"/>
      <c r="BT1149" s="29"/>
      <c r="BU1149" s="29"/>
      <c r="BV1149" s="29"/>
      <c r="BW1149" s="29"/>
      <c r="BX1149" s="29"/>
      <c r="BY1149" s="29"/>
      <c r="BZ1149" s="29"/>
      <c r="CA1149" s="29"/>
      <c r="CB1149" s="29"/>
      <c r="CC1149" s="29"/>
      <c r="CD1149" s="29"/>
      <c r="CE1149" s="29"/>
      <c r="CF1149" s="29"/>
      <c r="CG1149" s="29"/>
      <c r="CH1149" s="29"/>
      <c r="CI1149" s="29"/>
      <c r="CJ1149" s="29"/>
      <c r="CK1149" s="29"/>
      <c r="CL1149" s="29"/>
      <c r="CM1149" s="29"/>
      <c r="CN1149" s="29"/>
      <c r="CO1149" s="29"/>
      <c r="CP1149" s="29"/>
      <c r="CQ1149" s="29"/>
      <c r="CR1149" s="29"/>
      <c r="CS1149" s="29"/>
      <c r="CT1149" s="29"/>
      <c r="CU1149" s="29"/>
      <c r="CV1149" s="29"/>
      <c r="CW1149" s="29"/>
      <c r="CX1149" s="29"/>
      <c r="CY1149" s="29"/>
      <c r="CZ1149" s="29"/>
      <c r="DA1149" s="29"/>
      <c r="DB1149" s="29"/>
      <c r="DC1149" s="29"/>
      <c r="DD1149" s="29"/>
      <c r="DE1149" s="29"/>
      <c r="DF1149" s="29"/>
      <c r="DG1149" s="29"/>
      <c r="DH1149" s="29"/>
      <c r="DI1149" s="29"/>
      <c r="DJ1149" s="29"/>
      <c r="DK1149" s="29"/>
      <c r="DL1149" s="29"/>
      <c r="DM1149" s="29"/>
      <c r="DN1149" s="29"/>
      <c r="DO1149" s="29"/>
      <c r="DP1149" s="29"/>
      <c r="DQ1149" s="29"/>
      <c r="DR1149" s="29"/>
      <c r="DS1149" s="29"/>
      <c r="DT1149" s="29"/>
      <c r="DU1149" s="29"/>
      <c r="DV1149" s="29"/>
      <c r="DW1149" s="29"/>
      <c r="DX1149" s="29"/>
      <c r="DY1149" s="29"/>
      <c r="DZ1149" s="29"/>
      <c r="EA1149" s="29"/>
      <c r="EB1149" s="29"/>
      <c r="EC1149" s="29"/>
      <c r="ED1149" s="29"/>
      <c r="EE1149" s="29"/>
      <c r="EF1149" s="29"/>
      <c r="EG1149" s="29"/>
      <c r="EH1149" s="29"/>
      <c r="EI1149" s="29"/>
      <c r="EJ1149" s="29"/>
      <c r="EK1149" s="29"/>
      <c r="EL1149" s="29"/>
      <c r="EM1149" s="29"/>
      <c r="EN1149" s="29"/>
      <c r="EO1149" s="29"/>
      <c r="EP1149" s="29"/>
      <c r="EQ1149" s="29"/>
      <c r="ER1149" s="29"/>
      <c r="ES1149" s="29"/>
      <c r="ET1149" s="29"/>
      <c r="EU1149" s="29"/>
      <c r="EV1149" s="29"/>
      <c r="EW1149" s="29"/>
      <c r="EX1149" s="29"/>
      <c r="EY1149" s="29"/>
      <c r="EZ1149" s="29"/>
      <c r="FA1149" s="29"/>
      <c r="FB1149" s="29"/>
      <c r="FC1149" s="29"/>
      <c r="FD1149" s="29"/>
      <c r="FE1149" s="29"/>
      <c r="FF1149" s="29"/>
      <c r="FG1149" s="29"/>
      <c r="FH1149" s="29"/>
      <c r="FI1149" s="29"/>
      <c r="FJ1149" s="29"/>
      <c r="FK1149" s="29"/>
      <c r="FL1149" s="29"/>
      <c r="FM1149" s="29"/>
      <c r="FN1149" s="29"/>
      <c r="FO1149" s="29"/>
      <c r="FP1149" s="29"/>
      <c r="FQ1149" s="29"/>
      <c r="FR1149" s="29"/>
      <c r="FS1149" s="29"/>
      <c r="FT1149" s="29"/>
      <c r="FU1149" s="29"/>
      <c r="FV1149" s="29"/>
      <c r="FW1149" s="29"/>
      <c r="FX1149" s="29"/>
      <c r="FY1149" s="29"/>
      <c r="FZ1149" s="29"/>
      <c r="GA1149" s="29"/>
      <c r="GB1149" s="29"/>
      <c r="GC1149" s="29"/>
      <c r="GD1149" s="29"/>
      <c r="GE1149" s="29"/>
      <c r="GF1149" s="29"/>
      <c r="GG1149" s="29"/>
      <c r="GH1149" s="29"/>
      <c r="GI1149" s="29"/>
      <c r="GJ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</row>
    <row r="1150" spans="2:230" ht="12.75">
      <c r="B1150" s="48"/>
      <c r="C1150" s="48"/>
      <c r="D1150" s="48"/>
      <c r="E1150" s="55"/>
      <c r="F1150" s="56"/>
      <c r="G1150" s="56"/>
      <c r="H1150" s="56"/>
      <c r="I1150" s="48"/>
      <c r="J1150" s="48"/>
      <c r="K1150" s="48"/>
      <c r="L1150" s="56"/>
      <c r="M1150" s="48"/>
      <c r="N1150" s="48"/>
      <c r="O1150" s="49"/>
      <c r="P1150" s="48"/>
      <c r="Q1150" s="48"/>
      <c r="R1150" s="56"/>
      <c r="S1150" s="52"/>
      <c r="T1150" s="116"/>
      <c r="U1150" s="116"/>
      <c r="V1150" s="116"/>
      <c r="W1150" s="116"/>
      <c r="X1150" s="43"/>
      <c r="Y1150" s="43"/>
      <c r="Z1150" s="42"/>
      <c r="AA1150" s="43"/>
      <c r="AB1150" s="45"/>
      <c r="AC1150" s="45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  <c r="BM1150" s="29"/>
      <c r="BN1150" s="29"/>
      <c r="BO1150" s="29"/>
      <c r="BP1150" s="29"/>
      <c r="BQ1150" s="29"/>
      <c r="BR1150" s="29"/>
      <c r="BS1150" s="29"/>
      <c r="BT1150" s="29"/>
      <c r="BU1150" s="29"/>
      <c r="BV1150" s="29"/>
      <c r="BW1150" s="29"/>
      <c r="BX1150" s="29"/>
      <c r="BY1150" s="29"/>
      <c r="BZ1150" s="29"/>
      <c r="CA1150" s="29"/>
      <c r="CB1150" s="29"/>
      <c r="CC1150" s="29"/>
      <c r="CD1150" s="29"/>
      <c r="CE1150" s="29"/>
      <c r="CF1150" s="29"/>
      <c r="CG1150" s="29"/>
      <c r="CH1150" s="29"/>
      <c r="CI1150" s="29"/>
      <c r="CJ1150" s="29"/>
      <c r="CK1150" s="29"/>
      <c r="CL1150" s="29"/>
      <c r="CM1150" s="29"/>
      <c r="CN1150" s="29"/>
      <c r="CO1150" s="29"/>
      <c r="CP1150" s="29"/>
      <c r="CQ1150" s="29"/>
      <c r="CR1150" s="29"/>
      <c r="CS1150" s="29"/>
      <c r="CT1150" s="29"/>
      <c r="CU1150" s="29"/>
      <c r="CV1150" s="29"/>
      <c r="CW1150" s="29"/>
      <c r="CX1150" s="29"/>
      <c r="CY1150" s="29"/>
      <c r="CZ1150" s="29"/>
      <c r="DA1150" s="29"/>
      <c r="DB1150" s="29"/>
      <c r="DC1150" s="29"/>
      <c r="DD1150" s="29"/>
      <c r="DE1150" s="29"/>
      <c r="DF1150" s="29"/>
      <c r="DG1150" s="29"/>
      <c r="DH1150" s="29"/>
      <c r="DI1150" s="29"/>
      <c r="DJ1150" s="29"/>
      <c r="DK1150" s="29"/>
      <c r="DL1150" s="29"/>
      <c r="DM1150" s="29"/>
      <c r="DN1150" s="29"/>
      <c r="DO1150" s="29"/>
      <c r="DP1150" s="29"/>
      <c r="DQ1150" s="29"/>
      <c r="DR1150" s="29"/>
      <c r="DS1150" s="29"/>
      <c r="DT1150" s="29"/>
      <c r="DU1150" s="29"/>
      <c r="DV1150" s="29"/>
      <c r="DW1150" s="29"/>
      <c r="DX1150" s="29"/>
      <c r="DY1150" s="29"/>
      <c r="DZ1150" s="29"/>
      <c r="EA1150" s="29"/>
      <c r="EB1150" s="29"/>
      <c r="EC1150" s="29"/>
      <c r="ED1150" s="29"/>
      <c r="EE1150" s="29"/>
      <c r="EF1150" s="29"/>
      <c r="EG1150" s="29"/>
      <c r="EH1150" s="29"/>
      <c r="EI1150" s="29"/>
      <c r="EJ1150" s="29"/>
      <c r="EK1150" s="29"/>
      <c r="EL1150" s="29"/>
      <c r="EM1150" s="29"/>
      <c r="EN1150" s="29"/>
      <c r="EO1150" s="29"/>
      <c r="EP1150" s="29"/>
      <c r="EQ1150" s="29"/>
      <c r="ER1150" s="29"/>
      <c r="ES1150" s="29"/>
      <c r="ET1150" s="29"/>
      <c r="EU1150" s="29"/>
      <c r="EV1150" s="29"/>
      <c r="EW1150" s="29"/>
      <c r="EX1150" s="29"/>
      <c r="EY1150" s="29"/>
      <c r="EZ1150" s="29"/>
      <c r="FA1150" s="29"/>
      <c r="FB1150" s="29"/>
      <c r="FC1150" s="29"/>
      <c r="FD1150" s="29"/>
      <c r="FE1150" s="29"/>
      <c r="FF1150" s="29"/>
      <c r="FG1150" s="29"/>
      <c r="FH1150" s="29"/>
      <c r="FI1150" s="29"/>
      <c r="FJ1150" s="29"/>
      <c r="FK1150" s="29"/>
      <c r="FL1150" s="29"/>
      <c r="FM1150" s="29"/>
      <c r="FN1150" s="29"/>
      <c r="FO1150" s="29"/>
      <c r="FP1150" s="29"/>
      <c r="FQ1150" s="29"/>
      <c r="FR1150" s="29"/>
      <c r="FS1150" s="29"/>
      <c r="FT1150" s="29"/>
      <c r="FU1150" s="29"/>
      <c r="FV1150" s="29"/>
      <c r="FW1150" s="29"/>
      <c r="FX1150" s="29"/>
      <c r="FY1150" s="29"/>
      <c r="FZ1150" s="29"/>
      <c r="GA1150" s="29"/>
      <c r="GB1150" s="29"/>
      <c r="GC1150" s="29"/>
      <c r="GD1150" s="29"/>
      <c r="GE1150" s="29"/>
      <c r="GF1150" s="29"/>
      <c r="GG1150" s="29"/>
      <c r="GH1150" s="29"/>
      <c r="GI1150" s="29"/>
      <c r="GJ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</row>
    <row r="1151" spans="2:230" ht="12.75">
      <c r="B1151" s="48"/>
      <c r="C1151" s="48"/>
      <c r="D1151" s="48"/>
      <c r="E1151" s="55"/>
      <c r="F1151" s="56"/>
      <c r="G1151" s="56"/>
      <c r="H1151" s="56"/>
      <c r="I1151" s="48"/>
      <c r="J1151" s="48"/>
      <c r="K1151" s="48"/>
      <c r="L1151" s="56"/>
      <c r="M1151" s="48"/>
      <c r="N1151" s="48"/>
      <c r="O1151" s="49"/>
      <c r="P1151" s="48"/>
      <c r="Q1151" s="48"/>
      <c r="R1151" s="56"/>
      <c r="S1151" s="52"/>
      <c r="T1151" s="116"/>
      <c r="U1151" s="116"/>
      <c r="V1151" s="116"/>
      <c r="W1151" s="116"/>
      <c r="X1151" s="43"/>
      <c r="Y1151" s="43"/>
      <c r="Z1151" s="42"/>
      <c r="AA1151" s="43"/>
      <c r="AB1151" s="45"/>
      <c r="AC1151" s="45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  <c r="BM1151" s="29"/>
      <c r="BN1151" s="29"/>
      <c r="BO1151" s="29"/>
      <c r="BP1151" s="29"/>
      <c r="BQ1151" s="29"/>
      <c r="BR1151" s="29"/>
      <c r="BS1151" s="29"/>
      <c r="BT1151" s="29"/>
      <c r="BU1151" s="29"/>
      <c r="BV1151" s="29"/>
      <c r="BW1151" s="29"/>
      <c r="BX1151" s="29"/>
      <c r="BY1151" s="29"/>
      <c r="BZ1151" s="29"/>
      <c r="CA1151" s="29"/>
      <c r="CB1151" s="29"/>
      <c r="CC1151" s="29"/>
      <c r="CD1151" s="29"/>
      <c r="CE1151" s="29"/>
      <c r="CF1151" s="29"/>
      <c r="CG1151" s="29"/>
      <c r="CH1151" s="29"/>
      <c r="CI1151" s="29"/>
      <c r="CJ1151" s="29"/>
      <c r="CK1151" s="29"/>
      <c r="CL1151" s="29"/>
      <c r="CM1151" s="29"/>
      <c r="CN1151" s="29"/>
      <c r="CO1151" s="29"/>
      <c r="CP1151" s="29"/>
      <c r="CQ1151" s="29"/>
      <c r="CR1151" s="29"/>
      <c r="CS1151" s="29"/>
      <c r="CT1151" s="29"/>
      <c r="CU1151" s="29"/>
      <c r="CV1151" s="29"/>
      <c r="CW1151" s="29"/>
      <c r="CX1151" s="29"/>
      <c r="CY1151" s="29"/>
      <c r="CZ1151" s="29"/>
      <c r="DA1151" s="29"/>
      <c r="DB1151" s="29"/>
      <c r="DC1151" s="29"/>
      <c r="DD1151" s="29"/>
      <c r="DE1151" s="29"/>
      <c r="DF1151" s="29"/>
      <c r="DG1151" s="29"/>
      <c r="DH1151" s="29"/>
      <c r="DI1151" s="29"/>
      <c r="DJ1151" s="29"/>
      <c r="DK1151" s="29"/>
      <c r="DL1151" s="29"/>
      <c r="DM1151" s="29"/>
      <c r="DN1151" s="29"/>
      <c r="DO1151" s="29"/>
      <c r="DP1151" s="29"/>
      <c r="DQ1151" s="29"/>
      <c r="DR1151" s="29"/>
      <c r="DS1151" s="29"/>
      <c r="DT1151" s="29"/>
      <c r="DU1151" s="29"/>
      <c r="DV1151" s="29"/>
      <c r="DW1151" s="29"/>
      <c r="DX1151" s="29"/>
      <c r="DY1151" s="29"/>
      <c r="DZ1151" s="29"/>
      <c r="EA1151" s="29"/>
      <c r="EB1151" s="29"/>
      <c r="EC1151" s="29"/>
      <c r="ED1151" s="29"/>
      <c r="EE1151" s="29"/>
      <c r="EF1151" s="29"/>
      <c r="EG1151" s="29"/>
      <c r="EH1151" s="29"/>
      <c r="EI1151" s="29"/>
      <c r="EJ1151" s="29"/>
      <c r="EK1151" s="29"/>
      <c r="EL1151" s="29"/>
      <c r="EM1151" s="29"/>
      <c r="EN1151" s="29"/>
      <c r="EO1151" s="29"/>
      <c r="EP1151" s="29"/>
      <c r="EQ1151" s="29"/>
      <c r="ER1151" s="29"/>
      <c r="ES1151" s="29"/>
      <c r="ET1151" s="29"/>
      <c r="EU1151" s="29"/>
      <c r="EV1151" s="29"/>
      <c r="EW1151" s="29"/>
      <c r="EX1151" s="29"/>
      <c r="EY1151" s="29"/>
      <c r="EZ1151" s="29"/>
      <c r="FA1151" s="29"/>
      <c r="FB1151" s="29"/>
      <c r="FC1151" s="29"/>
      <c r="FD1151" s="29"/>
      <c r="FE1151" s="29"/>
      <c r="FF1151" s="29"/>
      <c r="FG1151" s="29"/>
      <c r="FH1151" s="29"/>
      <c r="FI1151" s="29"/>
      <c r="FJ1151" s="29"/>
      <c r="FK1151" s="29"/>
      <c r="FL1151" s="29"/>
      <c r="FM1151" s="29"/>
      <c r="FN1151" s="29"/>
      <c r="FO1151" s="29"/>
      <c r="FP1151" s="29"/>
      <c r="FQ1151" s="29"/>
      <c r="FR1151" s="29"/>
      <c r="FS1151" s="29"/>
      <c r="FT1151" s="29"/>
      <c r="FU1151" s="29"/>
      <c r="FV1151" s="29"/>
      <c r="FW1151" s="29"/>
      <c r="FX1151" s="29"/>
      <c r="FY1151" s="29"/>
      <c r="FZ1151" s="29"/>
      <c r="GA1151" s="29"/>
      <c r="GB1151" s="29"/>
      <c r="GC1151" s="29"/>
      <c r="GD1151" s="29"/>
      <c r="GE1151" s="29"/>
      <c r="GF1151" s="29"/>
      <c r="GG1151" s="29"/>
      <c r="GH1151" s="29"/>
      <c r="GI1151" s="29"/>
      <c r="GJ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</row>
    <row r="1152" spans="2:230" ht="12.75">
      <c r="B1152" s="48"/>
      <c r="C1152" s="48"/>
      <c r="D1152" s="48"/>
      <c r="E1152" s="55"/>
      <c r="F1152" s="56"/>
      <c r="G1152" s="56"/>
      <c r="H1152" s="56"/>
      <c r="I1152" s="48"/>
      <c r="J1152" s="48"/>
      <c r="K1152" s="48"/>
      <c r="L1152" s="56"/>
      <c r="M1152" s="48"/>
      <c r="N1152" s="48"/>
      <c r="O1152" s="49"/>
      <c r="P1152" s="48"/>
      <c r="Q1152" s="48"/>
      <c r="R1152" s="56"/>
      <c r="S1152" s="52"/>
      <c r="T1152" s="116"/>
      <c r="U1152" s="116"/>
      <c r="V1152" s="116"/>
      <c r="W1152" s="116"/>
      <c r="X1152" s="43"/>
      <c r="Y1152" s="43"/>
      <c r="Z1152" s="42"/>
      <c r="AA1152" s="43"/>
      <c r="AB1152" s="45"/>
      <c r="AC1152" s="45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  <c r="BM1152" s="29"/>
      <c r="BN1152" s="29"/>
      <c r="BO1152" s="29"/>
      <c r="BP1152" s="29"/>
      <c r="BQ1152" s="29"/>
      <c r="BR1152" s="29"/>
      <c r="BS1152" s="29"/>
      <c r="BT1152" s="29"/>
      <c r="BU1152" s="29"/>
      <c r="BV1152" s="29"/>
      <c r="BW1152" s="29"/>
      <c r="BX1152" s="29"/>
      <c r="BY1152" s="29"/>
      <c r="BZ1152" s="29"/>
      <c r="CA1152" s="29"/>
      <c r="CB1152" s="29"/>
      <c r="CC1152" s="29"/>
      <c r="CD1152" s="29"/>
      <c r="CE1152" s="29"/>
      <c r="CF1152" s="29"/>
      <c r="CG1152" s="29"/>
      <c r="CH1152" s="29"/>
      <c r="CI1152" s="29"/>
      <c r="CJ1152" s="29"/>
      <c r="CK1152" s="29"/>
      <c r="CL1152" s="29"/>
      <c r="CM1152" s="29"/>
      <c r="CN1152" s="29"/>
      <c r="CO1152" s="29"/>
      <c r="CP1152" s="29"/>
      <c r="CQ1152" s="29"/>
      <c r="CR1152" s="29"/>
      <c r="CS1152" s="29"/>
      <c r="CT1152" s="29"/>
      <c r="CU1152" s="29"/>
      <c r="CV1152" s="29"/>
      <c r="CW1152" s="29"/>
      <c r="CX1152" s="29"/>
      <c r="CY1152" s="29"/>
      <c r="CZ1152" s="29"/>
      <c r="DA1152" s="29"/>
      <c r="DB1152" s="29"/>
      <c r="DC1152" s="29"/>
      <c r="DD1152" s="29"/>
      <c r="DE1152" s="29"/>
      <c r="DF1152" s="29"/>
      <c r="DG1152" s="29"/>
      <c r="DH1152" s="29"/>
      <c r="DI1152" s="29"/>
      <c r="DJ1152" s="29"/>
      <c r="DK1152" s="29"/>
      <c r="DL1152" s="29"/>
      <c r="DM1152" s="29"/>
      <c r="DN1152" s="29"/>
      <c r="DO1152" s="29"/>
      <c r="DP1152" s="29"/>
      <c r="DQ1152" s="29"/>
      <c r="DR1152" s="29"/>
      <c r="DS1152" s="29"/>
      <c r="DT1152" s="29"/>
      <c r="DU1152" s="29"/>
      <c r="DV1152" s="29"/>
      <c r="DW1152" s="29"/>
      <c r="DX1152" s="29"/>
      <c r="DY1152" s="29"/>
      <c r="DZ1152" s="29"/>
      <c r="EA1152" s="29"/>
      <c r="EB1152" s="29"/>
      <c r="EC1152" s="29"/>
      <c r="ED1152" s="29"/>
      <c r="EE1152" s="29"/>
      <c r="EF1152" s="29"/>
      <c r="EG1152" s="29"/>
      <c r="EH1152" s="29"/>
      <c r="EI1152" s="29"/>
      <c r="EJ1152" s="29"/>
      <c r="EK1152" s="29"/>
      <c r="EL1152" s="29"/>
      <c r="EM1152" s="29"/>
      <c r="EN1152" s="29"/>
      <c r="EO1152" s="29"/>
      <c r="EP1152" s="29"/>
      <c r="EQ1152" s="29"/>
      <c r="ER1152" s="29"/>
      <c r="ES1152" s="29"/>
      <c r="ET1152" s="29"/>
      <c r="EU1152" s="29"/>
      <c r="EV1152" s="29"/>
      <c r="EW1152" s="29"/>
      <c r="EX1152" s="29"/>
      <c r="EY1152" s="29"/>
      <c r="EZ1152" s="29"/>
      <c r="FA1152" s="29"/>
      <c r="FB1152" s="29"/>
      <c r="FC1152" s="29"/>
      <c r="FD1152" s="29"/>
      <c r="FE1152" s="29"/>
      <c r="FF1152" s="29"/>
      <c r="FG1152" s="29"/>
      <c r="FH1152" s="29"/>
      <c r="FI1152" s="29"/>
      <c r="FJ1152" s="29"/>
      <c r="FK1152" s="29"/>
      <c r="FL1152" s="29"/>
      <c r="FM1152" s="29"/>
      <c r="FN1152" s="29"/>
      <c r="FO1152" s="29"/>
      <c r="FP1152" s="29"/>
      <c r="FQ1152" s="29"/>
      <c r="FR1152" s="29"/>
      <c r="FS1152" s="29"/>
      <c r="FT1152" s="29"/>
      <c r="FU1152" s="29"/>
      <c r="FV1152" s="29"/>
      <c r="FW1152" s="29"/>
      <c r="FX1152" s="29"/>
      <c r="FY1152" s="29"/>
      <c r="FZ1152" s="29"/>
      <c r="GA1152" s="29"/>
      <c r="GB1152" s="29"/>
      <c r="GC1152" s="29"/>
      <c r="GD1152" s="29"/>
      <c r="GE1152" s="29"/>
      <c r="GF1152" s="29"/>
      <c r="GG1152" s="29"/>
      <c r="GH1152" s="29"/>
      <c r="GI1152" s="29"/>
      <c r="GJ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</row>
    <row r="1153" spans="2:230" ht="12.75">
      <c r="B1153" s="48"/>
      <c r="C1153" s="48"/>
      <c r="D1153" s="48"/>
      <c r="E1153" s="55"/>
      <c r="F1153" s="56"/>
      <c r="G1153" s="56"/>
      <c r="H1153" s="56"/>
      <c r="I1153" s="48"/>
      <c r="J1153" s="48"/>
      <c r="K1153" s="48"/>
      <c r="L1153" s="56"/>
      <c r="M1153" s="48"/>
      <c r="N1153" s="48"/>
      <c r="O1153" s="49"/>
      <c r="P1153" s="48"/>
      <c r="Q1153" s="48"/>
      <c r="R1153" s="56"/>
      <c r="S1153" s="52"/>
      <c r="T1153" s="116"/>
      <c r="U1153" s="116"/>
      <c r="V1153" s="116"/>
      <c r="W1153" s="116"/>
      <c r="X1153" s="43"/>
      <c r="Y1153" s="43"/>
      <c r="Z1153" s="42"/>
      <c r="AA1153" s="43"/>
      <c r="AB1153" s="45"/>
      <c r="AC1153" s="45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  <c r="BM1153" s="29"/>
      <c r="BN1153" s="29"/>
      <c r="BO1153" s="29"/>
      <c r="BP1153" s="29"/>
      <c r="BQ1153" s="29"/>
      <c r="BR1153" s="29"/>
      <c r="BS1153" s="29"/>
      <c r="BT1153" s="29"/>
      <c r="BU1153" s="29"/>
      <c r="BV1153" s="29"/>
      <c r="BW1153" s="29"/>
      <c r="BX1153" s="29"/>
      <c r="BY1153" s="29"/>
      <c r="BZ1153" s="29"/>
      <c r="CA1153" s="29"/>
      <c r="CB1153" s="29"/>
      <c r="CC1153" s="29"/>
      <c r="CD1153" s="29"/>
      <c r="CE1153" s="29"/>
      <c r="CF1153" s="29"/>
      <c r="CG1153" s="29"/>
      <c r="CH1153" s="29"/>
      <c r="CI1153" s="29"/>
      <c r="CJ1153" s="29"/>
      <c r="CK1153" s="29"/>
      <c r="CL1153" s="29"/>
      <c r="CM1153" s="29"/>
      <c r="CN1153" s="29"/>
      <c r="CO1153" s="29"/>
      <c r="CP1153" s="29"/>
      <c r="CQ1153" s="29"/>
      <c r="CR1153" s="29"/>
      <c r="CS1153" s="29"/>
      <c r="CT1153" s="29"/>
      <c r="CU1153" s="29"/>
      <c r="CV1153" s="29"/>
      <c r="CW1153" s="29"/>
      <c r="CX1153" s="29"/>
      <c r="CY1153" s="29"/>
      <c r="CZ1153" s="29"/>
      <c r="DA1153" s="29"/>
      <c r="DB1153" s="29"/>
      <c r="DC1153" s="29"/>
      <c r="DD1153" s="29"/>
      <c r="DE1153" s="29"/>
      <c r="DF1153" s="29"/>
      <c r="DG1153" s="29"/>
      <c r="DH1153" s="29"/>
      <c r="DI1153" s="29"/>
      <c r="DJ1153" s="29"/>
      <c r="DK1153" s="29"/>
      <c r="DL1153" s="29"/>
      <c r="DM1153" s="29"/>
      <c r="DN1153" s="29"/>
      <c r="DO1153" s="29"/>
      <c r="DP1153" s="29"/>
      <c r="DQ1153" s="29"/>
      <c r="DR1153" s="29"/>
      <c r="DS1153" s="29"/>
      <c r="DT1153" s="29"/>
      <c r="DU1153" s="29"/>
      <c r="DV1153" s="29"/>
      <c r="DW1153" s="29"/>
      <c r="DX1153" s="29"/>
      <c r="DY1153" s="29"/>
      <c r="DZ1153" s="29"/>
      <c r="EA1153" s="29"/>
      <c r="EB1153" s="29"/>
      <c r="EC1153" s="29"/>
      <c r="ED1153" s="29"/>
      <c r="EE1153" s="29"/>
      <c r="EF1153" s="29"/>
      <c r="EG1153" s="29"/>
      <c r="EH1153" s="29"/>
      <c r="EI1153" s="29"/>
      <c r="EJ1153" s="29"/>
      <c r="EK1153" s="29"/>
      <c r="EL1153" s="29"/>
      <c r="EM1153" s="29"/>
      <c r="EN1153" s="29"/>
      <c r="EO1153" s="29"/>
      <c r="EP1153" s="29"/>
      <c r="EQ1153" s="29"/>
      <c r="ER1153" s="29"/>
      <c r="ES1153" s="29"/>
      <c r="ET1153" s="29"/>
      <c r="EU1153" s="29"/>
      <c r="EV1153" s="29"/>
      <c r="EW1153" s="29"/>
      <c r="EX1153" s="29"/>
      <c r="EY1153" s="29"/>
      <c r="EZ1153" s="29"/>
      <c r="FA1153" s="29"/>
      <c r="FB1153" s="29"/>
      <c r="FC1153" s="29"/>
      <c r="FD1153" s="29"/>
      <c r="FE1153" s="29"/>
      <c r="FF1153" s="29"/>
      <c r="FG1153" s="29"/>
      <c r="FH1153" s="29"/>
      <c r="FI1153" s="29"/>
      <c r="FJ1153" s="29"/>
      <c r="FK1153" s="29"/>
      <c r="FL1153" s="29"/>
      <c r="FM1153" s="29"/>
      <c r="FN1153" s="29"/>
      <c r="FO1153" s="29"/>
      <c r="FP1153" s="29"/>
      <c r="FQ1153" s="29"/>
      <c r="FR1153" s="29"/>
      <c r="FS1153" s="29"/>
      <c r="FT1153" s="29"/>
      <c r="FU1153" s="29"/>
      <c r="FV1153" s="29"/>
      <c r="FW1153" s="29"/>
      <c r="FX1153" s="29"/>
      <c r="FY1153" s="29"/>
      <c r="FZ1153" s="29"/>
      <c r="GA1153" s="29"/>
      <c r="GB1153" s="29"/>
      <c r="GC1153" s="29"/>
      <c r="GD1153" s="29"/>
      <c r="GE1153" s="29"/>
      <c r="GF1153" s="29"/>
      <c r="GG1153" s="29"/>
      <c r="GH1153" s="29"/>
      <c r="GI1153" s="29"/>
      <c r="GJ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</row>
    <row r="1154" spans="2:230" ht="12.75">
      <c r="B1154" s="48"/>
      <c r="C1154" s="48"/>
      <c r="D1154" s="48"/>
      <c r="E1154" s="55"/>
      <c r="F1154" s="56"/>
      <c r="G1154" s="56"/>
      <c r="H1154" s="56"/>
      <c r="I1154" s="48"/>
      <c r="J1154" s="48"/>
      <c r="K1154" s="48"/>
      <c r="L1154" s="56"/>
      <c r="M1154" s="48"/>
      <c r="N1154" s="48"/>
      <c r="O1154" s="49"/>
      <c r="P1154" s="48"/>
      <c r="Q1154" s="48"/>
      <c r="R1154" s="56"/>
      <c r="S1154" s="52"/>
      <c r="T1154" s="116"/>
      <c r="U1154" s="116"/>
      <c r="V1154" s="116"/>
      <c r="W1154" s="116"/>
      <c r="X1154" s="43"/>
      <c r="Y1154" s="43"/>
      <c r="Z1154" s="42"/>
      <c r="AA1154" s="43"/>
      <c r="AB1154" s="45"/>
      <c r="AC1154" s="45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  <c r="BM1154" s="29"/>
      <c r="BN1154" s="29"/>
      <c r="BO1154" s="29"/>
      <c r="BP1154" s="29"/>
      <c r="BQ1154" s="29"/>
      <c r="BR1154" s="29"/>
      <c r="BS1154" s="29"/>
      <c r="BT1154" s="29"/>
      <c r="BU1154" s="29"/>
      <c r="BV1154" s="29"/>
      <c r="BW1154" s="29"/>
      <c r="BX1154" s="29"/>
      <c r="BY1154" s="29"/>
      <c r="BZ1154" s="29"/>
      <c r="CA1154" s="29"/>
      <c r="CB1154" s="29"/>
      <c r="CC1154" s="29"/>
      <c r="CD1154" s="29"/>
      <c r="CE1154" s="29"/>
      <c r="CF1154" s="29"/>
      <c r="CG1154" s="29"/>
      <c r="CH1154" s="29"/>
      <c r="CI1154" s="29"/>
      <c r="CJ1154" s="29"/>
      <c r="CK1154" s="29"/>
      <c r="CL1154" s="29"/>
      <c r="CM1154" s="29"/>
      <c r="CN1154" s="29"/>
      <c r="CO1154" s="29"/>
      <c r="CP1154" s="29"/>
      <c r="CQ1154" s="29"/>
      <c r="CR1154" s="29"/>
      <c r="CS1154" s="29"/>
      <c r="CT1154" s="29"/>
      <c r="CU1154" s="29"/>
      <c r="CV1154" s="29"/>
      <c r="CW1154" s="29"/>
      <c r="CX1154" s="29"/>
      <c r="CY1154" s="29"/>
      <c r="CZ1154" s="29"/>
      <c r="DA1154" s="29"/>
      <c r="DB1154" s="29"/>
      <c r="DC1154" s="29"/>
      <c r="DD1154" s="29"/>
      <c r="DE1154" s="29"/>
      <c r="DF1154" s="29"/>
      <c r="DG1154" s="29"/>
      <c r="DH1154" s="29"/>
      <c r="DI1154" s="29"/>
      <c r="DJ1154" s="29"/>
      <c r="DK1154" s="29"/>
      <c r="DL1154" s="29"/>
      <c r="DM1154" s="29"/>
      <c r="DN1154" s="29"/>
      <c r="DO1154" s="29"/>
      <c r="DP1154" s="29"/>
      <c r="DQ1154" s="29"/>
      <c r="DR1154" s="29"/>
      <c r="DS1154" s="29"/>
      <c r="DT1154" s="29"/>
      <c r="DU1154" s="29"/>
      <c r="DV1154" s="29"/>
      <c r="DW1154" s="29"/>
      <c r="DX1154" s="29"/>
      <c r="DY1154" s="29"/>
      <c r="DZ1154" s="29"/>
      <c r="EA1154" s="29"/>
      <c r="EB1154" s="29"/>
      <c r="EC1154" s="29"/>
      <c r="ED1154" s="29"/>
      <c r="EE1154" s="29"/>
      <c r="EF1154" s="29"/>
      <c r="EG1154" s="29"/>
      <c r="EH1154" s="29"/>
      <c r="EI1154" s="29"/>
      <c r="EJ1154" s="29"/>
      <c r="EK1154" s="29"/>
      <c r="EL1154" s="29"/>
      <c r="EM1154" s="29"/>
      <c r="EN1154" s="29"/>
      <c r="EO1154" s="29"/>
      <c r="EP1154" s="29"/>
      <c r="EQ1154" s="29"/>
      <c r="ER1154" s="29"/>
      <c r="ES1154" s="29"/>
      <c r="ET1154" s="29"/>
      <c r="EU1154" s="29"/>
      <c r="EV1154" s="29"/>
      <c r="EW1154" s="29"/>
      <c r="EX1154" s="29"/>
      <c r="EY1154" s="29"/>
      <c r="EZ1154" s="29"/>
      <c r="FA1154" s="29"/>
      <c r="FB1154" s="29"/>
      <c r="FC1154" s="29"/>
      <c r="FD1154" s="29"/>
      <c r="FE1154" s="29"/>
      <c r="FF1154" s="29"/>
      <c r="FG1154" s="29"/>
      <c r="FH1154" s="29"/>
      <c r="FI1154" s="29"/>
      <c r="FJ1154" s="29"/>
      <c r="FK1154" s="29"/>
      <c r="FL1154" s="29"/>
      <c r="FM1154" s="29"/>
      <c r="FN1154" s="29"/>
      <c r="FO1154" s="29"/>
      <c r="FP1154" s="29"/>
      <c r="FQ1154" s="29"/>
      <c r="FR1154" s="29"/>
      <c r="FS1154" s="29"/>
      <c r="FT1154" s="29"/>
      <c r="FU1154" s="29"/>
      <c r="FV1154" s="29"/>
      <c r="FW1154" s="29"/>
      <c r="FX1154" s="29"/>
      <c r="FY1154" s="29"/>
      <c r="FZ1154" s="29"/>
      <c r="GA1154" s="29"/>
      <c r="GB1154" s="29"/>
      <c r="GC1154" s="29"/>
      <c r="GD1154" s="29"/>
      <c r="GE1154" s="29"/>
      <c r="GF1154" s="29"/>
      <c r="GG1154" s="29"/>
      <c r="GH1154" s="29"/>
      <c r="GI1154" s="29"/>
      <c r="GJ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</row>
    <row r="1155" spans="2:230" ht="12.75">
      <c r="B1155" s="48"/>
      <c r="C1155" s="48"/>
      <c r="D1155" s="48"/>
      <c r="E1155" s="55"/>
      <c r="F1155" s="56"/>
      <c r="G1155" s="56"/>
      <c r="H1155" s="56"/>
      <c r="I1155" s="48"/>
      <c r="J1155" s="48"/>
      <c r="K1155" s="48"/>
      <c r="L1155" s="56"/>
      <c r="M1155" s="48"/>
      <c r="N1155" s="48"/>
      <c r="O1155" s="49"/>
      <c r="P1155" s="48"/>
      <c r="Q1155" s="48"/>
      <c r="R1155" s="56"/>
      <c r="S1155" s="52"/>
      <c r="T1155" s="116"/>
      <c r="U1155" s="116"/>
      <c r="V1155" s="116"/>
      <c r="W1155" s="116"/>
      <c r="X1155" s="43"/>
      <c r="Y1155" s="43"/>
      <c r="Z1155" s="42"/>
      <c r="AA1155" s="43"/>
      <c r="AB1155" s="45"/>
      <c r="AC1155" s="45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  <c r="BM1155" s="29"/>
      <c r="BN1155" s="29"/>
      <c r="BO1155" s="29"/>
      <c r="BP1155" s="29"/>
      <c r="BQ1155" s="29"/>
      <c r="BR1155" s="29"/>
      <c r="BS1155" s="29"/>
      <c r="BT1155" s="29"/>
      <c r="BU1155" s="29"/>
      <c r="BV1155" s="29"/>
      <c r="BW1155" s="29"/>
      <c r="BX1155" s="29"/>
      <c r="BY1155" s="29"/>
      <c r="BZ1155" s="29"/>
      <c r="CA1155" s="29"/>
      <c r="CB1155" s="29"/>
      <c r="CC1155" s="29"/>
      <c r="CD1155" s="29"/>
      <c r="CE1155" s="29"/>
      <c r="CF1155" s="29"/>
      <c r="CG1155" s="29"/>
      <c r="CH1155" s="29"/>
      <c r="CI1155" s="29"/>
      <c r="CJ1155" s="29"/>
      <c r="CK1155" s="29"/>
      <c r="CL1155" s="29"/>
      <c r="CM1155" s="29"/>
      <c r="CN1155" s="29"/>
      <c r="CO1155" s="29"/>
      <c r="CP1155" s="29"/>
      <c r="CQ1155" s="29"/>
      <c r="CR1155" s="29"/>
      <c r="CS1155" s="29"/>
      <c r="CT1155" s="29"/>
      <c r="CU1155" s="29"/>
      <c r="CV1155" s="29"/>
      <c r="CW1155" s="29"/>
      <c r="CX1155" s="29"/>
      <c r="CY1155" s="29"/>
      <c r="CZ1155" s="29"/>
      <c r="DA1155" s="29"/>
      <c r="DB1155" s="29"/>
      <c r="DC1155" s="29"/>
      <c r="DD1155" s="29"/>
      <c r="DE1155" s="29"/>
      <c r="DF1155" s="29"/>
      <c r="DG1155" s="29"/>
      <c r="DH1155" s="29"/>
      <c r="DI1155" s="29"/>
      <c r="DJ1155" s="29"/>
      <c r="DK1155" s="29"/>
      <c r="DL1155" s="29"/>
      <c r="DM1155" s="29"/>
      <c r="DN1155" s="29"/>
      <c r="DO1155" s="29"/>
      <c r="DP1155" s="29"/>
      <c r="DQ1155" s="29"/>
      <c r="DR1155" s="29"/>
      <c r="DS1155" s="29"/>
      <c r="DT1155" s="29"/>
      <c r="DU1155" s="29"/>
      <c r="DV1155" s="29"/>
      <c r="DW1155" s="29"/>
      <c r="DX1155" s="29"/>
      <c r="DY1155" s="29"/>
      <c r="DZ1155" s="29"/>
      <c r="EA1155" s="29"/>
      <c r="EB1155" s="29"/>
      <c r="EC1155" s="29"/>
      <c r="ED1155" s="29"/>
      <c r="EE1155" s="29"/>
      <c r="EF1155" s="29"/>
      <c r="EG1155" s="29"/>
      <c r="EH1155" s="29"/>
      <c r="EI1155" s="29"/>
      <c r="EJ1155" s="29"/>
      <c r="EK1155" s="29"/>
      <c r="EL1155" s="29"/>
      <c r="EM1155" s="29"/>
      <c r="EN1155" s="29"/>
      <c r="EO1155" s="29"/>
      <c r="EP1155" s="29"/>
      <c r="EQ1155" s="29"/>
      <c r="ER1155" s="29"/>
      <c r="ES1155" s="29"/>
      <c r="ET1155" s="29"/>
      <c r="EU1155" s="29"/>
      <c r="EV1155" s="29"/>
      <c r="EW1155" s="29"/>
      <c r="EX1155" s="29"/>
      <c r="EY1155" s="29"/>
      <c r="EZ1155" s="29"/>
      <c r="FA1155" s="29"/>
      <c r="FB1155" s="29"/>
      <c r="FC1155" s="29"/>
      <c r="FD1155" s="29"/>
      <c r="FE1155" s="29"/>
      <c r="FF1155" s="29"/>
      <c r="FG1155" s="29"/>
      <c r="FH1155" s="29"/>
      <c r="FI1155" s="29"/>
      <c r="FJ1155" s="29"/>
      <c r="FK1155" s="29"/>
      <c r="FL1155" s="29"/>
      <c r="FM1155" s="29"/>
      <c r="FN1155" s="29"/>
      <c r="FO1155" s="29"/>
      <c r="FP1155" s="29"/>
      <c r="FQ1155" s="29"/>
      <c r="FR1155" s="29"/>
      <c r="FS1155" s="29"/>
      <c r="FT1155" s="29"/>
      <c r="FU1155" s="29"/>
      <c r="FV1155" s="29"/>
      <c r="FW1155" s="29"/>
      <c r="FX1155" s="29"/>
      <c r="FY1155" s="29"/>
      <c r="FZ1155" s="29"/>
      <c r="GA1155" s="29"/>
      <c r="GB1155" s="29"/>
      <c r="GC1155" s="29"/>
      <c r="GD1155" s="29"/>
      <c r="GE1155" s="29"/>
      <c r="GF1155" s="29"/>
      <c r="GG1155" s="29"/>
      <c r="GH1155" s="29"/>
      <c r="GI1155" s="29"/>
      <c r="GJ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</row>
    <row r="1156" spans="2:230" ht="12.75">
      <c r="B1156" s="48"/>
      <c r="C1156" s="48"/>
      <c r="D1156" s="48"/>
      <c r="E1156" s="55"/>
      <c r="F1156" s="56"/>
      <c r="G1156" s="56"/>
      <c r="H1156" s="56"/>
      <c r="I1156" s="48"/>
      <c r="J1156" s="48"/>
      <c r="K1156" s="48"/>
      <c r="L1156" s="56"/>
      <c r="M1156" s="48"/>
      <c r="N1156" s="48"/>
      <c r="O1156" s="49"/>
      <c r="P1156" s="48"/>
      <c r="Q1156" s="48"/>
      <c r="R1156" s="56"/>
      <c r="S1156" s="52"/>
      <c r="T1156" s="116"/>
      <c r="U1156" s="116"/>
      <c r="V1156" s="116"/>
      <c r="W1156" s="116"/>
      <c r="X1156" s="43"/>
      <c r="Y1156" s="43"/>
      <c r="Z1156" s="42"/>
      <c r="AA1156" s="43"/>
      <c r="AB1156" s="45"/>
      <c r="AC1156" s="45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  <c r="BM1156" s="29"/>
      <c r="BN1156" s="29"/>
      <c r="BO1156" s="29"/>
      <c r="BP1156" s="29"/>
      <c r="BQ1156" s="29"/>
      <c r="BR1156" s="29"/>
      <c r="BS1156" s="29"/>
      <c r="BT1156" s="29"/>
      <c r="BU1156" s="29"/>
      <c r="BV1156" s="29"/>
      <c r="BW1156" s="29"/>
      <c r="BX1156" s="29"/>
      <c r="BY1156" s="29"/>
      <c r="BZ1156" s="29"/>
      <c r="CA1156" s="29"/>
      <c r="CB1156" s="29"/>
      <c r="CC1156" s="29"/>
      <c r="CD1156" s="29"/>
      <c r="CE1156" s="29"/>
      <c r="CF1156" s="29"/>
      <c r="CG1156" s="29"/>
      <c r="CH1156" s="29"/>
      <c r="CI1156" s="29"/>
      <c r="CJ1156" s="29"/>
      <c r="CK1156" s="29"/>
      <c r="CL1156" s="29"/>
      <c r="CM1156" s="29"/>
      <c r="CN1156" s="29"/>
      <c r="CO1156" s="29"/>
      <c r="CP1156" s="29"/>
      <c r="CQ1156" s="29"/>
      <c r="CR1156" s="29"/>
      <c r="CS1156" s="29"/>
      <c r="CT1156" s="29"/>
      <c r="CU1156" s="29"/>
      <c r="CV1156" s="29"/>
      <c r="CW1156" s="29"/>
      <c r="CX1156" s="29"/>
      <c r="CY1156" s="29"/>
      <c r="CZ1156" s="29"/>
      <c r="DA1156" s="29"/>
      <c r="DB1156" s="29"/>
      <c r="DC1156" s="29"/>
      <c r="DD1156" s="29"/>
      <c r="DE1156" s="29"/>
      <c r="DF1156" s="29"/>
      <c r="DG1156" s="29"/>
      <c r="DH1156" s="29"/>
      <c r="DI1156" s="29"/>
      <c r="DJ1156" s="29"/>
      <c r="DK1156" s="29"/>
      <c r="DL1156" s="29"/>
      <c r="DM1156" s="29"/>
      <c r="DN1156" s="29"/>
      <c r="DO1156" s="29"/>
      <c r="DP1156" s="29"/>
      <c r="DQ1156" s="29"/>
      <c r="DR1156" s="29"/>
      <c r="DS1156" s="29"/>
      <c r="DT1156" s="29"/>
      <c r="DU1156" s="29"/>
      <c r="DV1156" s="29"/>
      <c r="DW1156" s="29"/>
      <c r="DX1156" s="29"/>
      <c r="DY1156" s="29"/>
      <c r="DZ1156" s="29"/>
      <c r="EA1156" s="29"/>
      <c r="EB1156" s="29"/>
      <c r="EC1156" s="29"/>
      <c r="ED1156" s="29"/>
      <c r="EE1156" s="29"/>
      <c r="EF1156" s="29"/>
      <c r="EG1156" s="29"/>
      <c r="EH1156" s="29"/>
      <c r="EI1156" s="29"/>
      <c r="EJ1156" s="29"/>
      <c r="EK1156" s="29"/>
      <c r="EL1156" s="29"/>
      <c r="EM1156" s="29"/>
      <c r="EN1156" s="29"/>
      <c r="EO1156" s="29"/>
      <c r="EP1156" s="29"/>
      <c r="EQ1156" s="29"/>
      <c r="ER1156" s="29"/>
      <c r="ES1156" s="29"/>
      <c r="ET1156" s="29"/>
      <c r="EU1156" s="29"/>
      <c r="EV1156" s="29"/>
      <c r="EW1156" s="29"/>
      <c r="EX1156" s="29"/>
      <c r="EY1156" s="29"/>
      <c r="EZ1156" s="29"/>
      <c r="FA1156" s="29"/>
      <c r="FB1156" s="29"/>
      <c r="FC1156" s="29"/>
      <c r="FD1156" s="29"/>
      <c r="FE1156" s="29"/>
      <c r="FF1156" s="29"/>
      <c r="FG1156" s="29"/>
      <c r="FH1156" s="29"/>
      <c r="FI1156" s="29"/>
      <c r="FJ1156" s="29"/>
      <c r="FK1156" s="29"/>
      <c r="FL1156" s="29"/>
      <c r="FM1156" s="29"/>
      <c r="FN1156" s="29"/>
      <c r="FO1156" s="29"/>
      <c r="FP1156" s="29"/>
      <c r="FQ1156" s="29"/>
      <c r="FR1156" s="29"/>
      <c r="FS1156" s="29"/>
      <c r="FT1156" s="29"/>
      <c r="FU1156" s="29"/>
      <c r="FV1156" s="29"/>
      <c r="FW1156" s="29"/>
      <c r="FX1156" s="29"/>
      <c r="FY1156" s="29"/>
      <c r="FZ1156" s="29"/>
      <c r="GA1156" s="29"/>
      <c r="GB1156" s="29"/>
      <c r="GC1156" s="29"/>
      <c r="GD1156" s="29"/>
      <c r="GE1156" s="29"/>
      <c r="GF1156" s="29"/>
      <c r="GG1156" s="29"/>
      <c r="GH1156" s="29"/>
      <c r="GI1156" s="29"/>
      <c r="GJ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</row>
    <row r="1157" spans="2:230" ht="12.75">
      <c r="B1157" s="48"/>
      <c r="C1157" s="48"/>
      <c r="D1157" s="48"/>
      <c r="E1157" s="55"/>
      <c r="F1157" s="56"/>
      <c r="G1157" s="56"/>
      <c r="H1157" s="56"/>
      <c r="I1157" s="48"/>
      <c r="J1157" s="48"/>
      <c r="K1157" s="48"/>
      <c r="L1157" s="56"/>
      <c r="M1157" s="48"/>
      <c r="N1157" s="48"/>
      <c r="O1157" s="49"/>
      <c r="P1157" s="48"/>
      <c r="Q1157" s="48"/>
      <c r="R1157" s="56"/>
      <c r="S1157" s="52"/>
      <c r="T1157" s="116"/>
      <c r="U1157" s="116"/>
      <c r="V1157" s="116"/>
      <c r="W1157" s="116"/>
      <c r="X1157" s="43"/>
      <c r="Y1157" s="43"/>
      <c r="Z1157" s="42"/>
      <c r="AA1157" s="43"/>
      <c r="AB1157" s="45"/>
      <c r="AC1157" s="45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</row>
    <row r="1158" spans="2:230" ht="12.75">
      <c r="B1158" s="48"/>
      <c r="C1158" s="48"/>
      <c r="D1158" s="48"/>
      <c r="E1158" s="55"/>
      <c r="F1158" s="56"/>
      <c r="G1158" s="56"/>
      <c r="H1158" s="56"/>
      <c r="I1158" s="48"/>
      <c r="J1158" s="48"/>
      <c r="K1158" s="48"/>
      <c r="L1158" s="56"/>
      <c r="M1158" s="48"/>
      <c r="N1158" s="48"/>
      <c r="O1158" s="49"/>
      <c r="P1158" s="48"/>
      <c r="Q1158" s="48"/>
      <c r="R1158" s="56"/>
      <c r="S1158" s="52"/>
      <c r="T1158" s="116"/>
      <c r="U1158" s="116"/>
      <c r="V1158" s="116"/>
      <c r="W1158" s="116"/>
      <c r="X1158" s="43"/>
      <c r="Y1158" s="43"/>
      <c r="Z1158" s="42"/>
      <c r="AA1158" s="43"/>
      <c r="AB1158" s="45"/>
      <c r="AC1158" s="45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  <c r="BM1158" s="29"/>
      <c r="BN1158" s="29"/>
      <c r="BO1158" s="29"/>
      <c r="BP1158" s="29"/>
      <c r="BQ1158" s="29"/>
      <c r="BR1158" s="29"/>
      <c r="BS1158" s="29"/>
      <c r="BT1158" s="29"/>
      <c r="BU1158" s="29"/>
      <c r="BV1158" s="29"/>
      <c r="BW1158" s="29"/>
      <c r="BX1158" s="29"/>
      <c r="BY1158" s="29"/>
      <c r="BZ1158" s="29"/>
      <c r="CA1158" s="29"/>
      <c r="CB1158" s="29"/>
      <c r="CC1158" s="29"/>
      <c r="CD1158" s="29"/>
      <c r="CE1158" s="29"/>
      <c r="CF1158" s="29"/>
      <c r="CG1158" s="29"/>
      <c r="CH1158" s="29"/>
      <c r="CI1158" s="29"/>
      <c r="CJ1158" s="29"/>
      <c r="CK1158" s="29"/>
      <c r="CL1158" s="29"/>
      <c r="CM1158" s="29"/>
      <c r="CN1158" s="29"/>
      <c r="CO1158" s="29"/>
      <c r="CP1158" s="29"/>
      <c r="CQ1158" s="29"/>
      <c r="CR1158" s="29"/>
      <c r="CS1158" s="29"/>
      <c r="CT1158" s="29"/>
      <c r="CU1158" s="29"/>
      <c r="CV1158" s="29"/>
      <c r="CW1158" s="29"/>
      <c r="CX1158" s="29"/>
      <c r="CY1158" s="29"/>
      <c r="CZ1158" s="29"/>
      <c r="DA1158" s="29"/>
      <c r="DB1158" s="29"/>
      <c r="DC1158" s="29"/>
      <c r="DD1158" s="29"/>
      <c r="DE1158" s="29"/>
      <c r="DF1158" s="29"/>
      <c r="DG1158" s="29"/>
      <c r="DH1158" s="29"/>
      <c r="DI1158" s="29"/>
      <c r="DJ1158" s="29"/>
      <c r="DK1158" s="29"/>
      <c r="DL1158" s="29"/>
      <c r="DM1158" s="29"/>
      <c r="DN1158" s="29"/>
      <c r="DO1158" s="29"/>
      <c r="DP1158" s="29"/>
      <c r="DQ1158" s="29"/>
      <c r="DR1158" s="29"/>
      <c r="DS1158" s="29"/>
      <c r="DT1158" s="29"/>
      <c r="DU1158" s="29"/>
      <c r="DV1158" s="29"/>
      <c r="DW1158" s="29"/>
      <c r="DX1158" s="29"/>
      <c r="DY1158" s="29"/>
      <c r="DZ1158" s="29"/>
      <c r="EA1158" s="29"/>
      <c r="EB1158" s="29"/>
      <c r="EC1158" s="29"/>
      <c r="ED1158" s="29"/>
      <c r="EE1158" s="29"/>
      <c r="EF1158" s="29"/>
      <c r="EG1158" s="29"/>
      <c r="EH1158" s="29"/>
      <c r="EI1158" s="29"/>
      <c r="EJ1158" s="29"/>
      <c r="EK1158" s="29"/>
      <c r="EL1158" s="29"/>
      <c r="EM1158" s="29"/>
      <c r="EN1158" s="29"/>
      <c r="EO1158" s="29"/>
      <c r="EP1158" s="29"/>
      <c r="EQ1158" s="29"/>
      <c r="ER1158" s="29"/>
      <c r="ES1158" s="29"/>
      <c r="ET1158" s="29"/>
      <c r="EU1158" s="29"/>
      <c r="EV1158" s="29"/>
      <c r="EW1158" s="29"/>
      <c r="EX1158" s="29"/>
      <c r="EY1158" s="29"/>
      <c r="EZ1158" s="29"/>
      <c r="FA1158" s="29"/>
      <c r="FB1158" s="29"/>
      <c r="FC1158" s="29"/>
      <c r="FD1158" s="29"/>
      <c r="FE1158" s="29"/>
      <c r="FF1158" s="29"/>
      <c r="FG1158" s="29"/>
      <c r="FH1158" s="29"/>
      <c r="FI1158" s="29"/>
      <c r="FJ1158" s="29"/>
      <c r="FK1158" s="29"/>
      <c r="FL1158" s="29"/>
      <c r="FM1158" s="29"/>
      <c r="FN1158" s="29"/>
      <c r="FO1158" s="29"/>
      <c r="FP1158" s="29"/>
      <c r="FQ1158" s="29"/>
      <c r="FR1158" s="29"/>
      <c r="FS1158" s="29"/>
      <c r="FT1158" s="29"/>
      <c r="FU1158" s="29"/>
      <c r="FV1158" s="29"/>
      <c r="FW1158" s="29"/>
      <c r="FX1158" s="29"/>
      <c r="FY1158" s="29"/>
      <c r="FZ1158" s="29"/>
      <c r="GA1158" s="29"/>
      <c r="GB1158" s="29"/>
      <c r="GC1158" s="29"/>
      <c r="GD1158" s="29"/>
      <c r="GE1158" s="29"/>
      <c r="GF1158" s="29"/>
      <c r="GG1158" s="29"/>
      <c r="GH1158" s="29"/>
      <c r="GI1158" s="29"/>
      <c r="GJ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</row>
    <row r="1159" spans="2:230" ht="12.75">
      <c r="B1159" s="48"/>
      <c r="C1159" s="48"/>
      <c r="D1159" s="48"/>
      <c r="E1159" s="55"/>
      <c r="F1159" s="56"/>
      <c r="G1159" s="56"/>
      <c r="H1159" s="56"/>
      <c r="I1159" s="48"/>
      <c r="J1159" s="48"/>
      <c r="K1159" s="48"/>
      <c r="L1159" s="56"/>
      <c r="M1159" s="48"/>
      <c r="N1159" s="48"/>
      <c r="O1159" s="49"/>
      <c r="P1159" s="48"/>
      <c r="Q1159" s="48"/>
      <c r="R1159" s="56"/>
      <c r="S1159" s="52"/>
      <c r="T1159" s="116"/>
      <c r="U1159" s="116"/>
      <c r="V1159" s="116"/>
      <c r="W1159" s="116"/>
      <c r="X1159" s="43"/>
      <c r="Y1159" s="43"/>
      <c r="Z1159" s="42"/>
      <c r="AA1159" s="43"/>
      <c r="AB1159" s="45"/>
      <c r="AC1159" s="45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  <c r="BM1159" s="29"/>
      <c r="BN1159" s="29"/>
      <c r="BO1159" s="29"/>
      <c r="BP1159" s="29"/>
      <c r="BQ1159" s="29"/>
      <c r="BR1159" s="29"/>
      <c r="BS1159" s="29"/>
      <c r="BT1159" s="29"/>
      <c r="BU1159" s="29"/>
      <c r="BV1159" s="29"/>
      <c r="BW1159" s="29"/>
      <c r="BX1159" s="29"/>
      <c r="BY1159" s="29"/>
      <c r="BZ1159" s="29"/>
      <c r="CA1159" s="29"/>
      <c r="CB1159" s="29"/>
      <c r="CC1159" s="29"/>
      <c r="CD1159" s="29"/>
      <c r="CE1159" s="29"/>
      <c r="CF1159" s="29"/>
      <c r="CG1159" s="29"/>
      <c r="CH1159" s="29"/>
      <c r="CI1159" s="29"/>
      <c r="CJ1159" s="29"/>
      <c r="CK1159" s="29"/>
      <c r="CL1159" s="29"/>
      <c r="CM1159" s="29"/>
      <c r="CN1159" s="29"/>
      <c r="CO1159" s="29"/>
      <c r="CP1159" s="29"/>
      <c r="CQ1159" s="29"/>
      <c r="CR1159" s="29"/>
      <c r="CS1159" s="29"/>
      <c r="CT1159" s="29"/>
      <c r="CU1159" s="29"/>
      <c r="CV1159" s="29"/>
      <c r="CW1159" s="29"/>
      <c r="CX1159" s="29"/>
      <c r="CY1159" s="29"/>
      <c r="CZ1159" s="29"/>
      <c r="DA1159" s="29"/>
      <c r="DB1159" s="29"/>
      <c r="DC1159" s="29"/>
      <c r="DD1159" s="29"/>
      <c r="DE1159" s="29"/>
      <c r="DF1159" s="29"/>
      <c r="DG1159" s="29"/>
      <c r="DH1159" s="29"/>
      <c r="DI1159" s="29"/>
      <c r="DJ1159" s="29"/>
      <c r="DK1159" s="29"/>
      <c r="DL1159" s="29"/>
      <c r="DM1159" s="29"/>
      <c r="DN1159" s="29"/>
      <c r="DO1159" s="29"/>
      <c r="DP1159" s="29"/>
      <c r="DQ1159" s="29"/>
      <c r="DR1159" s="29"/>
      <c r="DS1159" s="29"/>
      <c r="DT1159" s="29"/>
      <c r="DU1159" s="29"/>
      <c r="DV1159" s="29"/>
      <c r="DW1159" s="29"/>
      <c r="DX1159" s="29"/>
      <c r="DY1159" s="29"/>
      <c r="DZ1159" s="29"/>
      <c r="EA1159" s="29"/>
      <c r="EB1159" s="29"/>
      <c r="EC1159" s="29"/>
      <c r="ED1159" s="29"/>
      <c r="EE1159" s="29"/>
      <c r="EF1159" s="29"/>
      <c r="EG1159" s="29"/>
      <c r="EH1159" s="29"/>
      <c r="EI1159" s="29"/>
      <c r="EJ1159" s="29"/>
      <c r="EK1159" s="29"/>
      <c r="EL1159" s="29"/>
      <c r="EM1159" s="29"/>
      <c r="EN1159" s="29"/>
      <c r="EO1159" s="29"/>
      <c r="EP1159" s="29"/>
      <c r="EQ1159" s="29"/>
      <c r="ER1159" s="29"/>
      <c r="ES1159" s="29"/>
      <c r="ET1159" s="29"/>
      <c r="EU1159" s="29"/>
      <c r="EV1159" s="29"/>
      <c r="EW1159" s="29"/>
      <c r="EX1159" s="29"/>
      <c r="EY1159" s="29"/>
      <c r="EZ1159" s="29"/>
      <c r="FA1159" s="29"/>
      <c r="FB1159" s="29"/>
      <c r="FC1159" s="29"/>
      <c r="FD1159" s="29"/>
      <c r="FE1159" s="29"/>
      <c r="FF1159" s="29"/>
      <c r="FG1159" s="29"/>
      <c r="FH1159" s="29"/>
      <c r="FI1159" s="29"/>
      <c r="FJ1159" s="29"/>
      <c r="FK1159" s="29"/>
      <c r="FL1159" s="29"/>
      <c r="FM1159" s="29"/>
      <c r="FN1159" s="29"/>
      <c r="FO1159" s="29"/>
      <c r="FP1159" s="29"/>
      <c r="FQ1159" s="29"/>
      <c r="FR1159" s="29"/>
      <c r="FS1159" s="29"/>
      <c r="FT1159" s="29"/>
      <c r="FU1159" s="29"/>
      <c r="FV1159" s="29"/>
      <c r="FW1159" s="29"/>
      <c r="FX1159" s="29"/>
      <c r="FY1159" s="29"/>
      <c r="FZ1159" s="29"/>
      <c r="GA1159" s="29"/>
      <c r="GB1159" s="29"/>
      <c r="GC1159" s="29"/>
      <c r="GD1159" s="29"/>
      <c r="GE1159" s="29"/>
      <c r="GF1159" s="29"/>
      <c r="GG1159" s="29"/>
      <c r="GH1159" s="29"/>
      <c r="GI1159" s="29"/>
      <c r="GJ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</row>
    <row r="1160" spans="2:230" ht="12.75">
      <c r="B1160" s="48"/>
      <c r="C1160" s="48"/>
      <c r="D1160" s="48"/>
      <c r="E1160" s="55"/>
      <c r="F1160" s="56"/>
      <c r="G1160" s="56"/>
      <c r="H1160" s="56"/>
      <c r="I1160" s="48"/>
      <c r="J1160" s="48"/>
      <c r="K1160" s="48"/>
      <c r="L1160" s="56"/>
      <c r="M1160" s="48"/>
      <c r="N1160" s="48"/>
      <c r="O1160" s="49"/>
      <c r="P1160" s="48"/>
      <c r="Q1160" s="48"/>
      <c r="R1160" s="56"/>
      <c r="S1160" s="52"/>
      <c r="T1160" s="116"/>
      <c r="U1160" s="116"/>
      <c r="V1160" s="116"/>
      <c r="W1160" s="116"/>
      <c r="X1160" s="43"/>
      <c r="Y1160" s="43"/>
      <c r="Z1160" s="42"/>
      <c r="AA1160" s="43"/>
      <c r="AB1160" s="45"/>
      <c r="AC1160" s="45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  <c r="BM1160" s="29"/>
      <c r="BN1160" s="29"/>
      <c r="BO1160" s="29"/>
      <c r="BP1160" s="29"/>
      <c r="BQ1160" s="29"/>
      <c r="BR1160" s="29"/>
      <c r="BS1160" s="29"/>
      <c r="BT1160" s="29"/>
      <c r="BU1160" s="29"/>
      <c r="BV1160" s="29"/>
      <c r="BW1160" s="29"/>
      <c r="BX1160" s="29"/>
      <c r="BY1160" s="29"/>
      <c r="BZ1160" s="29"/>
      <c r="CA1160" s="29"/>
      <c r="CB1160" s="29"/>
      <c r="CC1160" s="29"/>
      <c r="CD1160" s="29"/>
      <c r="CE1160" s="29"/>
      <c r="CF1160" s="29"/>
      <c r="CG1160" s="29"/>
      <c r="CH1160" s="29"/>
      <c r="CI1160" s="29"/>
      <c r="CJ1160" s="29"/>
      <c r="CK1160" s="29"/>
      <c r="CL1160" s="29"/>
      <c r="CM1160" s="29"/>
      <c r="CN1160" s="29"/>
      <c r="CO1160" s="29"/>
      <c r="CP1160" s="29"/>
      <c r="CQ1160" s="29"/>
      <c r="CR1160" s="29"/>
      <c r="CS1160" s="29"/>
      <c r="CT1160" s="29"/>
      <c r="CU1160" s="29"/>
      <c r="CV1160" s="29"/>
      <c r="CW1160" s="29"/>
      <c r="CX1160" s="29"/>
      <c r="CY1160" s="29"/>
      <c r="CZ1160" s="29"/>
      <c r="DA1160" s="29"/>
      <c r="DB1160" s="29"/>
      <c r="DC1160" s="29"/>
      <c r="DD1160" s="29"/>
      <c r="DE1160" s="29"/>
      <c r="DF1160" s="29"/>
      <c r="DG1160" s="29"/>
      <c r="DH1160" s="29"/>
      <c r="DI1160" s="29"/>
      <c r="DJ1160" s="29"/>
      <c r="DK1160" s="29"/>
      <c r="DL1160" s="29"/>
      <c r="DM1160" s="29"/>
      <c r="DN1160" s="29"/>
      <c r="DO1160" s="29"/>
      <c r="DP1160" s="29"/>
      <c r="DQ1160" s="29"/>
      <c r="DR1160" s="29"/>
      <c r="DS1160" s="29"/>
      <c r="DT1160" s="29"/>
      <c r="DU1160" s="29"/>
      <c r="DV1160" s="29"/>
      <c r="DW1160" s="29"/>
      <c r="DX1160" s="29"/>
      <c r="DY1160" s="29"/>
      <c r="DZ1160" s="29"/>
      <c r="EA1160" s="29"/>
      <c r="EB1160" s="29"/>
      <c r="EC1160" s="29"/>
      <c r="ED1160" s="29"/>
      <c r="EE1160" s="29"/>
      <c r="EF1160" s="29"/>
      <c r="EG1160" s="29"/>
      <c r="EH1160" s="29"/>
      <c r="EI1160" s="29"/>
      <c r="EJ1160" s="29"/>
      <c r="EK1160" s="29"/>
      <c r="EL1160" s="29"/>
      <c r="EM1160" s="29"/>
      <c r="EN1160" s="29"/>
      <c r="EO1160" s="29"/>
      <c r="EP1160" s="29"/>
      <c r="EQ1160" s="29"/>
      <c r="ER1160" s="29"/>
      <c r="ES1160" s="29"/>
      <c r="ET1160" s="29"/>
      <c r="EU1160" s="29"/>
      <c r="EV1160" s="29"/>
      <c r="EW1160" s="29"/>
      <c r="EX1160" s="29"/>
      <c r="EY1160" s="29"/>
      <c r="EZ1160" s="29"/>
      <c r="FA1160" s="29"/>
      <c r="FB1160" s="29"/>
      <c r="FC1160" s="29"/>
      <c r="FD1160" s="29"/>
      <c r="FE1160" s="29"/>
      <c r="FF1160" s="29"/>
      <c r="FG1160" s="29"/>
      <c r="FH1160" s="29"/>
      <c r="FI1160" s="29"/>
      <c r="FJ1160" s="29"/>
      <c r="FK1160" s="29"/>
      <c r="FL1160" s="29"/>
      <c r="FM1160" s="29"/>
      <c r="FN1160" s="29"/>
      <c r="FO1160" s="29"/>
      <c r="FP1160" s="29"/>
      <c r="FQ1160" s="29"/>
      <c r="FR1160" s="29"/>
      <c r="FS1160" s="29"/>
      <c r="FT1160" s="29"/>
      <c r="FU1160" s="29"/>
      <c r="FV1160" s="29"/>
      <c r="FW1160" s="29"/>
      <c r="FX1160" s="29"/>
      <c r="FY1160" s="29"/>
      <c r="FZ1160" s="29"/>
      <c r="GA1160" s="29"/>
      <c r="GB1160" s="29"/>
      <c r="GC1160" s="29"/>
      <c r="GD1160" s="29"/>
      <c r="GE1160" s="29"/>
      <c r="GF1160" s="29"/>
      <c r="GG1160" s="29"/>
      <c r="GH1160" s="29"/>
      <c r="GI1160" s="29"/>
      <c r="GJ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</row>
    <row r="1161" spans="2:230" ht="12.75">
      <c r="B1161" s="48"/>
      <c r="C1161" s="48"/>
      <c r="D1161" s="48"/>
      <c r="E1161" s="55"/>
      <c r="F1161" s="56"/>
      <c r="G1161" s="56"/>
      <c r="H1161" s="56"/>
      <c r="I1161" s="48"/>
      <c r="J1161" s="48"/>
      <c r="K1161" s="48"/>
      <c r="L1161" s="56"/>
      <c r="M1161" s="48"/>
      <c r="N1161" s="48"/>
      <c r="O1161" s="49"/>
      <c r="P1161" s="48"/>
      <c r="Q1161" s="48"/>
      <c r="R1161" s="56"/>
      <c r="S1161" s="52"/>
      <c r="T1161" s="116"/>
      <c r="U1161" s="116"/>
      <c r="V1161" s="116"/>
      <c r="W1161" s="116"/>
      <c r="X1161" s="43"/>
      <c r="Y1161" s="43"/>
      <c r="Z1161" s="42"/>
      <c r="AA1161" s="43"/>
      <c r="AB1161" s="45"/>
      <c r="AC1161" s="45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  <c r="BM1161" s="29"/>
      <c r="BN1161" s="29"/>
      <c r="BO1161" s="29"/>
      <c r="BP1161" s="29"/>
      <c r="BQ1161" s="29"/>
      <c r="BR1161" s="29"/>
      <c r="BS1161" s="29"/>
      <c r="BT1161" s="29"/>
      <c r="BU1161" s="29"/>
      <c r="BV1161" s="29"/>
      <c r="BW1161" s="29"/>
      <c r="BX1161" s="29"/>
      <c r="BY1161" s="29"/>
      <c r="BZ1161" s="29"/>
      <c r="CA1161" s="29"/>
      <c r="CB1161" s="29"/>
      <c r="CC1161" s="29"/>
      <c r="CD1161" s="29"/>
      <c r="CE1161" s="29"/>
      <c r="CF1161" s="29"/>
      <c r="CG1161" s="29"/>
      <c r="CH1161" s="29"/>
      <c r="CI1161" s="29"/>
      <c r="CJ1161" s="29"/>
      <c r="CK1161" s="29"/>
      <c r="CL1161" s="29"/>
      <c r="CM1161" s="29"/>
      <c r="CN1161" s="29"/>
      <c r="CO1161" s="29"/>
      <c r="CP1161" s="29"/>
      <c r="CQ1161" s="29"/>
      <c r="CR1161" s="29"/>
      <c r="CS1161" s="29"/>
      <c r="CT1161" s="29"/>
      <c r="CU1161" s="29"/>
      <c r="CV1161" s="29"/>
      <c r="CW1161" s="29"/>
      <c r="CX1161" s="29"/>
      <c r="CY1161" s="29"/>
      <c r="CZ1161" s="29"/>
      <c r="DA1161" s="29"/>
      <c r="DB1161" s="29"/>
      <c r="DC1161" s="29"/>
      <c r="DD1161" s="29"/>
      <c r="DE1161" s="29"/>
      <c r="DF1161" s="29"/>
      <c r="DG1161" s="29"/>
      <c r="DH1161" s="29"/>
      <c r="DI1161" s="29"/>
      <c r="DJ1161" s="29"/>
      <c r="DK1161" s="29"/>
      <c r="DL1161" s="29"/>
      <c r="DM1161" s="29"/>
      <c r="DN1161" s="29"/>
      <c r="DO1161" s="29"/>
      <c r="DP1161" s="29"/>
      <c r="DQ1161" s="29"/>
      <c r="DR1161" s="29"/>
      <c r="DS1161" s="29"/>
      <c r="DT1161" s="29"/>
      <c r="DU1161" s="29"/>
      <c r="DV1161" s="29"/>
      <c r="DW1161" s="29"/>
      <c r="DX1161" s="29"/>
      <c r="DY1161" s="29"/>
      <c r="DZ1161" s="29"/>
      <c r="EA1161" s="29"/>
      <c r="EB1161" s="29"/>
      <c r="EC1161" s="29"/>
      <c r="ED1161" s="29"/>
      <c r="EE1161" s="29"/>
      <c r="EF1161" s="29"/>
      <c r="EG1161" s="29"/>
      <c r="EH1161" s="29"/>
      <c r="EI1161" s="29"/>
      <c r="EJ1161" s="29"/>
      <c r="EK1161" s="29"/>
      <c r="EL1161" s="29"/>
      <c r="EM1161" s="29"/>
      <c r="EN1161" s="29"/>
      <c r="EO1161" s="29"/>
      <c r="EP1161" s="29"/>
      <c r="EQ1161" s="29"/>
      <c r="ER1161" s="29"/>
      <c r="ES1161" s="29"/>
      <c r="ET1161" s="29"/>
      <c r="EU1161" s="29"/>
      <c r="EV1161" s="29"/>
      <c r="EW1161" s="29"/>
      <c r="EX1161" s="29"/>
      <c r="EY1161" s="29"/>
      <c r="EZ1161" s="29"/>
      <c r="FA1161" s="29"/>
      <c r="FB1161" s="29"/>
      <c r="FC1161" s="29"/>
      <c r="FD1161" s="29"/>
      <c r="FE1161" s="29"/>
      <c r="FF1161" s="29"/>
      <c r="FG1161" s="29"/>
      <c r="FH1161" s="29"/>
      <c r="FI1161" s="29"/>
      <c r="FJ1161" s="29"/>
      <c r="FK1161" s="29"/>
      <c r="FL1161" s="29"/>
      <c r="FM1161" s="29"/>
      <c r="FN1161" s="29"/>
      <c r="FO1161" s="29"/>
      <c r="FP1161" s="29"/>
      <c r="FQ1161" s="29"/>
      <c r="FR1161" s="29"/>
      <c r="FS1161" s="29"/>
      <c r="FT1161" s="29"/>
      <c r="FU1161" s="29"/>
      <c r="FV1161" s="29"/>
      <c r="FW1161" s="29"/>
      <c r="FX1161" s="29"/>
      <c r="FY1161" s="29"/>
      <c r="FZ1161" s="29"/>
      <c r="GA1161" s="29"/>
      <c r="GB1161" s="29"/>
      <c r="GC1161" s="29"/>
      <c r="GD1161" s="29"/>
      <c r="GE1161" s="29"/>
      <c r="GF1161" s="29"/>
      <c r="GG1161" s="29"/>
      <c r="GH1161" s="29"/>
      <c r="GI1161" s="29"/>
      <c r="GJ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</row>
    <row r="1162" spans="2:230" ht="12.75">
      <c r="B1162" s="48"/>
      <c r="C1162" s="48"/>
      <c r="D1162" s="48"/>
      <c r="E1162" s="55"/>
      <c r="F1162" s="56"/>
      <c r="G1162" s="56"/>
      <c r="H1162" s="56"/>
      <c r="I1162" s="48"/>
      <c r="J1162" s="48"/>
      <c r="K1162" s="48"/>
      <c r="L1162" s="56"/>
      <c r="M1162" s="48"/>
      <c r="N1162" s="48"/>
      <c r="O1162" s="49"/>
      <c r="P1162" s="48"/>
      <c r="Q1162" s="48"/>
      <c r="R1162" s="56"/>
      <c r="S1162" s="52"/>
      <c r="T1162" s="116"/>
      <c r="U1162" s="116"/>
      <c r="V1162" s="116"/>
      <c r="W1162" s="116"/>
      <c r="X1162" s="43"/>
      <c r="Y1162" s="43"/>
      <c r="Z1162" s="42"/>
      <c r="AA1162" s="43"/>
      <c r="AB1162" s="45"/>
      <c r="AC1162" s="45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  <c r="BM1162" s="29"/>
      <c r="BN1162" s="29"/>
      <c r="BO1162" s="29"/>
      <c r="BP1162" s="29"/>
      <c r="BQ1162" s="29"/>
      <c r="BR1162" s="29"/>
      <c r="BS1162" s="29"/>
      <c r="BT1162" s="29"/>
      <c r="BU1162" s="29"/>
      <c r="BV1162" s="29"/>
      <c r="BW1162" s="29"/>
      <c r="BX1162" s="29"/>
      <c r="BY1162" s="29"/>
      <c r="BZ1162" s="29"/>
      <c r="CA1162" s="29"/>
      <c r="CB1162" s="29"/>
      <c r="CC1162" s="29"/>
      <c r="CD1162" s="29"/>
      <c r="CE1162" s="29"/>
      <c r="CF1162" s="29"/>
      <c r="CG1162" s="29"/>
      <c r="CH1162" s="29"/>
      <c r="CI1162" s="29"/>
      <c r="CJ1162" s="29"/>
      <c r="CK1162" s="29"/>
      <c r="CL1162" s="29"/>
      <c r="CM1162" s="29"/>
      <c r="CN1162" s="29"/>
      <c r="CO1162" s="29"/>
      <c r="CP1162" s="29"/>
      <c r="CQ1162" s="29"/>
      <c r="CR1162" s="29"/>
      <c r="CS1162" s="29"/>
      <c r="CT1162" s="29"/>
      <c r="CU1162" s="29"/>
      <c r="CV1162" s="29"/>
      <c r="CW1162" s="29"/>
      <c r="CX1162" s="29"/>
      <c r="CY1162" s="29"/>
      <c r="CZ1162" s="29"/>
      <c r="DA1162" s="29"/>
      <c r="DB1162" s="29"/>
      <c r="DC1162" s="29"/>
      <c r="DD1162" s="29"/>
      <c r="DE1162" s="29"/>
      <c r="DF1162" s="29"/>
      <c r="DG1162" s="29"/>
      <c r="DH1162" s="29"/>
      <c r="DI1162" s="29"/>
      <c r="DJ1162" s="29"/>
      <c r="DK1162" s="29"/>
      <c r="DL1162" s="29"/>
      <c r="DM1162" s="29"/>
      <c r="DN1162" s="29"/>
      <c r="DO1162" s="29"/>
      <c r="DP1162" s="29"/>
      <c r="DQ1162" s="29"/>
      <c r="DR1162" s="29"/>
      <c r="DS1162" s="29"/>
      <c r="DT1162" s="29"/>
      <c r="DU1162" s="29"/>
      <c r="DV1162" s="29"/>
      <c r="DW1162" s="29"/>
      <c r="DX1162" s="29"/>
      <c r="DY1162" s="29"/>
      <c r="DZ1162" s="29"/>
      <c r="EA1162" s="29"/>
      <c r="EB1162" s="29"/>
      <c r="EC1162" s="29"/>
      <c r="ED1162" s="29"/>
      <c r="EE1162" s="29"/>
      <c r="EF1162" s="29"/>
      <c r="EG1162" s="29"/>
      <c r="EH1162" s="29"/>
      <c r="EI1162" s="29"/>
      <c r="EJ1162" s="29"/>
      <c r="EK1162" s="29"/>
      <c r="EL1162" s="29"/>
      <c r="EM1162" s="29"/>
      <c r="EN1162" s="29"/>
      <c r="EO1162" s="29"/>
      <c r="EP1162" s="29"/>
      <c r="EQ1162" s="29"/>
      <c r="ER1162" s="29"/>
      <c r="ES1162" s="29"/>
      <c r="ET1162" s="29"/>
      <c r="EU1162" s="29"/>
      <c r="EV1162" s="29"/>
      <c r="EW1162" s="29"/>
      <c r="EX1162" s="29"/>
      <c r="EY1162" s="29"/>
      <c r="EZ1162" s="29"/>
      <c r="FA1162" s="29"/>
      <c r="FB1162" s="29"/>
      <c r="FC1162" s="29"/>
      <c r="FD1162" s="29"/>
      <c r="FE1162" s="29"/>
      <c r="FF1162" s="29"/>
      <c r="FG1162" s="29"/>
      <c r="FH1162" s="29"/>
      <c r="FI1162" s="29"/>
      <c r="FJ1162" s="29"/>
      <c r="FK1162" s="29"/>
      <c r="FL1162" s="29"/>
      <c r="FM1162" s="29"/>
      <c r="FN1162" s="29"/>
      <c r="FO1162" s="29"/>
      <c r="FP1162" s="29"/>
      <c r="FQ1162" s="29"/>
      <c r="FR1162" s="29"/>
      <c r="FS1162" s="29"/>
      <c r="FT1162" s="29"/>
      <c r="FU1162" s="29"/>
      <c r="FV1162" s="29"/>
      <c r="FW1162" s="29"/>
      <c r="FX1162" s="29"/>
      <c r="FY1162" s="29"/>
      <c r="FZ1162" s="29"/>
      <c r="GA1162" s="29"/>
      <c r="GB1162" s="29"/>
      <c r="GC1162" s="29"/>
      <c r="GD1162" s="29"/>
      <c r="GE1162" s="29"/>
      <c r="GF1162" s="29"/>
      <c r="GG1162" s="29"/>
      <c r="GH1162" s="29"/>
      <c r="GI1162" s="29"/>
      <c r="GJ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</row>
    <row r="1163" spans="2:230" ht="12.75">
      <c r="B1163" s="48"/>
      <c r="C1163" s="48"/>
      <c r="D1163" s="48"/>
      <c r="E1163" s="55"/>
      <c r="F1163" s="56"/>
      <c r="G1163" s="56"/>
      <c r="H1163" s="56"/>
      <c r="I1163" s="48"/>
      <c r="J1163" s="48"/>
      <c r="K1163" s="48"/>
      <c r="L1163" s="56"/>
      <c r="M1163" s="48"/>
      <c r="N1163" s="48"/>
      <c r="O1163" s="49"/>
      <c r="P1163" s="48"/>
      <c r="Q1163" s="48"/>
      <c r="R1163" s="56"/>
      <c r="S1163" s="52"/>
      <c r="T1163" s="116"/>
      <c r="U1163" s="116"/>
      <c r="V1163" s="116"/>
      <c r="W1163" s="116"/>
      <c r="X1163" s="43"/>
      <c r="Y1163" s="43"/>
      <c r="Z1163" s="42"/>
      <c r="AA1163" s="43"/>
      <c r="AB1163" s="45"/>
      <c r="AC1163" s="45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  <c r="BM1163" s="29"/>
      <c r="BN1163" s="29"/>
      <c r="BO1163" s="29"/>
      <c r="BP1163" s="29"/>
      <c r="BQ1163" s="29"/>
      <c r="BR1163" s="29"/>
      <c r="BS1163" s="29"/>
      <c r="BT1163" s="29"/>
      <c r="BU1163" s="29"/>
      <c r="BV1163" s="29"/>
      <c r="BW1163" s="29"/>
      <c r="BX1163" s="29"/>
      <c r="BY1163" s="29"/>
      <c r="BZ1163" s="29"/>
      <c r="CA1163" s="29"/>
      <c r="CB1163" s="29"/>
      <c r="CC1163" s="29"/>
      <c r="CD1163" s="29"/>
      <c r="CE1163" s="29"/>
      <c r="CF1163" s="29"/>
      <c r="CG1163" s="29"/>
      <c r="CH1163" s="29"/>
      <c r="CI1163" s="29"/>
      <c r="CJ1163" s="29"/>
      <c r="CK1163" s="29"/>
      <c r="CL1163" s="29"/>
      <c r="CM1163" s="29"/>
      <c r="CN1163" s="29"/>
      <c r="CO1163" s="29"/>
      <c r="CP1163" s="29"/>
      <c r="CQ1163" s="29"/>
      <c r="CR1163" s="29"/>
      <c r="CS1163" s="29"/>
      <c r="CT1163" s="29"/>
      <c r="CU1163" s="29"/>
      <c r="CV1163" s="29"/>
      <c r="CW1163" s="29"/>
      <c r="CX1163" s="29"/>
      <c r="CY1163" s="29"/>
      <c r="CZ1163" s="29"/>
      <c r="DA1163" s="29"/>
      <c r="DB1163" s="29"/>
      <c r="DC1163" s="29"/>
      <c r="DD1163" s="29"/>
      <c r="DE1163" s="29"/>
      <c r="DF1163" s="29"/>
      <c r="DG1163" s="29"/>
      <c r="DH1163" s="29"/>
      <c r="DI1163" s="29"/>
      <c r="DJ1163" s="29"/>
      <c r="DK1163" s="29"/>
      <c r="DL1163" s="29"/>
      <c r="DM1163" s="29"/>
      <c r="DN1163" s="29"/>
      <c r="DO1163" s="29"/>
      <c r="DP1163" s="29"/>
      <c r="DQ1163" s="29"/>
      <c r="DR1163" s="29"/>
      <c r="DS1163" s="29"/>
      <c r="DT1163" s="29"/>
      <c r="DU1163" s="29"/>
      <c r="DV1163" s="29"/>
      <c r="DW1163" s="29"/>
      <c r="DX1163" s="29"/>
      <c r="DY1163" s="29"/>
      <c r="DZ1163" s="29"/>
      <c r="EA1163" s="29"/>
      <c r="EB1163" s="29"/>
      <c r="EC1163" s="29"/>
      <c r="ED1163" s="29"/>
      <c r="EE1163" s="29"/>
      <c r="EF1163" s="29"/>
      <c r="EG1163" s="29"/>
      <c r="EH1163" s="29"/>
      <c r="EI1163" s="29"/>
      <c r="EJ1163" s="29"/>
      <c r="EK1163" s="29"/>
      <c r="EL1163" s="29"/>
      <c r="EM1163" s="29"/>
      <c r="EN1163" s="29"/>
      <c r="EO1163" s="29"/>
      <c r="EP1163" s="29"/>
      <c r="EQ1163" s="29"/>
      <c r="ER1163" s="29"/>
      <c r="ES1163" s="29"/>
      <c r="ET1163" s="29"/>
      <c r="EU1163" s="29"/>
      <c r="EV1163" s="29"/>
      <c r="EW1163" s="29"/>
      <c r="EX1163" s="29"/>
      <c r="EY1163" s="29"/>
      <c r="EZ1163" s="29"/>
      <c r="FA1163" s="29"/>
      <c r="FB1163" s="29"/>
      <c r="FC1163" s="29"/>
      <c r="FD1163" s="29"/>
      <c r="FE1163" s="29"/>
      <c r="FF1163" s="29"/>
      <c r="FG1163" s="29"/>
      <c r="FH1163" s="29"/>
      <c r="FI1163" s="29"/>
      <c r="FJ1163" s="29"/>
      <c r="FK1163" s="29"/>
      <c r="FL1163" s="29"/>
      <c r="FM1163" s="29"/>
      <c r="FN1163" s="29"/>
      <c r="FO1163" s="29"/>
      <c r="FP1163" s="29"/>
      <c r="FQ1163" s="29"/>
      <c r="FR1163" s="29"/>
      <c r="FS1163" s="29"/>
      <c r="FT1163" s="29"/>
      <c r="FU1163" s="29"/>
      <c r="FV1163" s="29"/>
      <c r="FW1163" s="29"/>
      <c r="FX1163" s="29"/>
      <c r="FY1163" s="29"/>
      <c r="FZ1163" s="29"/>
      <c r="GA1163" s="29"/>
      <c r="GB1163" s="29"/>
      <c r="GC1163" s="29"/>
      <c r="GD1163" s="29"/>
      <c r="GE1163" s="29"/>
      <c r="GF1163" s="29"/>
      <c r="GG1163" s="29"/>
      <c r="GH1163" s="29"/>
      <c r="GI1163" s="29"/>
      <c r="GJ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</row>
    <row r="1164" spans="2:230" ht="12.75">
      <c r="B1164" s="48"/>
      <c r="C1164" s="48"/>
      <c r="D1164" s="48"/>
      <c r="E1164" s="55"/>
      <c r="F1164" s="56"/>
      <c r="G1164" s="56"/>
      <c r="H1164" s="56"/>
      <c r="I1164" s="48"/>
      <c r="J1164" s="48"/>
      <c r="K1164" s="48"/>
      <c r="L1164" s="56"/>
      <c r="M1164" s="48"/>
      <c r="N1164" s="48"/>
      <c r="O1164" s="49"/>
      <c r="P1164" s="48"/>
      <c r="Q1164" s="48"/>
      <c r="R1164" s="56"/>
      <c r="S1164" s="52"/>
      <c r="T1164" s="116"/>
      <c r="U1164" s="116"/>
      <c r="V1164" s="116"/>
      <c r="W1164" s="116"/>
      <c r="X1164" s="43"/>
      <c r="Y1164" s="43"/>
      <c r="Z1164" s="42"/>
      <c r="AA1164" s="43"/>
      <c r="AB1164" s="45"/>
      <c r="AC1164" s="45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  <c r="BM1164" s="29"/>
      <c r="BN1164" s="29"/>
      <c r="BO1164" s="29"/>
      <c r="BP1164" s="29"/>
      <c r="BQ1164" s="29"/>
      <c r="BR1164" s="29"/>
      <c r="BS1164" s="29"/>
      <c r="BT1164" s="29"/>
      <c r="BU1164" s="29"/>
      <c r="BV1164" s="29"/>
      <c r="BW1164" s="29"/>
      <c r="BX1164" s="29"/>
      <c r="BY1164" s="29"/>
      <c r="BZ1164" s="29"/>
      <c r="CA1164" s="29"/>
      <c r="CB1164" s="29"/>
      <c r="CC1164" s="29"/>
      <c r="CD1164" s="29"/>
      <c r="CE1164" s="29"/>
      <c r="CF1164" s="29"/>
      <c r="CG1164" s="29"/>
      <c r="CH1164" s="29"/>
      <c r="CI1164" s="29"/>
      <c r="CJ1164" s="29"/>
      <c r="CK1164" s="29"/>
      <c r="CL1164" s="29"/>
      <c r="CM1164" s="29"/>
      <c r="CN1164" s="29"/>
      <c r="CO1164" s="29"/>
      <c r="CP1164" s="29"/>
      <c r="CQ1164" s="29"/>
      <c r="CR1164" s="29"/>
      <c r="CS1164" s="29"/>
      <c r="CT1164" s="29"/>
      <c r="CU1164" s="29"/>
      <c r="CV1164" s="29"/>
      <c r="CW1164" s="29"/>
      <c r="CX1164" s="29"/>
      <c r="CY1164" s="29"/>
      <c r="CZ1164" s="29"/>
      <c r="DA1164" s="29"/>
      <c r="DB1164" s="29"/>
      <c r="DC1164" s="29"/>
      <c r="DD1164" s="29"/>
      <c r="DE1164" s="29"/>
      <c r="DF1164" s="29"/>
      <c r="DG1164" s="29"/>
      <c r="DH1164" s="29"/>
      <c r="DI1164" s="29"/>
      <c r="DJ1164" s="29"/>
      <c r="DK1164" s="29"/>
      <c r="DL1164" s="29"/>
      <c r="DM1164" s="29"/>
      <c r="DN1164" s="29"/>
      <c r="DO1164" s="29"/>
      <c r="DP1164" s="29"/>
      <c r="DQ1164" s="29"/>
      <c r="DR1164" s="29"/>
      <c r="DS1164" s="29"/>
      <c r="DT1164" s="29"/>
      <c r="DU1164" s="29"/>
      <c r="DV1164" s="29"/>
      <c r="DW1164" s="29"/>
      <c r="DX1164" s="29"/>
      <c r="DY1164" s="29"/>
      <c r="DZ1164" s="29"/>
      <c r="EA1164" s="29"/>
      <c r="EB1164" s="29"/>
      <c r="EC1164" s="29"/>
      <c r="ED1164" s="29"/>
      <c r="EE1164" s="29"/>
      <c r="EF1164" s="29"/>
      <c r="EG1164" s="29"/>
      <c r="EH1164" s="29"/>
      <c r="EI1164" s="29"/>
      <c r="EJ1164" s="29"/>
      <c r="EK1164" s="29"/>
      <c r="EL1164" s="29"/>
      <c r="EM1164" s="29"/>
      <c r="EN1164" s="29"/>
      <c r="EO1164" s="29"/>
      <c r="EP1164" s="29"/>
      <c r="EQ1164" s="29"/>
      <c r="ER1164" s="29"/>
      <c r="ES1164" s="29"/>
      <c r="ET1164" s="29"/>
      <c r="EU1164" s="29"/>
      <c r="EV1164" s="29"/>
      <c r="EW1164" s="29"/>
      <c r="EX1164" s="29"/>
      <c r="EY1164" s="29"/>
      <c r="EZ1164" s="29"/>
      <c r="FA1164" s="29"/>
      <c r="FB1164" s="29"/>
      <c r="FC1164" s="29"/>
      <c r="FD1164" s="29"/>
      <c r="FE1164" s="29"/>
      <c r="FF1164" s="29"/>
      <c r="FG1164" s="29"/>
      <c r="FH1164" s="29"/>
      <c r="FI1164" s="29"/>
      <c r="FJ1164" s="29"/>
      <c r="FK1164" s="29"/>
      <c r="FL1164" s="29"/>
      <c r="FM1164" s="29"/>
      <c r="FN1164" s="29"/>
      <c r="FO1164" s="29"/>
      <c r="FP1164" s="29"/>
      <c r="FQ1164" s="29"/>
      <c r="FR1164" s="29"/>
      <c r="FS1164" s="29"/>
      <c r="FT1164" s="29"/>
      <c r="FU1164" s="29"/>
      <c r="FV1164" s="29"/>
      <c r="FW1164" s="29"/>
      <c r="FX1164" s="29"/>
      <c r="FY1164" s="29"/>
      <c r="FZ1164" s="29"/>
      <c r="GA1164" s="29"/>
      <c r="GB1164" s="29"/>
      <c r="GC1164" s="29"/>
      <c r="GD1164" s="29"/>
      <c r="GE1164" s="29"/>
      <c r="GF1164" s="29"/>
      <c r="GG1164" s="29"/>
      <c r="GH1164" s="29"/>
      <c r="GI1164" s="29"/>
      <c r="GJ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</row>
    <row r="1165" spans="2:230" ht="12.75">
      <c r="B1165" s="48"/>
      <c r="C1165" s="48"/>
      <c r="D1165" s="48"/>
      <c r="E1165" s="55"/>
      <c r="F1165" s="56"/>
      <c r="G1165" s="56"/>
      <c r="H1165" s="56"/>
      <c r="I1165" s="48"/>
      <c r="J1165" s="48"/>
      <c r="K1165" s="48"/>
      <c r="L1165" s="56"/>
      <c r="M1165" s="48"/>
      <c r="N1165" s="48"/>
      <c r="O1165" s="49"/>
      <c r="P1165" s="48"/>
      <c r="Q1165" s="48"/>
      <c r="R1165" s="56"/>
      <c r="S1165" s="52"/>
      <c r="T1165" s="116"/>
      <c r="U1165" s="116"/>
      <c r="V1165" s="116"/>
      <c r="W1165" s="116"/>
      <c r="X1165" s="43"/>
      <c r="Y1165" s="43"/>
      <c r="Z1165" s="42"/>
      <c r="AA1165" s="43"/>
      <c r="AB1165" s="45"/>
      <c r="AC1165" s="45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  <c r="BM1165" s="29"/>
      <c r="BN1165" s="29"/>
      <c r="BO1165" s="29"/>
      <c r="BP1165" s="29"/>
      <c r="BQ1165" s="29"/>
      <c r="BR1165" s="29"/>
      <c r="BS1165" s="29"/>
      <c r="BT1165" s="29"/>
      <c r="BU1165" s="29"/>
      <c r="BV1165" s="29"/>
      <c r="BW1165" s="29"/>
      <c r="BX1165" s="29"/>
      <c r="BY1165" s="29"/>
      <c r="BZ1165" s="29"/>
      <c r="CA1165" s="29"/>
      <c r="CB1165" s="29"/>
      <c r="CC1165" s="29"/>
      <c r="CD1165" s="29"/>
      <c r="CE1165" s="29"/>
      <c r="CF1165" s="29"/>
      <c r="CG1165" s="29"/>
      <c r="CH1165" s="29"/>
      <c r="CI1165" s="29"/>
      <c r="CJ1165" s="29"/>
      <c r="CK1165" s="29"/>
      <c r="CL1165" s="29"/>
      <c r="CM1165" s="29"/>
      <c r="CN1165" s="29"/>
      <c r="CO1165" s="29"/>
      <c r="CP1165" s="29"/>
      <c r="CQ1165" s="29"/>
      <c r="CR1165" s="29"/>
      <c r="CS1165" s="29"/>
      <c r="CT1165" s="29"/>
      <c r="CU1165" s="29"/>
      <c r="CV1165" s="29"/>
      <c r="CW1165" s="29"/>
      <c r="CX1165" s="29"/>
      <c r="CY1165" s="29"/>
      <c r="CZ1165" s="29"/>
      <c r="DA1165" s="29"/>
      <c r="DB1165" s="29"/>
      <c r="DC1165" s="29"/>
      <c r="DD1165" s="29"/>
      <c r="DE1165" s="29"/>
      <c r="DF1165" s="29"/>
      <c r="DG1165" s="29"/>
      <c r="DH1165" s="29"/>
      <c r="DI1165" s="29"/>
      <c r="DJ1165" s="29"/>
      <c r="DK1165" s="29"/>
      <c r="DL1165" s="29"/>
      <c r="DM1165" s="29"/>
      <c r="DN1165" s="29"/>
      <c r="DO1165" s="29"/>
      <c r="DP1165" s="29"/>
      <c r="DQ1165" s="29"/>
      <c r="DR1165" s="29"/>
      <c r="DS1165" s="29"/>
      <c r="DT1165" s="29"/>
      <c r="DU1165" s="29"/>
      <c r="DV1165" s="29"/>
      <c r="DW1165" s="29"/>
      <c r="DX1165" s="29"/>
      <c r="DY1165" s="29"/>
      <c r="DZ1165" s="29"/>
      <c r="EA1165" s="29"/>
      <c r="EB1165" s="29"/>
      <c r="EC1165" s="29"/>
      <c r="ED1165" s="29"/>
      <c r="EE1165" s="29"/>
      <c r="EF1165" s="29"/>
      <c r="EG1165" s="29"/>
      <c r="EH1165" s="29"/>
      <c r="EI1165" s="29"/>
      <c r="EJ1165" s="29"/>
      <c r="EK1165" s="29"/>
      <c r="EL1165" s="29"/>
      <c r="EM1165" s="29"/>
      <c r="EN1165" s="29"/>
      <c r="EO1165" s="29"/>
      <c r="EP1165" s="29"/>
      <c r="EQ1165" s="29"/>
      <c r="ER1165" s="29"/>
      <c r="ES1165" s="29"/>
      <c r="ET1165" s="29"/>
      <c r="EU1165" s="29"/>
      <c r="EV1165" s="29"/>
      <c r="EW1165" s="29"/>
      <c r="EX1165" s="29"/>
      <c r="EY1165" s="29"/>
      <c r="EZ1165" s="29"/>
      <c r="FA1165" s="29"/>
      <c r="FB1165" s="29"/>
      <c r="FC1165" s="29"/>
      <c r="FD1165" s="29"/>
      <c r="FE1165" s="29"/>
      <c r="FF1165" s="29"/>
      <c r="FG1165" s="29"/>
      <c r="FH1165" s="29"/>
      <c r="FI1165" s="29"/>
      <c r="FJ1165" s="29"/>
      <c r="FK1165" s="29"/>
      <c r="FL1165" s="29"/>
      <c r="FM1165" s="29"/>
      <c r="FN1165" s="29"/>
      <c r="FO1165" s="29"/>
      <c r="FP1165" s="29"/>
      <c r="FQ1165" s="29"/>
      <c r="FR1165" s="29"/>
      <c r="FS1165" s="29"/>
      <c r="FT1165" s="29"/>
      <c r="FU1165" s="29"/>
      <c r="FV1165" s="29"/>
      <c r="FW1165" s="29"/>
      <c r="FX1165" s="29"/>
      <c r="FY1165" s="29"/>
      <c r="FZ1165" s="29"/>
      <c r="GA1165" s="29"/>
      <c r="GB1165" s="29"/>
      <c r="GC1165" s="29"/>
      <c r="GD1165" s="29"/>
      <c r="GE1165" s="29"/>
      <c r="GF1165" s="29"/>
      <c r="GG1165" s="29"/>
      <c r="GH1165" s="29"/>
      <c r="GI1165" s="29"/>
      <c r="GJ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</row>
    <row r="1166" spans="2:230" ht="12.75">
      <c r="B1166" s="48"/>
      <c r="C1166" s="48"/>
      <c r="D1166" s="48"/>
      <c r="E1166" s="55"/>
      <c r="F1166" s="56"/>
      <c r="G1166" s="56"/>
      <c r="H1166" s="56"/>
      <c r="I1166" s="48"/>
      <c r="J1166" s="48"/>
      <c r="K1166" s="48"/>
      <c r="L1166" s="56"/>
      <c r="M1166" s="48"/>
      <c r="N1166" s="48"/>
      <c r="O1166" s="49"/>
      <c r="P1166" s="48"/>
      <c r="Q1166" s="48"/>
      <c r="R1166" s="56"/>
      <c r="S1166" s="52"/>
      <c r="T1166" s="116"/>
      <c r="U1166" s="116"/>
      <c r="V1166" s="116"/>
      <c r="W1166" s="116"/>
      <c r="X1166" s="43"/>
      <c r="Y1166" s="43"/>
      <c r="Z1166" s="42"/>
      <c r="AA1166" s="43"/>
      <c r="AB1166" s="45"/>
      <c r="AC1166" s="45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  <c r="BM1166" s="29"/>
      <c r="BN1166" s="29"/>
      <c r="BO1166" s="29"/>
      <c r="BP1166" s="29"/>
      <c r="BQ1166" s="29"/>
      <c r="BR1166" s="29"/>
      <c r="BS1166" s="29"/>
      <c r="BT1166" s="29"/>
      <c r="BU1166" s="29"/>
      <c r="BV1166" s="29"/>
      <c r="BW1166" s="29"/>
      <c r="BX1166" s="29"/>
      <c r="BY1166" s="29"/>
      <c r="BZ1166" s="29"/>
      <c r="CA1166" s="29"/>
      <c r="CB1166" s="29"/>
      <c r="CC1166" s="29"/>
      <c r="CD1166" s="29"/>
      <c r="CE1166" s="29"/>
      <c r="CF1166" s="29"/>
      <c r="CG1166" s="29"/>
      <c r="CH1166" s="29"/>
      <c r="CI1166" s="29"/>
      <c r="CJ1166" s="29"/>
      <c r="CK1166" s="29"/>
      <c r="CL1166" s="29"/>
      <c r="CM1166" s="29"/>
      <c r="CN1166" s="29"/>
      <c r="CO1166" s="29"/>
      <c r="CP1166" s="29"/>
      <c r="CQ1166" s="29"/>
      <c r="CR1166" s="29"/>
      <c r="CS1166" s="29"/>
      <c r="CT1166" s="29"/>
      <c r="CU1166" s="29"/>
      <c r="CV1166" s="29"/>
      <c r="CW1166" s="29"/>
      <c r="CX1166" s="29"/>
      <c r="CY1166" s="29"/>
      <c r="CZ1166" s="29"/>
      <c r="DA1166" s="29"/>
      <c r="DB1166" s="29"/>
      <c r="DC1166" s="29"/>
      <c r="DD1166" s="29"/>
      <c r="DE1166" s="29"/>
      <c r="DF1166" s="29"/>
      <c r="DG1166" s="29"/>
      <c r="DH1166" s="29"/>
      <c r="DI1166" s="29"/>
      <c r="DJ1166" s="29"/>
      <c r="DK1166" s="29"/>
      <c r="DL1166" s="29"/>
      <c r="DM1166" s="29"/>
      <c r="DN1166" s="29"/>
      <c r="DO1166" s="29"/>
      <c r="DP1166" s="29"/>
      <c r="DQ1166" s="29"/>
      <c r="DR1166" s="29"/>
      <c r="DS1166" s="29"/>
      <c r="DT1166" s="29"/>
      <c r="DU1166" s="29"/>
      <c r="DV1166" s="29"/>
      <c r="DW1166" s="29"/>
      <c r="DX1166" s="29"/>
      <c r="DY1166" s="29"/>
      <c r="DZ1166" s="29"/>
      <c r="EA1166" s="29"/>
      <c r="EB1166" s="29"/>
      <c r="EC1166" s="29"/>
      <c r="ED1166" s="29"/>
      <c r="EE1166" s="29"/>
      <c r="EF1166" s="29"/>
      <c r="EG1166" s="29"/>
      <c r="EH1166" s="29"/>
      <c r="EI1166" s="29"/>
      <c r="EJ1166" s="29"/>
      <c r="EK1166" s="29"/>
      <c r="EL1166" s="29"/>
      <c r="EM1166" s="29"/>
      <c r="EN1166" s="29"/>
      <c r="EO1166" s="29"/>
      <c r="EP1166" s="29"/>
      <c r="EQ1166" s="29"/>
      <c r="ER1166" s="29"/>
      <c r="ES1166" s="29"/>
      <c r="ET1166" s="29"/>
      <c r="EU1166" s="29"/>
      <c r="EV1166" s="29"/>
      <c r="EW1166" s="29"/>
      <c r="EX1166" s="29"/>
      <c r="EY1166" s="29"/>
      <c r="EZ1166" s="29"/>
      <c r="FA1166" s="29"/>
      <c r="FB1166" s="29"/>
      <c r="FC1166" s="29"/>
      <c r="FD1166" s="29"/>
      <c r="FE1166" s="29"/>
      <c r="FF1166" s="29"/>
      <c r="FG1166" s="29"/>
      <c r="FH1166" s="29"/>
      <c r="FI1166" s="29"/>
      <c r="FJ1166" s="29"/>
      <c r="FK1166" s="29"/>
      <c r="FL1166" s="29"/>
      <c r="FM1166" s="29"/>
      <c r="FN1166" s="29"/>
      <c r="FO1166" s="29"/>
      <c r="FP1166" s="29"/>
      <c r="FQ1166" s="29"/>
      <c r="FR1166" s="29"/>
      <c r="FS1166" s="29"/>
      <c r="FT1166" s="29"/>
      <c r="FU1166" s="29"/>
      <c r="FV1166" s="29"/>
      <c r="FW1166" s="29"/>
      <c r="FX1166" s="29"/>
      <c r="FY1166" s="29"/>
      <c r="FZ1166" s="29"/>
      <c r="GA1166" s="29"/>
      <c r="GB1166" s="29"/>
      <c r="GC1166" s="29"/>
      <c r="GD1166" s="29"/>
      <c r="GE1166" s="29"/>
      <c r="GF1166" s="29"/>
      <c r="GG1166" s="29"/>
      <c r="GH1166" s="29"/>
      <c r="GI1166" s="29"/>
      <c r="GJ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</row>
    <row r="1167" spans="2:230" ht="12.75">
      <c r="B1167" s="48"/>
      <c r="C1167" s="48"/>
      <c r="D1167" s="48"/>
      <c r="E1167" s="55"/>
      <c r="F1167" s="56"/>
      <c r="G1167" s="56"/>
      <c r="H1167" s="56"/>
      <c r="I1167" s="48"/>
      <c r="J1167" s="48"/>
      <c r="K1167" s="48"/>
      <c r="L1167" s="56"/>
      <c r="M1167" s="48"/>
      <c r="N1167" s="48"/>
      <c r="O1167" s="49"/>
      <c r="P1167" s="48"/>
      <c r="Q1167" s="48"/>
      <c r="R1167" s="56"/>
      <c r="S1167" s="52"/>
      <c r="T1167" s="116"/>
      <c r="U1167" s="116"/>
      <c r="V1167" s="116"/>
      <c r="W1167" s="116"/>
      <c r="X1167" s="43"/>
      <c r="Y1167" s="43"/>
      <c r="Z1167" s="42"/>
      <c r="AA1167" s="43"/>
      <c r="AB1167" s="45"/>
      <c r="AC1167" s="45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  <c r="BM1167" s="29"/>
      <c r="BN1167" s="29"/>
      <c r="BO1167" s="29"/>
      <c r="BP1167" s="29"/>
      <c r="BQ1167" s="29"/>
      <c r="BR1167" s="29"/>
      <c r="BS1167" s="29"/>
      <c r="BT1167" s="29"/>
      <c r="BU1167" s="29"/>
      <c r="BV1167" s="29"/>
      <c r="BW1167" s="29"/>
      <c r="BX1167" s="29"/>
      <c r="BY1167" s="29"/>
      <c r="BZ1167" s="29"/>
      <c r="CA1167" s="29"/>
      <c r="CB1167" s="29"/>
      <c r="CC1167" s="29"/>
      <c r="CD1167" s="29"/>
      <c r="CE1167" s="29"/>
      <c r="CF1167" s="29"/>
      <c r="CG1167" s="29"/>
      <c r="CH1167" s="29"/>
      <c r="CI1167" s="29"/>
      <c r="CJ1167" s="29"/>
      <c r="CK1167" s="29"/>
      <c r="CL1167" s="29"/>
      <c r="CM1167" s="29"/>
      <c r="CN1167" s="29"/>
      <c r="CO1167" s="29"/>
      <c r="CP1167" s="29"/>
      <c r="CQ1167" s="29"/>
      <c r="CR1167" s="29"/>
      <c r="CS1167" s="29"/>
      <c r="CT1167" s="29"/>
      <c r="CU1167" s="29"/>
      <c r="CV1167" s="29"/>
      <c r="CW1167" s="29"/>
      <c r="CX1167" s="29"/>
      <c r="CY1167" s="29"/>
      <c r="CZ1167" s="29"/>
      <c r="DA1167" s="29"/>
      <c r="DB1167" s="29"/>
      <c r="DC1167" s="29"/>
      <c r="DD1167" s="29"/>
      <c r="DE1167" s="29"/>
      <c r="DF1167" s="29"/>
      <c r="DG1167" s="29"/>
      <c r="DH1167" s="29"/>
      <c r="DI1167" s="29"/>
      <c r="DJ1167" s="29"/>
      <c r="DK1167" s="29"/>
      <c r="DL1167" s="29"/>
      <c r="DM1167" s="29"/>
      <c r="DN1167" s="29"/>
      <c r="DO1167" s="29"/>
      <c r="DP1167" s="29"/>
      <c r="DQ1167" s="29"/>
      <c r="DR1167" s="29"/>
      <c r="DS1167" s="29"/>
      <c r="DT1167" s="29"/>
      <c r="DU1167" s="29"/>
      <c r="DV1167" s="29"/>
      <c r="DW1167" s="29"/>
      <c r="DX1167" s="29"/>
      <c r="DY1167" s="29"/>
      <c r="DZ1167" s="29"/>
      <c r="EA1167" s="29"/>
      <c r="EB1167" s="29"/>
      <c r="EC1167" s="29"/>
      <c r="ED1167" s="29"/>
      <c r="EE1167" s="29"/>
      <c r="EF1167" s="29"/>
      <c r="EG1167" s="29"/>
      <c r="EH1167" s="29"/>
      <c r="EI1167" s="29"/>
      <c r="EJ1167" s="29"/>
      <c r="EK1167" s="29"/>
      <c r="EL1167" s="29"/>
      <c r="EM1167" s="29"/>
      <c r="EN1167" s="29"/>
      <c r="EO1167" s="29"/>
      <c r="EP1167" s="29"/>
      <c r="EQ1167" s="29"/>
      <c r="ER1167" s="29"/>
      <c r="ES1167" s="29"/>
      <c r="ET1167" s="29"/>
      <c r="EU1167" s="29"/>
      <c r="EV1167" s="29"/>
      <c r="EW1167" s="29"/>
      <c r="EX1167" s="29"/>
      <c r="EY1167" s="29"/>
      <c r="EZ1167" s="29"/>
      <c r="FA1167" s="29"/>
      <c r="FB1167" s="29"/>
      <c r="FC1167" s="29"/>
      <c r="FD1167" s="29"/>
      <c r="FE1167" s="29"/>
      <c r="FF1167" s="29"/>
      <c r="FG1167" s="29"/>
      <c r="FH1167" s="29"/>
      <c r="FI1167" s="29"/>
      <c r="FJ1167" s="29"/>
      <c r="FK1167" s="29"/>
      <c r="FL1167" s="29"/>
      <c r="FM1167" s="29"/>
      <c r="FN1167" s="29"/>
      <c r="FO1167" s="29"/>
      <c r="FP1167" s="29"/>
      <c r="FQ1167" s="29"/>
      <c r="FR1167" s="29"/>
      <c r="FS1167" s="29"/>
      <c r="FT1167" s="29"/>
      <c r="FU1167" s="29"/>
      <c r="FV1167" s="29"/>
      <c r="FW1167" s="29"/>
      <c r="FX1167" s="29"/>
      <c r="FY1167" s="29"/>
      <c r="FZ1167" s="29"/>
      <c r="GA1167" s="29"/>
      <c r="GB1167" s="29"/>
      <c r="GC1167" s="29"/>
      <c r="GD1167" s="29"/>
      <c r="GE1167" s="29"/>
      <c r="GF1167" s="29"/>
      <c r="GG1167" s="29"/>
      <c r="GH1167" s="29"/>
      <c r="GI1167" s="29"/>
      <c r="GJ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</row>
    <row r="1168" spans="2:230" ht="12.75">
      <c r="B1168" s="48"/>
      <c r="C1168" s="48"/>
      <c r="D1168" s="48"/>
      <c r="E1168" s="55"/>
      <c r="F1168" s="56"/>
      <c r="G1168" s="56"/>
      <c r="H1168" s="56"/>
      <c r="I1168" s="48"/>
      <c r="J1168" s="48"/>
      <c r="K1168" s="48"/>
      <c r="L1168" s="56"/>
      <c r="M1168" s="48"/>
      <c r="N1168" s="48"/>
      <c r="O1168" s="49"/>
      <c r="P1168" s="48"/>
      <c r="Q1168" s="48"/>
      <c r="R1168" s="56"/>
      <c r="S1168" s="52"/>
      <c r="T1168" s="116"/>
      <c r="U1168" s="116"/>
      <c r="V1168" s="116"/>
      <c r="W1168" s="116"/>
      <c r="X1168" s="43"/>
      <c r="Y1168" s="43"/>
      <c r="Z1168" s="42"/>
      <c r="AA1168" s="43"/>
      <c r="AB1168" s="45"/>
      <c r="AC1168" s="45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  <c r="BM1168" s="29"/>
      <c r="BN1168" s="29"/>
      <c r="BO1168" s="29"/>
      <c r="BP1168" s="29"/>
      <c r="BQ1168" s="29"/>
      <c r="BR1168" s="29"/>
      <c r="BS1168" s="29"/>
      <c r="BT1168" s="29"/>
      <c r="BU1168" s="29"/>
      <c r="BV1168" s="29"/>
      <c r="BW1168" s="29"/>
      <c r="BX1168" s="29"/>
      <c r="BY1168" s="29"/>
      <c r="BZ1168" s="29"/>
      <c r="CA1168" s="29"/>
      <c r="CB1168" s="29"/>
      <c r="CC1168" s="29"/>
      <c r="CD1168" s="29"/>
      <c r="CE1168" s="29"/>
      <c r="CF1168" s="29"/>
      <c r="CG1168" s="29"/>
      <c r="CH1168" s="29"/>
      <c r="CI1168" s="29"/>
      <c r="CJ1168" s="29"/>
      <c r="CK1168" s="29"/>
      <c r="CL1168" s="29"/>
      <c r="CM1168" s="29"/>
      <c r="CN1168" s="29"/>
      <c r="CO1168" s="29"/>
      <c r="CP1168" s="29"/>
      <c r="CQ1168" s="29"/>
      <c r="CR1168" s="29"/>
      <c r="CS1168" s="29"/>
      <c r="CT1168" s="29"/>
      <c r="CU1168" s="29"/>
      <c r="CV1168" s="29"/>
      <c r="CW1168" s="29"/>
      <c r="CX1168" s="29"/>
      <c r="CY1168" s="29"/>
      <c r="CZ1168" s="29"/>
      <c r="DA1168" s="29"/>
      <c r="DB1168" s="29"/>
      <c r="DC1168" s="29"/>
      <c r="DD1168" s="29"/>
      <c r="DE1168" s="29"/>
      <c r="DF1168" s="29"/>
      <c r="DG1168" s="29"/>
      <c r="DH1168" s="29"/>
      <c r="DI1168" s="29"/>
      <c r="DJ1168" s="29"/>
      <c r="DK1168" s="29"/>
      <c r="DL1168" s="29"/>
      <c r="DM1168" s="29"/>
      <c r="DN1168" s="29"/>
      <c r="DO1168" s="29"/>
      <c r="DP1168" s="29"/>
      <c r="DQ1168" s="29"/>
      <c r="DR1168" s="29"/>
      <c r="DS1168" s="29"/>
      <c r="DT1168" s="29"/>
      <c r="DU1168" s="29"/>
      <c r="DV1168" s="29"/>
      <c r="DW1168" s="29"/>
      <c r="DX1168" s="29"/>
      <c r="DY1168" s="29"/>
      <c r="DZ1168" s="29"/>
      <c r="EA1168" s="29"/>
      <c r="EB1168" s="29"/>
      <c r="EC1168" s="29"/>
      <c r="ED1168" s="29"/>
      <c r="EE1168" s="29"/>
      <c r="EF1168" s="29"/>
      <c r="EG1168" s="29"/>
      <c r="EH1168" s="29"/>
      <c r="EI1168" s="29"/>
      <c r="EJ1168" s="29"/>
      <c r="EK1168" s="29"/>
      <c r="EL1168" s="29"/>
      <c r="EM1168" s="29"/>
      <c r="EN1168" s="29"/>
      <c r="EO1168" s="29"/>
      <c r="EP1168" s="29"/>
      <c r="EQ1168" s="29"/>
      <c r="ER1168" s="29"/>
      <c r="ES1168" s="29"/>
      <c r="ET1168" s="29"/>
      <c r="EU1168" s="29"/>
      <c r="EV1168" s="29"/>
      <c r="EW1168" s="29"/>
      <c r="EX1168" s="29"/>
      <c r="EY1168" s="29"/>
      <c r="EZ1168" s="29"/>
      <c r="FA1168" s="29"/>
      <c r="FB1168" s="29"/>
      <c r="FC1168" s="29"/>
      <c r="FD1168" s="29"/>
      <c r="FE1168" s="29"/>
      <c r="FF1168" s="29"/>
      <c r="FG1168" s="29"/>
      <c r="FH1168" s="29"/>
      <c r="FI1168" s="29"/>
      <c r="FJ1168" s="29"/>
      <c r="FK1168" s="29"/>
      <c r="FL1168" s="29"/>
      <c r="FM1168" s="29"/>
      <c r="FN1168" s="29"/>
      <c r="FO1168" s="29"/>
      <c r="FP1168" s="29"/>
      <c r="FQ1168" s="29"/>
      <c r="FR1168" s="29"/>
      <c r="FS1168" s="29"/>
      <c r="FT1168" s="29"/>
      <c r="FU1168" s="29"/>
      <c r="FV1168" s="29"/>
      <c r="FW1168" s="29"/>
      <c r="FX1168" s="29"/>
      <c r="FY1168" s="29"/>
      <c r="FZ1168" s="29"/>
      <c r="GA1168" s="29"/>
      <c r="GB1168" s="29"/>
      <c r="GC1168" s="29"/>
      <c r="GD1168" s="29"/>
      <c r="GE1168" s="29"/>
      <c r="GF1168" s="29"/>
      <c r="GG1168" s="29"/>
      <c r="GH1168" s="29"/>
      <c r="GI1168" s="29"/>
      <c r="GJ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</row>
    <row r="1169" spans="2:230" ht="12.75">
      <c r="B1169" s="48"/>
      <c r="C1169" s="48"/>
      <c r="D1169" s="48"/>
      <c r="E1169" s="55"/>
      <c r="F1169" s="56"/>
      <c r="G1169" s="56"/>
      <c r="H1169" s="56"/>
      <c r="I1169" s="48"/>
      <c r="J1169" s="48"/>
      <c r="K1169" s="48"/>
      <c r="L1169" s="56"/>
      <c r="M1169" s="48"/>
      <c r="N1169" s="48"/>
      <c r="O1169" s="49"/>
      <c r="P1169" s="48"/>
      <c r="Q1169" s="48"/>
      <c r="R1169" s="56"/>
      <c r="S1169" s="52"/>
      <c r="T1169" s="116"/>
      <c r="U1169" s="116"/>
      <c r="V1169" s="116"/>
      <c r="W1169" s="116"/>
      <c r="X1169" s="43"/>
      <c r="Y1169" s="43"/>
      <c r="Z1169" s="42"/>
      <c r="AA1169" s="43"/>
      <c r="AB1169" s="45"/>
      <c r="AC1169" s="45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  <c r="BM1169" s="29"/>
      <c r="BN1169" s="29"/>
      <c r="BO1169" s="29"/>
      <c r="BP1169" s="29"/>
      <c r="BQ1169" s="29"/>
      <c r="BR1169" s="29"/>
      <c r="BS1169" s="29"/>
      <c r="BT1169" s="29"/>
      <c r="BU1169" s="29"/>
      <c r="BV1169" s="29"/>
      <c r="BW1169" s="29"/>
      <c r="BX1169" s="29"/>
      <c r="BY1169" s="29"/>
      <c r="BZ1169" s="29"/>
      <c r="CA1169" s="29"/>
      <c r="CB1169" s="29"/>
      <c r="CC1169" s="29"/>
      <c r="CD1169" s="29"/>
      <c r="CE1169" s="29"/>
      <c r="CF1169" s="29"/>
      <c r="CG1169" s="29"/>
      <c r="CH1169" s="29"/>
      <c r="CI1169" s="29"/>
      <c r="CJ1169" s="29"/>
      <c r="CK1169" s="29"/>
      <c r="CL1169" s="29"/>
      <c r="CM1169" s="29"/>
      <c r="CN1169" s="29"/>
      <c r="CO1169" s="29"/>
      <c r="CP1169" s="29"/>
      <c r="CQ1169" s="29"/>
      <c r="CR1169" s="29"/>
      <c r="CS1169" s="29"/>
      <c r="CT1169" s="29"/>
      <c r="CU1169" s="29"/>
      <c r="CV1169" s="29"/>
      <c r="CW1169" s="29"/>
      <c r="CX1169" s="29"/>
      <c r="CY1169" s="29"/>
      <c r="CZ1169" s="29"/>
      <c r="DA1169" s="29"/>
      <c r="DB1169" s="29"/>
      <c r="DC1169" s="29"/>
      <c r="DD1169" s="29"/>
      <c r="DE1169" s="29"/>
      <c r="DF1169" s="29"/>
      <c r="DG1169" s="29"/>
      <c r="DH1169" s="29"/>
      <c r="DI1169" s="29"/>
      <c r="DJ1169" s="29"/>
      <c r="DK1169" s="29"/>
      <c r="DL1169" s="29"/>
      <c r="DM1169" s="29"/>
      <c r="DN1169" s="29"/>
      <c r="DO1169" s="29"/>
      <c r="DP1169" s="29"/>
      <c r="DQ1169" s="29"/>
      <c r="DR1169" s="29"/>
      <c r="DS1169" s="29"/>
      <c r="DT1169" s="29"/>
      <c r="DU1169" s="29"/>
      <c r="DV1169" s="29"/>
      <c r="DW1169" s="29"/>
      <c r="DX1169" s="29"/>
      <c r="DY1169" s="29"/>
      <c r="DZ1169" s="29"/>
      <c r="EA1169" s="29"/>
      <c r="EB1169" s="29"/>
      <c r="EC1169" s="29"/>
      <c r="ED1169" s="29"/>
      <c r="EE1169" s="29"/>
      <c r="EF1169" s="29"/>
      <c r="EG1169" s="29"/>
      <c r="EH1169" s="29"/>
      <c r="EI1169" s="29"/>
      <c r="EJ1169" s="29"/>
      <c r="EK1169" s="29"/>
      <c r="EL1169" s="29"/>
      <c r="EM1169" s="29"/>
      <c r="EN1169" s="29"/>
      <c r="EO1169" s="29"/>
      <c r="EP1169" s="29"/>
      <c r="EQ1169" s="29"/>
      <c r="ER1169" s="29"/>
      <c r="ES1169" s="29"/>
      <c r="ET1169" s="29"/>
      <c r="EU1169" s="29"/>
      <c r="EV1169" s="29"/>
      <c r="EW1169" s="29"/>
      <c r="EX1169" s="29"/>
      <c r="EY1169" s="29"/>
      <c r="EZ1169" s="29"/>
      <c r="FA1169" s="29"/>
      <c r="FB1169" s="29"/>
      <c r="FC1169" s="29"/>
      <c r="FD1169" s="29"/>
      <c r="FE1169" s="29"/>
      <c r="FF1169" s="29"/>
      <c r="FG1169" s="29"/>
      <c r="FH1169" s="29"/>
      <c r="FI1169" s="29"/>
      <c r="FJ1169" s="29"/>
      <c r="FK1169" s="29"/>
      <c r="FL1169" s="29"/>
      <c r="FM1169" s="29"/>
      <c r="FN1169" s="29"/>
      <c r="FO1169" s="29"/>
      <c r="FP1169" s="29"/>
      <c r="FQ1169" s="29"/>
      <c r="FR1169" s="29"/>
      <c r="FS1169" s="29"/>
      <c r="FT1169" s="29"/>
      <c r="FU1169" s="29"/>
      <c r="FV1169" s="29"/>
      <c r="FW1169" s="29"/>
      <c r="FX1169" s="29"/>
      <c r="FY1169" s="29"/>
      <c r="FZ1169" s="29"/>
      <c r="GA1169" s="29"/>
      <c r="GB1169" s="29"/>
      <c r="GC1169" s="29"/>
      <c r="GD1169" s="29"/>
      <c r="GE1169" s="29"/>
      <c r="GF1169" s="29"/>
      <c r="GG1169" s="29"/>
      <c r="GH1169" s="29"/>
      <c r="GI1169" s="29"/>
      <c r="GJ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</row>
    <row r="1170" spans="2:230" ht="12.75">
      <c r="B1170" s="48"/>
      <c r="C1170" s="48"/>
      <c r="D1170" s="48"/>
      <c r="E1170" s="55"/>
      <c r="F1170" s="56"/>
      <c r="G1170" s="56"/>
      <c r="H1170" s="56"/>
      <c r="I1170" s="48"/>
      <c r="J1170" s="48"/>
      <c r="K1170" s="48"/>
      <c r="L1170" s="56"/>
      <c r="M1170" s="48"/>
      <c r="N1170" s="48"/>
      <c r="O1170" s="49"/>
      <c r="P1170" s="48"/>
      <c r="Q1170" s="48"/>
      <c r="R1170" s="56"/>
      <c r="S1170" s="52"/>
      <c r="T1170" s="116"/>
      <c r="U1170" s="116"/>
      <c r="V1170" s="116"/>
      <c r="W1170" s="116"/>
      <c r="X1170" s="43"/>
      <c r="Y1170" s="43"/>
      <c r="Z1170" s="42"/>
      <c r="AA1170" s="43"/>
      <c r="AB1170" s="45"/>
      <c r="AC1170" s="45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  <c r="BM1170" s="29"/>
      <c r="BN1170" s="29"/>
      <c r="BO1170" s="29"/>
      <c r="BP1170" s="29"/>
      <c r="BQ1170" s="29"/>
      <c r="BR1170" s="29"/>
      <c r="BS1170" s="29"/>
      <c r="BT1170" s="29"/>
      <c r="BU1170" s="29"/>
      <c r="BV1170" s="29"/>
      <c r="BW1170" s="29"/>
      <c r="BX1170" s="29"/>
      <c r="BY1170" s="29"/>
      <c r="BZ1170" s="29"/>
      <c r="CA1170" s="29"/>
      <c r="CB1170" s="29"/>
      <c r="CC1170" s="29"/>
      <c r="CD1170" s="29"/>
      <c r="CE1170" s="29"/>
      <c r="CF1170" s="29"/>
      <c r="CG1170" s="29"/>
      <c r="CH1170" s="29"/>
      <c r="CI1170" s="29"/>
      <c r="CJ1170" s="29"/>
      <c r="CK1170" s="29"/>
      <c r="CL1170" s="29"/>
      <c r="CM1170" s="29"/>
      <c r="CN1170" s="29"/>
      <c r="CO1170" s="29"/>
      <c r="CP1170" s="29"/>
      <c r="CQ1170" s="29"/>
      <c r="CR1170" s="29"/>
      <c r="CS1170" s="29"/>
      <c r="CT1170" s="29"/>
      <c r="CU1170" s="29"/>
      <c r="CV1170" s="29"/>
      <c r="CW1170" s="29"/>
      <c r="CX1170" s="29"/>
      <c r="CY1170" s="29"/>
      <c r="CZ1170" s="29"/>
      <c r="DA1170" s="29"/>
      <c r="DB1170" s="29"/>
      <c r="DC1170" s="29"/>
      <c r="DD1170" s="29"/>
      <c r="DE1170" s="29"/>
      <c r="DF1170" s="29"/>
      <c r="DG1170" s="29"/>
      <c r="DH1170" s="29"/>
      <c r="DI1170" s="29"/>
      <c r="DJ1170" s="29"/>
      <c r="DK1170" s="29"/>
      <c r="DL1170" s="29"/>
      <c r="DM1170" s="29"/>
      <c r="DN1170" s="29"/>
      <c r="DO1170" s="29"/>
      <c r="DP1170" s="29"/>
      <c r="DQ1170" s="29"/>
      <c r="DR1170" s="29"/>
      <c r="DS1170" s="29"/>
      <c r="DT1170" s="29"/>
      <c r="DU1170" s="29"/>
      <c r="DV1170" s="29"/>
      <c r="DW1170" s="29"/>
      <c r="DX1170" s="29"/>
      <c r="DY1170" s="29"/>
      <c r="DZ1170" s="29"/>
      <c r="EA1170" s="29"/>
      <c r="EB1170" s="29"/>
      <c r="EC1170" s="29"/>
      <c r="ED1170" s="29"/>
      <c r="EE1170" s="29"/>
      <c r="EF1170" s="29"/>
      <c r="EG1170" s="29"/>
      <c r="EH1170" s="29"/>
      <c r="EI1170" s="29"/>
      <c r="EJ1170" s="29"/>
      <c r="EK1170" s="29"/>
      <c r="EL1170" s="29"/>
      <c r="EM1170" s="29"/>
      <c r="EN1170" s="29"/>
      <c r="EO1170" s="29"/>
      <c r="EP1170" s="29"/>
      <c r="EQ1170" s="29"/>
      <c r="ER1170" s="29"/>
      <c r="ES1170" s="29"/>
      <c r="ET1170" s="29"/>
      <c r="EU1170" s="29"/>
      <c r="EV1170" s="29"/>
      <c r="EW1170" s="29"/>
      <c r="EX1170" s="29"/>
      <c r="EY1170" s="29"/>
      <c r="EZ1170" s="29"/>
      <c r="FA1170" s="29"/>
      <c r="FB1170" s="29"/>
      <c r="FC1170" s="29"/>
      <c r="FD1170" s="29"/>
      <c r="FE1170" s="29"/>
      <c r="FF1170" s="29"/>
      <c r="FG1170" s="29"/>
      <c r="FH1170" s="29"/>
      <c r="FI1170" s="29"/>
      <c r="FJ1170" s="29"/>
      <c r="FK1170" s="29"/>
      <c r="FL1170" s="29"/>
      <c r="FM1170" s="29"/>
      <c r="FN1170" s="29"/>
      <c r="FO1170" s="29"/>
      <c r="FP1170" s="29"/>
      <c r="FQ1170" s="29"/>
      <c r="FR1170" s="29"/>
      <c r="FS1170" s="29"/>
      <c r="FT1170" s="29"/>
      <c r="FU1170" s="29"/>
      <c r="FV1170" s="29"/>
      <c r="FW1170" s="29"/>
      <c r="FX1170" s="29"/>
      <c r="FY1170" s="29"/>
      <c r="FZ1170" s="29"/>
      <c r="GA1170" s="29"/>
      <c r="GB1170" s="29"/>
      <c r="GC1170" s="29"/>
      <c r="GD1170" s="29"/>
      <c r="GE1170" s="29"/>
      <c r="GF1170" s="29"/>
      <c r="GG1170" s="29"/>
      <c r="GH1170" s="29"/>
      <c r="GI1170" s="29"/>
      <c r="GJ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</row>
    <row r="1171" spans="2:230" ht="12.75">
      <c r="B1171" s="48"/>
      <c r="C1171" s="48"/>
      <c r="D1171" s="48"/>
      <c r="E1171" s="55"/>
      <c r="F1171" s="56"/>
      <c r="G1171" s="56"/>
      <c r="H1171" s="56"/>
      <c r="I1171" s="48"/>
      <c r="J1171" s="48"/>
      <c r="K1171" s="48"/>
      <c r="L1171" s="56"/>
      <c r="M1171" s="48"/>
      <c r="N1171" s="48"/>
      <c r="O1171" s="49"/>
      <c r="P1171" s="48"/>
      <c r="Q1171" s="48"/>
      <c r="R1171" s="56"/>
      <c r="S1171" s="52"/>
      <c r="T1171" s="116"/>
      <c r="U1171" s="116"/>
      <c r="V1171" s="116"/>
      <c r="W1171" s="116"/>
      <c r="X1171" s="43"/>
      <c r="Y1171" s="43"/>
      <c r="Z1171" s="42"/>
      <c r="AA1171" s="43"/>
      <c r="AB1171" s="45"/>
      <c r="AC1171" s="45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  <c r="BM1171" s="29"/>
      <c r="BN1171" s="29"/>
      <c r="BO1171" s="29"/>
      <c r="BP1171" s="29"/>
      <c r="BQ1171" s="29"/>
      <c r="BR1171" s="29"/>
      <c r="BS1171" s="29"/>
      <c r="BT1171" s="29"/>
      <c r="BU1171" s="29"/>
      <c r="BV1171" s="29"/>
      <c r="BW1171" s="29"/>
      <c r="BX1171" s="29"/>
      <c r="BY1171" s="29"/>
      <c r="BZ1171" s="29"/>
      <c r="CA1171" s="29"/>
      <c r="CB1171" s="29"/>
      <c r="CC1171" s="29"/>
      <c r="CD1171" s="29"/>
      <c r="CE1171" s="29"/>
      <c r="CF1171" s="29"/>
      <c r="CG1171" s="29"/>
      <c r="CH1171" s="29"/>
      <c r="CI1171" s="29"/>
      <c r="CJ1171" s="29"/>
      <c r="CK1171" s="29"/>
      <c r="CL1171" s="29"/>
      <c r="CM1171" s="29"/>
      <c r="CN1171" s="29"/>
      <c r="CO1171" s="29"/>
      <c r="CP1171" s="29"/>
      <c r="CQ1171" s="29"/>
      <c r="CR1171" s="29"/>
      <c r="CS1171" s="29"/>
      <c r="CT1171" s="29"/>
      <c r="CU1171" s="29"/>
      <c r="CV1171" s="29"/>
      <c r="CW1171" s="29"/>
      <c r="CX1171" s="29"/>
      <c r="CY1171" s="29"/>
      <c r="CZ1171" s="29"/>
      <c r="DA1171" s="29"/>
      <c r="DB1171" s="29"/>
      <c r="DC1171" s="29"/>
      <c r="DD1171" s="29"/>
      <c r="DE1171" s="29"/>
      <c r="DF1171" s="29"/>
      <c r="DG1171" s="29"/>
      <c r="DH1171" s="29"/>
      <c r="DI1171" s="29"/>
      <c r="DJ1171" s="29"/>
      <c r="DK1171" s="29"/>
      <c r="DL1171" s="29"/>
      <c r="DM1171" s="29"/>
      <c r="DN1171" s="29"/>
      <c r="DO1171" s="29"/>
      <c r="DP1171" s="29"/>
      <c r="DQ1171" s="29"/>
      <c r="DR1171" s="29"/>
      <c r="DS1171" s="29"/>
      <c r="DT1171" s="29"/>
      <c r="DU1171" s="29"/>
      <c r="DV1171" s="29"/>
      <c r="DW1171" s="29"/>
      <c r="DX1171" s="29"/>
      <c r="DY1171" s="29"/>
      <c r="DZ1171" s="29"/>
      <c r="EA1171" s="29"/>
      <c r="EB1171" s="29"/>
      <c r="EC1171" s="29"/>
      <c r="ED1171" s="29"/>
      <c r="EE1171" s="29"/>
      <c r="EF1171" s="29"/>
      <c r="EG1171" s="29"/>
      <c r="EH1171" s="29"/>
      <c r="EI1171" s="29"/>
      <c r="EJ1171" s="29"/>
      <c r="EK1171" s="29"/>
      <c r="EL1171" s="29"/>
      <c r="EM1171" s="29"/>
      <c r="EN1171" s="29"/>
      <c r="EO1171" s="29"/>
      <c r="EP1171" s="29"/>
      <c r="EQ1171" s="29"/>
      <c r="ER1171" s="29"/>
      <c r="ES1171" s="29"/>
      <c r="ET1171" s="29"/>
      <c r="EU1171" s="29"/>
      <c r="EV1171" s="29"/>
      <c r="EW1171" s="29"/>
      <c r="EX1171" s="29"/>
      <c r="EY1171" s="29"/>
      <c r="EZ1171" s="29"/>
      <c r="FA1171" s="29"/>
      <c r="FB1171" s="29"/>
      <c r="FC1171" s="29"/>
      <c r="FD1171" s="29"/>
      <c r="FE1171" s="29"/>
      <c r="FF1171" s="29"/>
      <c r="FG1171" s="29"/>
      <c r="FH1171" s="29"/>
      <c r="FI1171" s="29"/>
      <c r="FJ1171" s="29"/>
      <c r="FK1171" s="29"/>
      <c r="FL1171" s="29"/>
      <c r="FM1171" s="29"/>
      <c r="FN1171" s="29"/>
      <c r="FO1171" s="29"/>
      <c r="FP1171" s="29"/>
      <c r="FQ1171" s="29"/>
      <c r="FR1171" s="29"/>
      <c r="FS1171" s="29"/>
      <c r="FT1171" s="29"/>
      <c r="FU1171" s="29"/>
      <c r="FV1171" s="29"/>
      <c r="FW1171" s="29"/>
      <c r="FX1171" s="29"/>
      <c r="FY1171" s="29"/>
      <c r="FZ1171" s="29"/>
      <c r="GA1171" s="29"/>
      <c r="GB1171" s="29"/>
      <c r="GC1171" s="29"/>
      <c r="GD1171" s="29"/>
      <c r="GE1171" s="29"/>
      <c r="GF1171" s="29"/>
      <c r="GG1171" s="29"/>
      <c r="GH1171" s="29"/>
      <c r="GI1171" s="29"/>
      <c r="GJ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</row>
    <row r="1172" spans="2:230" ht="12.75">
      <c r="B1172" s="48"/>
      <c r="C1172" s="48"/>
      <c r="D1172" s="48"/>
      <c r="E1172" s="55"/>
      <c r="F1172" s="56"/>
      <c r="G1172" s="56"/>
      <c r="H1172" s="56"/>
      <c r="I1172" s="48"/>
      <c r="J1172" s="48"/>
      <c r="K1172" s="48"/>
      <c r="L1172" s="56"/>
      <c r="M1172" s="48"/>
      <c r="N1172" s="48"/>
      <c r="O1172" s="49"/>
      <c r="P1172" s="48"/>
      <c r="Q1172" s="48"/>
      <c r="R1172" s="56"/>
      <c r="S1172" s="52"/>
      <c r="T1172" s="116"/>
      <c r="U1172" s="116"/>
      <c r="V1172" s="116"/>
      <c r="W1172" s="116"/>
      <c r="X1172" s="43"/>
      <c r="Y1172" s="43"/>
      <c r="Z1172" s="42"/>
      <c r="AA1172" s="43"/>
      <c r="AB1172" s="45"/>
      <c r="AC1172" s="45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  <c r="BM1172" s="29"/>
      <c r="BN1172" s="29"/>
      <c r="BO1172" s="29"/>
      <c r="BP1172" s="29"/>
      <c r="BQ1172" s="29"/>
      <c r="BR1172" s="29"/>
      <c r="BS1172" s="29"/>
      <c r="BT1172" s="29"/>
      <c r="BU1172" s="29"/>
      <c r="BV1172" s="29"/>
      <c r="BW1172" s="29"/>
      <c r="BX1172" s="29"/>
      <c r="BY1172" s="29"/>
      <c r="BZ1172" s="29"/>
      <c r="CA1172" s="29"/>
      <c r="CB1172" s="29"/>
      <c r="CC1172" s="29"/>
      <c r="CD1172" s="29"/>
      <c r="CE1172" s="29"/>
      <c r="CF1172" s="29"/>
      <c r="CG1172" s="29"/>
      <c r="CH1172" s="29"/>
      <c r="CI1172" s="29"/>
      <c r="CJ1172" s="29"/>
      <c r="CK1172" s="29"/>
      <c r="CL1172" s="29"/>
      <c r="CM1172" s="29"/>
      <c r="CN1172" s="29"/>
      <c r="CO1172" s="29"/>
      <c r="CP1172" s="29"/>
      <c r="CQ1172" s="29"/>
      <c r="CR1172" s="29"/>
      <c r="CS1172" s="29"/>
      <c r="CT1172" s="29"/>
      <c r="CU1172" s="29"/>
      <c r="CV1172" s="29"/>
      <c r="CW1172" s="29"/>
      <c r="CX1172" s="29"/>
      <c r="CY1172" s="29"/>
      <c r="CZ1172" s="29"/>
      <c r="DA1172" s="29"/>
      <c r="DB1172" s="29"/>
      <c r="DC1172" s="29"/>
      <c r="DD1172" s="29"/>
      <c r="DE1172" s="29"/>
      <c r="DF1172" s="29"/>
      <c r="DG1172" s="29"/>
      <c r="DH1172" s="29"/>
      <c r="DI1172" s="29"/>
      <c r="DJ1172" s="29"/>
      <c r="DK1172" s="29"/>
      <c r="DL1172" s="29"/>
      <c r="DM1172" s="29"/>
      <c r="DN1172" s="29"/>
      <c r="DO1172" s="29"/>
      <c r="DP1172" s="29"/>
      <c r="DQ1172" s="29"/>
      <c r="DR1172" s="29"/>
      <c r="DS1172" s="29"/>
      <c r="DT1172" s="29"/>
      <c r="DU1172" s="29"/>
      <c r="DV1172" s="29"/>
      <c r="DW1172" s="29"/>
      <c r="DX1172" s="29"/>
      <c r="DY1172" s="29"/>
      <c r="DZ1172" s="29"/>
      <c r="EA1172" s="29"/>
      <c r="EB1172" s="29"/>
      <c r="EC1172" s="29"/>
      <c r="ED1172" s="29"/>
      <c r="EE1172" s="29"/>
      <c r="EF1172" s="29"/>
      <c r="EG1172" s="29"/>
      <c r="EH1172" s="29"/>
      <c r="EI1172" s="29"/>
      <c r="EJ1172" s="29"/>
      <c r="EK1172" s="29"/>
      <c r="EL1172" s="29"/>
      <c r="EM1172" s="29"/>
      <c r="EN1172" s="29"/>
      <c r="EO1172" s="29"/>
      <c r="EP1172" s="29"/>
      <c r="EQ1172" s="29"/>
      <c r="ER1172" s="29"/>
      <c r="ES1172" s="29"/>
      <c r="ET1172" s="29"/>
      <c r="EU1172" s="29"/>
      <c r="EV1172" s="29"/>
      <c r="EW1172" s="29"/>
      <c r="EX1172" s="29"/>
      <c r="EY1172" s="29"/>
      <c r="EZ1172" s="29"/>
      <c r="FA1172" s="29"/>
      <c r="FB1172" s="29"/>
      <c r="FC1172" s="29"/>
      <c r="FD1172" s="29"/>
      <c r="FE1172" s="29"/>
      <c r="FF1172" s="29"/>
      <c r="FG1172" s="29"/>
      <c r="FH1172" s="29"/>
      <c r="FI1172" s="29"/>
      <c r="FJ1172" s="29"/>
      <c r="FK1172" s="29"/>
      <c r="FL1172" s="29"/>
      <c r="FM1172" s="29"/>
      <c r="FN1172" s="29"/>
      <c r="FO1172" s="29"/>
      <c r="FP1172" s="29"/>
      <c r="FQ1172" s="29"/>
      <c r="FR1172" s="29"/>
      <c r="FS1172" s="29"/>
      <c r="FT1172" s="29"/>
      <c r="FU1172" s="29"/>
      <c r="FV1172" s="29"/>
      <c r="FW1172" s="29"/>
      <c r="FX1172" s="29"/>
      <c r="FY1172" s="29"/>
      <c r="FZ1172" s="29"/>
      <c r="GA1172" s="29"/>
      <c r="GB1172" s="29"/>
      <c r="GC1172" s="29"/>
      <c r="GD1172" s="29"/>
      <c r="GE1172" s="29"/>
      <c r="GF1172" s="29"/>
      <c r="GG1172" s="29"/>
      <c r="GH1172" s="29"/>
      <c r="GI1172" s="29"/>
      <c r="GJ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</row>
    <row r="1173" spans="2:230" ht="12.75">
      <c r="B1173" s="48"/>
      <c r="C1173" s="48"/>
      <c r="D1173" s="48"/>
      <c r="E1173" s="55"/>
      <c r="F1173" s="56"/>
      <c r="G1173" s="56"/>
      <c r="H1173" s="56"/>
      <c r="I1173" s="48"/>
      <c r="J1173" s="48"/>
      <c r="K1173" s="48"/>
      <c r="L1173" s="56"/>
      <c r="M1173" s="48"/>
      <c r="N1173" s="48"/>
      <c r="O1173" s="49"/>
      <c r="P1173" s="48"/>
      <c r="Q1173" s="48"/>
      <c r="R1173" s="56"/>
      <c r="S1173" s="52"/>
      <c r="T1173" s="116"/>
      <c r="U1173" s="116"/>
      <c r="V1173" s="116"/>
      <c r="W1173" s="116"/>
      <c r="X1173" s="43"/>
      <c r="Y1173" s="43"/>
      <c r="Z1173" s="42"/>
      <c r="AA1173" s="43"/>
      <c r="AB1173" s="45"/>
      <c r="AC1173" s="45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  <c r="BM1173" s="29"/>
      <c r="BN1173" s="29"/>
      <c r="BO1173" s="29"/>
      <c r="BP1173" s="29"/>
      <c r="BQ1173" s="29"/>
      <c r="BR1173" s="29"/>
      <c r="BS1173" s="29"/>
      <c r="BT1173" s="29"/>
      <c r="BU1173" s="29"/>
      <c r="BV1173" s="29"/>
      <c r="BW1173" s="29"/>
      <c r="BX1173" s="29"/>
      <c r="BY1173" s="29"/>
      <c r="BZ1173" s="29"/>
      <c r="CA1173" s="29"/>
      <c r="CB1173" s="29"/>
      <c r="CC1173" s="29"/>
      <c r="CD1173" s="29"/>
      <c r="CE1173" s="29"/>
      <c r="CF1173" s="29"/>
      <c r="CG1173" s="29"/>
      <c r="CH1173" s="29"/>
      <c r="CI1173" s="29"/>
      <c r="CJ1173" s="29"/>
      <c r="CK1173" s="29"/>
      <c r="CL1173" s="29"/>
      <c r="CM1173" s="29"/>
      <c r="CN1173" s="29"/>
      <c r="CO1173" s="29"/>
      <c r="CP1173" s="29"/>
      <c r="CQ1173" s="29"/>
      <c r="CR1173" s="29"/>
      <c r="CS1173" s="29"/>
      <c r="CT1173" s="29"/>
      <c r="CU1173" s="29"/>
      <c r="CV1173" s="29"/>
      <c r="CW1173" s="29"/>
      <c r="CX1173" s="29"/>
      <c r="CY1173" s="29"/>
      <c r="CZ1173" s="29"/>
      <c r="DA1173" s="29"/>
      <c r="DB1173" s="29"/>
      <c r="DC1173" s="29"/>
      <c r="DD1173" s="29"/>
      <c r="DE1173" s="29"/>
      <c r="DF1173" s="29"/>
      <c r="DG1173" s="29"/>
      <c r="DH1173" s="29"/>
      <c r="DI1173" s="29"/>
      <c r="DJ1173" s="29"/>
      <c r="DK1173" s="29"/>
      <c r="DL1173" s="29"/>
      <c r="DM1173" s="29"/>
      <c r="DN1173" s="29"/>
      <c r="DO1173" s="29"/>
      <c r="DP1173" s="29"/>
      <c r="DQ1173" s="29"/>
      <c r="DR1173" s="29"/>
      <c r="DS1173" s="29"/>
      <c r="DT1173" s="29"/>
      <c r="DU1173" s="29"/>
      <c r="DV1173" s="29"/>
      <c r="DW1173" s="29"/>
      <c r="DX1173" s="29"/>
      <c r="DY1173" s="29"/>
      <c r="DZ1173" s="29"/>
      <c r="EA1173" s="29"/>
      <c r="EB1173" s="29"/>
      <c r="EC1173" s="29"/>
      <c r="ED1173" s="29"/>
      <c r="EE1173" s="29"/>
      <c r="EF1173" s="29"/>
      <c r="EG1173" s="29"/>
      <c r="EH1173" s="29"/>
      <c r="EI1173" s="29"/>
      <c r="EJ1173" s="29"/>
      <c r="EK1173" s="29"/>
      <c r="EL1173" s="29"/>
      <c r="EM1173" s="29"/>
      <c r="EN1173" s="29"/>
      <c r="EO1173" s="29"/>
      <c r="EP1173" s="29"/>
      <c r="EQ1173" s="29"/>
      <c r="ER1173" s="29"/>
      <c r="ES1173" s="29"/>
      <c r="ET1173" s="29"/>
      <c r="EU1173" s="29"/>
      <c r="EV1173" s="29"/>
      <c r="EW1173" s="29"/>
      <c r="EX1173" s="29"/>
      <c r="EY1173" s="29"/>
      <c r="EZ1173" s="29"/>
      <c r="FA1173" s="29"/>
      <c r="FB1173" s="29"/>
      <c r="FC1173" s="29"/>
      <c r="FD1173" s="29"/>
      <c r="FE1173" s="29"/>
      <c r="FF1173" s="29"/>
      <c r="FG1173" s="29"/>
      <c r="FH1173" s="29"/>
      <c r="FI1173" s="29"/>
      <c r="FJ1173" s="29"/>
      <c r="FK1173" s="29"/>
      <c r="FL1173" s="29"/>
      <c r="FM1173" s="29"/>
      <c r="FN1173" s="29"/>
      <c r="FO1173" s="29"/>
      <c r="FP1173" s="29"/>
      <c r="FQ1173" s="29"/>
      <c r="FR1173" s="29"/>
      <c r="FS1173" s="29"/>
      <c r="FT1173" s="29"/>
      <c r="FU1173" s="29"/>
      <c r="FV1173" s="29"/>
      <c r="FW1173" s="29"/>
      <c r="FX1173" s="29"/>
      <c r="FY1173" s="29"/>
      <c r="FZ1173" s="29"/>
      <c r="GA1173" s="29"/>
      <c r="GB1173" s="29"/>
      <c r="GC1173" s="29"/>
      <c r="GD1173" s="29"/>
      <c r="GE1173" s="29"/>
      <c r="GF1173" s="29"/>
      <c r="GG1173" s="29"/>
      <c r="GH1173" s="29"/>
      <c r="GI1173" s="29"/>
      <c r="GJ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</row>
    <row r="1174" spans="2:230" ht="12.75">
      <c r="B1174" s="48"/>
      <c r="C1174" s="48"/>
      <c r="D1174" s="48"/>
      <c r="E1174" s="55"/>
      <c r="F1174" s="56"/>
      <c r="G1174" s="56"/>
      <c r="H1174" s="56"/>
      <c r="I1174" s="48"/>
      <c r="J1174" s="48"/>
      <c r="K1174" s="48"/>
      <c r="L1174" s="56"/>
      <c r="M1174" s="48"/>
      <c r="N1174" s="48"/>
      <c r="O1174" s="49"/>
      <c r="P1174" s="48"/>
      <c r="Q1174" s="48"/>
      <c r="R1174" s="56"/>
      <c r="S1174" s="52"/>
      <c r="T1174" s="116"/>
      <c r="U1174" s="116"/>
      <c r="V1174" s="116"/>
      <c r="W1174" s="116"/>
      <c r="X1174" s="43"/>
      <c r="Y1174" s="43"/>
      <c r="Z1174" s="42"/>
      <c r="AA1174" s="43"/>
      <c r="AB1174" s="45"/>
      <c r="AC1174" s="45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  <c r="BM1174" s="29"/>
      <c r="BN1174" s="29"/>
      <c r="BO1174" s="29"/>
      <c r="BP1174" s="29"/>
      <c r="BQ1174" s="29"/>
      <c r="BR1174" s="29"/>
      <c r="BS1174" s="29"/>
      <c r="BT1174" s="29"/>
      <c r="BU1174" s="29"/>
      <c r="BV1174" s="29"/>
      <c r="BW1174" s="29"/>
      <c r="BX1174" s="29"/>
      <c r="BY1174" s="29"/>
      <c r="BZ1174" s="29"/>
      <c r="CA1174" s="29"/>
      <c r="CB1174" s="29"/>
      <c r="CC1174" s="29"/>
      <c r="CD1174" s="29"/>
      <c r="CE1174" s="29"/>
      <c r="CF1174" s="29"/>
      <c r="CG1174" s="29"/>
      <c r="CH1174" s="29"/>
      <c r="CI1174" s="29"/>
      <c r="CJ1174" s="29"/>
      <c r="CK1174" s="29"/>
      <c r="CL1174" s="29"/>
      <c r="CM1174" s="29"/>
      <c r="CN1174" s="29"/>
      <c r="CO1174" s="29"/>
      <c r="CP1174" s="29"/>
      <c r="CQ1174" s="29"/>
      <c r="CR1174" s="29"/>
      <c r="CS1174" s="29"/>
      <c r="CT1174" s="29"/>
      <c r="CU1174" s="29"/>
      <c r="CV1174" s="29"/>
      <c r="CW1174" s="29"/>
      <c r="CX1174" s="29"/>
      <c r="CY1174" s="29"/>
      <c r="CZ1174" s="29"/>
      <c r="DA1174" s="29"/>
      <c r="DB1174" s="29"/>
      <c r="DC1174" s="29"/>
      <c r="DD1174" s="29"/>
      <c r="DE1174" s="29"/>
      <c r="DF1174" s="29"/>
      <c r="DG1174" s="29"/>
      <c r="DH1174" s="29"/>
      <c r="DI1174" s="29"/>
      <c r="DJ1174" s="29"/>
      <c r="DK1174" s="29"/>
      <c r="DL1174" s="29"/>
      <c r="DM1174" s="29"/>
      <c r="DN1174" s="29"/>
      <c r="DO1174" s="29"/>
      <c r="DP1174" s="29"/>
      <c r="DQ1174" s="29"/>
      <c r="DR1174" s="29"/>
      <c r="DS1174" s="29"/>
      <c r="DT1174" s="29"/>
      <c r="DU1174" s="29"/>
      <c r="DV1174" s="29"/>
      <c r="DW1174" s="29"/>
      <c r="DX1174" s="29"/>
      <c r="DY1174" s="29"/>
      <c r="DZ1174" s="29"/>
      <c r="EA1174" s="29"/>
      <c r="EB1174" s="29"/>
      <c r="EC1174" s="29"/>
      <c r="ED1174" s="29"/>
      <c r="EE1174" s="29"/>
      <c r="EF1174" s="29"/>
      <c r="EG1174" s="29"/>
      <c r="EH1174" s="29"/>
      <c r="EI1174" s="29"/>
      <c r="EJ1174" s="29"/>
      <c r="EK1174" s="29"/>
      <c r="EL1174" s="29"/>
      <c r="EM1174" s="29"/>
      <c r="EN1174" s="29"/>
      <c r="EO1174" s="29"/>
      <c r="EP1174" s="29"/>
      <c r="EQ1174" s="29"/>
      <c r="ER1174" s="29"/>
      <c r="ES1174" s="29"/>
      <c r="ET1174" s="29"/>
      <c r="EU1174" s="29"/>
      <c r="EV1174" s="29"/>
      <c r="EW1174" s="29"/>
      <c r="EX1174" s="29"/>
      <c r="EY1174" s="29"/>
      <c r="EZ1174" s="29"/>
      <c r="FA1174" s="29"/>
      <c r="FB1174" s="29"/>
      <c r="FC1174" s="29"/>
      <c r="FD1174" s="29"/>
      <c r="FE1174" s="29"/>
      <c r="FF1174" s="29"/>
      <c r="FG1174" s="29"/>
      <c r="FH1174" s="29"/>
      <c r="FI1174" s="29"/>
      <c r="FJ1174" s="29"/>
      <c r="FK1174" s="29"/>
      <c r="FL1174" s="29"/>
      <c r="FM1174" s="29"/>
      <c r="FN1174" s="29"/>
      <c r="FO1174" s="29"/>
      <c r="FP1174" s="29"/>
      <c r="FQ1174" s="29"/>
      <c r="FR1174" s="29"/>
      <c r="FS1174" s="29"/>
      <c r="FT1174" s="29"/>
      <c r="FU1174" s="29"/>
      <c r="FV1174" s="29"/>
      <c r="FW1174" s="29"/>
      <c r="FX1174" s="29"/>
      <c r="FY1174" s="29"/>
      <c r="FZ1174" s="29"/>
      <c r="GA1174" s="29"/>
      <c r="GB1174" s="29"/>
      <c r="GC1174" s="29"/>
      <c r="GD1174" s="29"/>
      <c r="GE1174" s="29"/>
      <c r="GF1174" s="29"/>
      <c r="GG1174" s="29"/>
      <c r="GH1174" s="29"/>
      <c r="GI1174" s="29"/>
      <c r="GJ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</row>
    <row r="1175" spans="2:230" ht="12.75">
      <c r="B1175" s="48"/>
      <c r="C1175" s="48"/>
      <c r="D1175" s="48"/>
      <c r="E1175" s="55"/>
      <c r="F1175" s="56"/>
      <c r="G1175" s="56"/>
      <c r="H1175" s="56"/>
      <c r="I1175" s="48"/>
      <c r="J1175" s="48"/>
      <c r="K1175" s="48"/>
      <c r="L1175" s="56"/>
      <c r="M1175" s="48"/>
      <c r="N1175" s="48"/>
      <c r="O1175" s="49"/>
      <c r="P1175" s="48"/>
      <c r="Q1175" s="48"/>
      <c r="R1175" s="56"/>
      <c r="S1175" s="52"/>
      <c r="T1175" s="116"/>
      <c r="U1175" s="116"/>
      <c r="V1175" s="116"/>
      <c r="W1175" s="116"/>
      <c r="X1175" s="43"/>
      <c r="Y1175" s="43"/>
      <c r="Z1175" s="42"/>
      <c r="AA1175" s="43"/>
      <c r="AB1175" s="45"/>
      <c r="AC1175" s="45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  <c r="BM1175" s="29"/>
      <c r="BN1175" s="29"/>
      <c r="BO1175" s="29"/>
      <c r="BP1175" s="29"/>
      <c r="BQ1175" s="29"/>
      <c r="BR1175" s="29"/>
      <c r="BS1175" s="29"/>
      <c r="BT1175" s="29"/>
      <c r="BU1175" s="29"/>
      <c r="BV1175" s="29"/>
      <c r="BW1175" s="29"/>
      <c r="BX1175" s="29"/>
      <c r="BY1175" s="29"/>
      <c r="BZ1175" s="29"/>
      <c r="CA1175" s="29"/>
      <c r="CB1175" s="29"/>
      <c r="CC1175" s="29"/>
      <c r="CD1175" s="29"/>
      <c r="CE1175" s="29"/>
      <c r="CF1175" s="29"/>
      <c r="CG1175" s="29"/>
      <c r="CH1175" s="29"/>
      <c r="CI1175" s="29"/>
      <c r="CJ1175" s="29"/>
      <c r="CK1175" s="29"/>
      <c r="CL1175" s="29"/>
      <c r="CM1175" s="29"/>
      <c r="CN1175" s="29"/>
      <c r="CO1175" s="29"/>
      <c r="CP1175" s="29"/>
      <c r="CQ1175" s="29"/>
      <c r="CR1175" s="29"/>
      <c r="CS1175" s="29"/>
      <c r="CT1175" s="29"/>
      <c r="CU1175" s="29"/>
      <c r="CV1175" s="29"/>
      <c r="CW1175" s="29"/>
      <c r="CX1175" s="29"/>
      <c r="CY1175" s="29"/>
      <c r="CZ1175" s="29"/>
      <c r="DA1175" s="29"/>
      <c r="DB1175" s="29"/>
      <c r="DC1175" s="29"/>
      <c r="DD1175" s="29"/>
      <c r="DE1175" s="29"/>
      <c r="DF1175" s="29"/>
      <c r="DG1175" s="29"/>
      <c r="DH1175" s="29"/>
      <c r="DI1175" s="29"/>
      <c r="DJ1175" s="29"/>
      <c r="DK1175" s="29"/>
      <c r="DL1175" s="29"/>
      <c r="DM1175" s="29"/>
      <c r="DN1175" s="29"/>
      <c r="DO1175" s="29"/>
      <c r="DP1175" s="29"/>
      <c r="DQ1175" s="29"/>
      <c r="DR1175" s="29"/>
      <c r="DS1175" s="29"/>
      <c r="DT1175" s="29"/>
      <c r="DU1175" s="29"/>
      <c r="DV1175" s="29"/>
      <c r="DW1175" s="29"/>
      <c r="DX1175" s="29"/>
      <c r="DY1175" s="29"/>
      <c r="DZ1175" s="29"/>
      <c r="EA1175" s="29"/>
      <c r="EB1175" s="29"/>
      <c r="EC1175" s="29"/>
      <c r="ED1175" s="29"/>
      <c r="EE1175" s="29"/>
      <c r="EF1175" s="29"/>
      <c r="EG1175" s="29"/>
      <c r="EH1175" s="29"/>
      <c r="EI1175" s="29"/>
      <c r="EJ1175" s="29"/>
      <c r="EK1175" s="29"/>
      <c r="EL1175" s="29"/>
      <c r="EM1175" s="29"/>
      <c r="EN1175" s="29"/>
      <c r="EO1175" s="29"/>
      <c r="EP1175" s="29"/>
      <c r="EQ1175" s="29"/>
      <c r="ER1175" s="29"/>
      <c r="ES1175" s="29"/>
      <c r="ET1175" s="29"/>
      <c r="EU1175" s="29"/>
      <c r="EV1175" s="29"/>
      <c r="EW1175" s="29"/>
      <c r="EX1175" s="29"/>
      <c r="EY1175" s="29"/>
      <c r="EZ1175" s="29"/>
      <c r="FA1175" s="29"/>
      <c r="FB1175" s="29"/>
      <c r="FC1175" s="29"/>
      <c r="FD1175" s="29"/>
      <c r="FE1175" s="29"/>
      <c r="FF1175" s="29"/>
      <c r="FG1175" s="29"/>
      <c r="FH1175" s="29"/>
      <c r="FI1175" s="29"/>
      <c r="FJ1175" s="29"/>
      <c r="FK1175" s="29"/>
      <c r="FL1175" s="29"/>
      <c r="FM1175" s="29"/>
      <c r="FN1175" s="29"/>
      <c r="FO1175" s="29"/>
      <c r="FP1175" s="29"/>
      <c r="FQ1175" s="29"/>
      <c r="FR1175" s="29"/>
      <c r="FS1175" s="29"/>
      <c r="FT1175" s="29"/>
      <c r="FU1175" s="29"/>
      <c r="FV1175" s="29"/>
      <c r="FW1175" s="29"/>
      <c r="FX1175" s="29"/>
      <c r="FY1175" s="29"/>
      <c r="FZ1175" s="29"/>
      <c r="GA1175" s="29"/>
      <c r="GB1175" s="29"/>
      <c r="GC1175" s="29"/>
      <c r="GD1175" s="29"/>
      <c r="GE1175" s="29"/>
      <c r="GF1175" s="29"/>
      <c r="GG1175" s="29"/>
      <c r="GH1175" s="29"/>
      <c r="GI1175" s="29"/>
      <c r="GJ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</row>
    <row r="1176" spans="2:230" ht="12.75">
      <c r="B1176" s="48"/>
      <c r="C1176" s="48"/>
      <c r="D1176" s="48"/>
      <c r="E1176" s="55"/>
      <c r="F1176" s="56"/>
      <c r="G1176" s="56"/>
      <c r="H1176" s="56"/>
      <c r="I1176" s="48"/>
      <c r="J1176" s="48"/>
      <c r="K1176" s="48"/>
      <c r="L1176" s="56"/>
      <c r="M1176" s="48"/>
      <c r="N1176" s="48"/>
      <c r="O1176" s="49"/>
      <c r="P1176" s="48"/>
      <c r="Q1176" s="48"/>
      <c r="R1176" s="56"/>
      <c r="S1176" s="52"/>
      <c r="T1176" s="116"/>
      <c r="U1176" s="116"/>
      <c r="V1176" s="116"/>
      <c r="W1176" s="116"/>
      <c r="X1176" s="43"/>
      <c r="Y1176" s="43"/>
      <c r="Z1176" s="42"/>
      <c r="AA1176" s="43"/>
      <c r="AB1176" s="45"/>
      <c r="AC1176" s="45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  <c r="BM1176" s="29"/>
      <c r="BN1176" s="29"/>
      <c r="BO1176" s="29"/>
      <c r="BP1176" s="29"/>
      <c r="BQ1176" s="29"/>
      <c r="BR1176" s="29"/>
      <c r="BS1176" s="29"/>
      <c r="BT1176" s="29"/>
      <c r="BU1176" s="29"/>
      <c r="BV1176" s="29"/>
      <c r="BW1176" s="29"/>
      <c r="BX1176" s="29"/>
      <c r="BY1176" s="29"/>
      <c r="BZ1176" s="29"/>
      <c r="CA1176" s="29"/>
      <c r="CB1176" s="29"/>
      <c r="CC1176" s="29"/>
      <c r="CD1176" s="29"/>
      <c r="CE1176" s="29"/>
      <c r="CF1176" s="29"/>
      <c r="CG1176" s="29"/>
      <c r="CH1176" s="29"/>
      <c r="CI1176" s="29"/>
      <c r="CJ1176" s="29"/>
      <c r="CK1176" s="29"/>
      <c r="CL1176" s="29"/>
      <c r="CM1176" s="29"/>
      <c r="CN1176" s="29"/>
      <c r="CO1176" s="29"/>
      <c r="CP1176" s="29"/>
      <c r="CQ1176" s="29"/>
      <c r="CR1176" s="29"/>
      <c r="CS1176" s="29"/>
      <c r="CT1176" s="29"/>
      <c r="CU1176" s="29"/>
      <c r="CV1176" s="29"/>
      <c r="CW1176" s="29"/>
      <c r="CX1176" s="29"/>
      <c r="CY1176" s="29"/>
      <c r="CZ1176" s="29"/>
      <c r="DA1176" s="29"/>
      <c r="DB1176" s="29"/>
      <c r="DC1176" s="29"/>
      <c r="DD1176" s="29"/>
      <c r="DE1176" s="29"/>
      <c r="DF1176" s="29"/>
      <c r="DG1176" s="29"/>
      <c r="DH1176" s="29"/>
      <c r="DI1176" s="29"/>
      <c r="DJ1176" s="29"/>
      <c r="DK1176" s="29"/>
      <c r="DL1176" s="29"/>
      <c r="DM1176" s="29"/>
      <c r="DN1176" s="29"/>
      <c r="DO1176" s="29"/>
      <c r="DP1176" s="29"/>
      <c r="DQ1176" s="29"/>
      <c r="DR1176" s="29"/>
      <c r="DS1176" s="29"/>
      <c r="DT1176" s="29"/>
      <c r="DU1176" s="29"/>
      <c r="DV1176" s="29"/>
      <c r="DW1176" s="29"/>
      <c r="DX1176" s="29"/>
      <c r="DY1176" s="29"/>
      <c r="DZ1176" s="29"/>
      <c r="EA1176" s="29"/>
      <c r="EB1176" s="29"/>
      <c r="EC1176" s="29"/>
      <c r="ED1176" s="29"/>
      <c r="EE1176" s="29"/>
      <c r="EF1176" s="29"/>
      <c r="EG1176" s="29"/>
      <c r="EH1176" s="29"/>
      <c r="EI1176" s="29"/>
      <c r="EJ1176" s="29"/>
      <c r="EK1176" s="29"/>
      <c r="EL1176" s="29"/>
      <c r="EM1176" s="29"/>
      <c r="EN1176" s="29"/>
      <c r="EO1176" s="29"/>
      <c r="EP1176" s="29"/>
      <c r="EQ1176" s="29"/>
      <c r="ER1176" s="29"/>
      <c r="ES1176" s="29"/>
      <c r="ET1176" s="29"/>
      <c r="EU1176" s="29"/>
      <c r="EV1176" s="29"/>
      <c r="EW1176" s="29"/>
      <c r="EX1176" s="29"/>
      <c r="EY1176" s="29"/>
      <c r="EZ1176" s="29"/>
      <c r="FA1176" s="29"/>
      <c r="FB1176" s="29"/>
      <c r="FC1176" s="29"/>
      <c r="FD1176" s="29"/>
      <c r="FE1176" s="29"/>
      <c r="FF1176" s="29"/>
      <c r="FG1176" s="29"/>
      <c r="FH1176" s="29"/>
      <c r="FI1176" s="29"/>
      <c r="FJ1176" s="29"/>
      <c r="FK1176" s="29"/>
      <c r="FL1176" s="29"/>
      <c r="FM1176" s="29"/>
      <c r="FN1176" s="29"/>
      <c r="FO1176" s="29"/>
      <c r="FP1176" s="29"/>
      <c r="FQ1176" s="29"/>
      <c r="FR1176" s="29"/>
      <c r="FS1176" s="29"/>
      <c r="FT1176" s="29"/>
      <c r="FU1176" s="29"/>
      <c r="FV1176" s="29"/>
      <c r="FW1176" s="29"/>
      <c r="FX1176" s="29"/>
      <c r="FY1176" s="29"/>
      <c r="FZ1176" s="29"/>
      <c r="GA1176" s="29"/>
      <c r="GB1176" s="29"/>
      <c r="GC1176" s="29"/>
      <c r="GD1176" s="29"/>
      <c r="GE1176" s="29"/>
      <c r="GF1176" s="29"/>
      <c r="GG1176" s="29"/>
      <c r="GH1176" s="29"/>
      <c r="GI1176" s="29"/>
      <c r="GJ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</row>
    <row r="1177" spans="2:230" ht="12.75">
      <c r="B1177" s="48"/>
      <c r="C1177" s="48"/>
      <c r="D1177" s="48"/>
      <c r="E1177" s="55"/>
      <c r="F1177" s="56"/>
      <c r="G1177" s="56"/>
      <c r="H1177" s="56"/>
      <c r="I1177" s="48"/>
      <c r="J1177" s="48"/>
      <c r="K1177" s="48"/>
      <c r="L1177" s="56"/>
      <c r="M1177" s="48"/>
      <c r="N1177" s="48"/>
      <c r="O1177" s="49"/>
      <c r="P1177" s="48"/>
      <c r="Q1177" s="48"/>
      <c r="R1177" s="56"/>
      <c r="S1177" s="52"/>
      <c r="T1177" s="116"/>
      <c r="U1177" s="116"/>
      <c r="V1177" s="116"/>
      <c r="W1177" s="116"/>
      <c r="X1177" s="43"/>
      <c r="Y1177" s="43"/>
      <c r="Z1177" s="42"/>
      <c r="AA1177" s="43"/>
      <c r="AB1177" s="45"/>
      <c r="AC1177" s="45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  <c r="BM1177" s="29"/>
      <c r="BN1177" s="29"/>
      <c r="BO1177" s="29"/>
      <c r="BP1177" s="29"/>
      <c r="BQ1177" s="29"/>
      <c r="BR1177" s="29"/>
      <c r="BS1177" s="29"/>
      <c r="BT1177" s="29"/>
      <c r="BU1177" s="29"/>
      <c r="BV1177" s="29"/>
      <c r="BW1177" s="29"/>
      <c r="BX1177" s="29"/>
      <c r="BY1177" s="29"/>
      <c r="BZ1177" s="29"/>
      <c r="CA1177" s="29"/>
      <c r="CB1177" s="29"/>
      <c r="CC1177" s="29"/>
      <c r="CD1177" s="29"/>
      <c r="CE1177" s="29"/>
      <c r="CF1177" s="29"/>
      <c r="CG1177" s="29"/>
      <c r="CH1177" s="29"/>
      <c r="CI1177" s="29"/>
      <c r="CJ1177" s="29"/>
      <c r="CK1177" s="29"/>
      <c r="CL1177" s="29"/>
      <c r="CM1177" s="29"/>
      <c r="CN1177" s="29"/>
      <c r="CO1177" s="29"/>
      <c r="CP1177" s="29"/>
      <c r="CQ1177" s="29"/>
      <c r="CR1177" s="29"/>
      <c r="CS1177" s="29"/>
      <c r="CT1177" s="29"/>
      <c r="CU1177" s="29"/>
      <c r="CV1177" s="29"/>
      <c r="CW1177" s="29"/>
      <c r="CX1177" s="29"/>
      <c r="CY1177" s="29"/>
      <c r="CZ1177" s="29"/>
      <c r="DA1177" s="29"/>
      <c r="DB1177" s="29"/>
      <c r="DC1177" s="29"/>
      <c r="DD1177" s="29"/>
      <c r="DE1177" s="29"/>
      <c r="DF1177" s="29"/>
      <c r="DG1177" s="29"/>
      <c r="DH1177" s="29"/>
      <c r="DI1177" s="29"/>
      <c r="DJ1177" s="29"/>
      <c r="DK1177" s="29"/>
      <c r="DL1177" s="29"/>
      <c r="DM1177" s="29"/>
      <c r="DN1177" s="29"/>
      <c r="DO1177" s="29"/>
      <c r="DP1177" s="29"/>
      <c r="DQ1177" s="29"/>
      <c r="DR1177" s="29"/>
      <c r="DS1177" s="29"/>
      <c r="DT1177" s="29"/>
      <c r="DU1177" s="29"/>
      <c r="DV1177" s="29"/>
      <c r="DW1177" s="29"/>
      <c r="DX1177" s="29"/>
      <c r="DY1177" s="29"/>
      <c r="DZ1177" s="29"/>
      <c r="EA1177" s="29"/>
      <c r="EB1177" s="29"/>
      <c r="EC1177" s="29"/>
      <c r="ED1177" s="29"/>
      <c r="EE1177" s="29"/>
      <c r="EF1177" s="29"/>
      <c r="EG1177" s="29"/>
      <c r="EH1177" s="29"/>
      <c r="EI1177" s="29"/>
      <c r="EJ1177" s="29"/>
      <c r="EK1177" s="29"/>
      <c r="EL1177" s="29"/>
      <c r="EM1177" s="29"/>
      <c r="EN1177" s="29"/>
      <c r="EO1177" s="29"/>
      <c r="EP1177" s="29"/>
      <c r="EQ1177" s="29"/>
      <c r="ER1177" s="29"/>
      <c r="ES1177" s="29"/>
      <c r="ET1177" s="29"/>
      <c r="EU1177" s="29"/>
      <c r="EV1177" s="29"/>
      <c r="EW1177" s="29"/>
      <c r="EX1177" s="29"/>
      <c r="EY1177" s="29"/>
      <c r="EZ1177" s="29"/>
      <c r="FA1177" s="29"/>
      <c r="FB1177" s="29"/>
      <c r="FC1177" s="29"/>
      <c r="FD1177" s="29"/>
      <c r="FE1177" s="29"/>
      <c r="FF1177" s="29"/>
      <c r="FG1177" s="29"/>
      <c r="FH1177" s="29"/>
      <c r="FI1177" s="29"/>
      <c r="FJ1177" s="29"/>
      <c r="FK1177" s="29"/>
      <c r="FL1177" s="29"/>
      <c r="FM1177" s="29"/>
      <c r="FN1177" s="29"/>
      <c r="FO1177" s="29"/>
      <c r="FP1177" s="29"/>
      <c r="FQ1177" s="29"/>
      <c r="FR1177" s="29"/>
      <c r="FS1177" s="29"/>
      <c r="FT1177" s="29"/>
      <c r="FU1177" s="29"/>
      <c r="FV1177" s="29"/>
      <c r="FW1177" s="29"/>
      <c r="FX1177" s="29"/>
      <c r="FY1177" s="29"/>
      <c r="FZ1177" s="29"/>
      <c r="GA1177" s="29"/>
      <c r="GB1177" s="29"/>
      <c r="GC1177" s="29"/>
      <c r="GD1177" s="29"/>
      <c r="GE1177" s="29"/>
      <c r="GF1177" s="29"/>
      <c r="GG1177" s="29"/>
      <c r="GH1177" s="29"/>
      <c r="GI1177" s="29"/>
      <c r="GJ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</row>
    <row r="1178" spans="2:230" ht="12.75">
      <c r="B1178" s="48"/>
      <c r="C1178" s="48"/>
      <c r="D1178" s="48"/>
      <c r="E1178" s="55"/>
      <c r="F1178" s="56"/>
      <c r="G1178" s="56"/>
      <c r="H1178" s="56"/>
      <c r="I1178" s="48"/>
      <c r="J1178" s="48"/>
      <c r="K1178" s="48"/>
      <c r="L1178" s="56"/>
      <c r="M1178" s="48"/>
      <c r="N1178" s="48"/>
      <c r="O1178" s="49"/>
      <c r="P1178" s="48"/>
      <c r="Q1178" s="48"/>
      <c r="R1178" s="56"/>
      <c r="S1178" s="52"/>
      <c r="T1178" s="116"/>
      <c r="U1178" s="116"/>
      <c r="V1178" s="116"/>
      <c r="W1178" s="116"/>
      <c r="X1178" s="43"/>
      <c r="Y1178" s="43"/>
      <c r="Z1178" s="42"/>
      <c r="AA1178" s="43"/>
      <c r="AB1178" s="45"/>
      <c r="AC1178" s="45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  <c r="BM1178" s="29"/>
      <c r="BN1178" s="29"/>
      <c r="BO1178" s="29"/>
      <c r="BP1178" s="29"/>
      <c r="BQ1178" s="29"/>
      <c r="BR1178" s="29"/>
      <c r="BS1178" s="29"/>
      <c r="BT1178" s="29"/>
      <c r="BU1178" s="29"/>
      <c r="BV1178" s="29"/>
      <c r="BW1178" s="29"/>
      <c r="BX1178" s="29"/>
      <c r="BY1178" s="29"/>
      <c r="BZ1178" s="29"/>
      <c r="CA1178" s="29"/>
      <c r="CB1178" s="29"/>
      <c r="CC1178" s="29"/>
      <c r="CD1178" s="29"/>
      <c r="CE1178" s="29"/>
      <c r="CF1178" s="29"/>
      <c r="CG1178" s="29"/>
      <c r="CH1178" s="29"/>
      <c r="CI1178" s="29"/>
      <c r="CJ1178" s="29"/>
      <c r="CK1178" s="29"/>
      <c r="CL1178" s="29"/>
      <c r="CM1178" s="29"/>
      <c r="CN1178" s="29"/>
      <c r="CO1178" s="29"/>
      <c r="CP1178" s="29"/>
      <c r="CQ1178" s="29"/>
      <c r="CR1178" s="29"/>
      <c r="CS1178" s="29"/>
      <c r="CT1178" s="29"/>
      <c r="CU1178" s="29"/>
      <c r="CV1178" s="29"/>
      <c r="CW1178" s="29"/>
      <c r="CX1178" s="29"/>
      <c r="CY1178" s="29"/>
      <c r="CZ1178" s="29"/>
      <c r="DA1178" s="29"/>
      <c r="DB1178" s="29"/>
      <c r="DC1178" s="29"/>
      <c r="DD1178" s="29"/>
      <c r="DE1178" s="29"/>
      <c r="DF1178" s="29"/>
      <c r="DG1178" s="29"/>
      <c r="DH1178" s="29"/>
      <c r="DI1178" s="29"/>
      <c r="DJ1178" s="29"/>
      <c r="DK1178" s="29"/>
      <c r="DL1178" s="29"/>
      <c r="DM1178" s="29"/>
      <c r="DN1178" s="29"/>
      <c r="DO1178" s="29"/>
      <c r="DP1178" s="29"/>
      <c r="DQ1178" s="29"/>
      <c r="DR1178" s="29"/>
      <c r="DS1178" s="29"/>
      <c r="DT1178" s="29"/>
      <c r="DU1178" s="29"/>
      <c r="DV1178" s="29"/>
      <c r="DW1178" s="29"/>
      <c r="DX1178" s="29"/>
      <c r="DY1178" s="29"/>
      <c r="DZ1178" s="29"/>
      <c r="EA1178" s="29"/>
      <c r="EB1178" s="29"/>
      <c r="EC1178" s="29"/>
      <c r="ED1178" s="29"/>
      <c r="EE1178" s="29"/>
      <c r="EF1178" s="29"/>
      <c r="EG1178" s="29"/>
      <c r="EH1178" s="29"/>
      <c r="EI1178" s="29"/>
      <c r="EJ1178" s="29"/>
      <c r="EK1178" s="29"/>
      <c r="EL1178" s="29"/>
      <c r="EM1178" s="29"/>
      <c r="EN1178" s="29"/>
      <c r="EO1178" s="29"/>
      <c r="EP1178" s="29"/>
      <c r="EQ1178" s="29"/>
      <c r="ER1178" s="29"/>
      <c r="ES1178" s="29"/>
      <c r="ET1178" s="29"/>
      <c r="EU1178" s="29"/>
      <c r="EV1178" s="29"/>
      <c r="EW1178" s="29"/>
      <c r="EX1178" s="29"/>
      <c r="EY1178" s="29"/>
      <c r="EZ1178" s="29"/>
      <c r="FA1178" s="29"/>
      <c r="FB1178" s="29"/>
      <c r="FC1178" s="29"/>
      <c r="FD1178" s="29"/>
      <c r="FE1178" s="29"/>
      <c r="FF1178" s="29"/>
      <c r="FG1178" s="29"/>
      <c r="FH1178" s="29"/>
      <c r="FI1178" s="29"/>
      <c r="FJ1178" s="29"/>
      <c r="FK1178" s="29"/>
      <c r="FL1178" s="29"/>
      <c r="FM1178" s="29"/>
      <c r="FN1178" s="29"/>
      <c r="FO1178" s="29"/>
      <c r="FP1178" s="29"/>
      <c r="FQ1178" s="29"/>
      <c r="FR1178" s="29"/>
      <c r="FS1178" s="29"/>
      <c r="FT1178" s="29"/>
      <c r="FU1178" s="29"/>
      <c r="FV1178" s="29"/>
      <c r="FW1178" s="29"/>
      <c r="FX1178" s="29"/>
      <c r="FY1178" s="29"/>
      <c r="FZ1178" s="29"/>
      <c r="GA1178" s="29"/>
      <c r="GB1178" s="29"/>
      <c r="GC1178" s="29"/>
      <c r="GD1178" s="29"/>
      <c r="GE1178" s="29"/>
      <c r="GF1178" s="29"/>
      <c r="GG1178" s="29"/>
      <c r="GH1178" s="29"/>
      <c r="GI1178" s="29"/>
      <c r="GJ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</row>
    <row r="1179" spans="2:230" ht="12.75">
      <c r="B1179" s="48"/>
      <c r="C1179" s="48"/>
      <c r="D1179" s="48"/>
      <c r="E1179" s="55"/>
      <c r="F1179" s="56"/>
      <c r="G1179" s="56"/>
      <c r="H1179" s="56"/>
      <c r="I1179" s="48"/>
      <c r="J1179" s="48"/>
      <c r="K1179" s="48"/>
      <c r="L1179" s="56"/>
      <c r="M1179" s="48"/>
      <c r="N1179" s="48"/>
      <c r="O1179" s="49"/>
      <c r="P1179" s="48"/>
      <c r="Q1179" s="48"/>
      <c r="R1179" s="56"/>
      <c r="S1179" s="52"/>
      <c r="T1179" s="116"/>
      <c r="U1179" s="116"/>
      <c r="V1179" s="116"/>
      <c r="W1179" s="116"/>
      <c r="X1179" s="43"/>
      <c r="Y1179" s="43"/>
      <c r="Z1179" s="42"/>
      <c r="AA1179" s="43"/>
      <c r="AB1179" s="45"/>
      <c r="AC1179" s="45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  <c r="BM1179" s="29"/>
      <c r="BN1179" s="29"/>
      <c r="BO1179" s="29"/>
      <c r="BP1179" s="29"/>
      <c r="BQ1179" s="29"/>
      <c r="BR1179" s="29"/>
      <c r="BS1179" s="29"/>
      <c r="BT1179" s="29"/>
      <c r="BU1179" s="29"/>
      <c r="BV1179" s="29"/>
      <c r="BW1179" s="29"/>
      <c r="BX1179" s="29"/>
      <c r="BY1179" s="29"/>
      <c r="BZ1179" s="29"/>
      <c r="CA1179" s="29"/>
      <c r="CB1179" s="29"/>
      <c r="CC1179" s="29"/>
      <c r="CD1179" s="29"/>
      <c r="CE1179" s="29"/>
      <c r="CF1179" s="29"/>
      <c r="CG1179" s="29"/>
      <c r="CH1179" s="29"/>
      <c r="CI1179" s="29"/>
      <c r="CJ1179" s="29"/>
      <c r="CK1179" s="29"/>
      <c r="CL1179" s="29"/>
      <c r="CM1179" s="29"/>
      <c r="CN1179" s="29"/>
      <c r="CO1179" s="29"/>
      <c r="CP1179" s="29"/>
      <c r="CQ1179" s="29"/>
      <c r="CR1179" s="29"/>
      <c r="CS1179" s="29"/>
      <c r="CT1179" s="29"/>
      <c r="CU1179" s="29"/>
      <c r="CV1179" s="29"/>
      <c r="CW1179" s="29"/>
      <c r="CX1179" s="29"/>
      <c r="CY1179" s="29"/>
      <c r="CZ1179" s="29"/>
      <c r="DA1179" s="29"/>
      <c r="DB1179" s="29"/>
      <c r="DC1179" s="29"/>
      <c r="DD1179" s="29"/>
      <c r="DE1179" s="29"/>
      <c r="DF1179" s="29"/>
      <c r="DG1179" s="29"/>
      <c r="DH1179" s="29"/>
      <c r="DI1179" s="29"/>
      <c r="DJ1179" s="29"/>
      <c r="DK1179" s="29"/>
      <c r="DL1179" s="29"/>
      <c r="DM1179" s="29"/>
      <c r="DN1179" s="29"/>
      <c r="DO1179" s="29"/>
      <c r="DP1179" s="29"/>
      <c r="DQ1179" s="29"/>
      <c r="DR1179" s="29"/>
      <c r="DS1179" s="29"/>
      <c r="DT1179" s="29"/>
      <c r="DU1179" s="29"/>
      <c r="DV1179" s="29"/>
      <c r="DW1179" s="29"/>
      <c r="DX1179" s="29"/>
      <c r="DY1179" s="29"/>
      <c r="DZ1179" s="29"/>
      <c r="EA1179" s="29"/>
      <c r="EB1179" s="29"/>
      <c r="EC1179" s="29"/>
      <c r="ED1179" s="29"/>
      <c r="EE1179" s="29"/>
      <c r="EF1179" s="29"/>
      <c r="EG1179" s="29"/>
      <c r="EH1179" s="29"/>
      <c r="EI1179" s="29"/>
      <c r="EJ1179" s="29"/>
      <c r="EK1179" s="29"/>
      <c r="EL1179" s="29"/>
      <c r="EM1179" s="29"/>
      <c r="EN1179" s="29"/>
      <c r="EO1179" s="29"/>
      <c r="EP1179" s="29"/>
      <c r="EQ1179" s="29"/>
      <c r="ER1179" s="29"/>
      <c r="ES1179" s="29"/>
      <c r="ET1179" s="29"/>
      <c r="EU1179" s="29"/>
      <c r="EV1179" s="29"/>
      <c r="EW1179" s="29"/>
      <c r="EX1179" s="29"/>
      <c r="EY1179" s="29"/>
      <c r="EZ1179" s="29"/>
      <c r="FA1179" s="29"/>
      <c r="FB1179" s="29"/>
      <c r="FC1179" s="29"/>
      <c r="FD1179" s="29"/>
      <c r="FE1179" s="29"/>
      <c r="FF1179" s="29"/>
      <c r="FG1179" s="29"/>
      <c r="FH1179" s="29"/>
      <c r="FI1179" s="29"/>
      <c r="FJ1179" s="29"/>
      <c r="FK1179" s="29"/>
      <c r="FL1179" s="29"/>
      <c r="FM1179" s="29"/>
      <c r="FN1179" s="29"/>
      <c r="FO1179" s="29"/>
      <c r="FP1179" s="29"/>
      <c r="FQ1179" s="29"/>
      <c r="FR1179" s="29"/>
      <c r="FS1179" s="29"/>
      <c r="FT1179" s="29"/>
      <c r="FU1179" s="29"/>
      <c r="FV1179" s="29"/>
      <c r="FW1179" s="29"/>
      <c r="FX1179" s="29"/>
      <c r="FY1179" s="29"/>
      <c r="FZ1179" s="29"/>
      <c r="GA1179" s="29"/>
      <c r="GB1179" s="29"/>
      <c r="GC1179" s="29"/>
      <c r="GD1179" s="29"/>
      <c r="GE1179" s="29"/>
      <c r="GF1179" s="29"/>
      <c r="GG1179" s="29"/>
      <c r="GH1179" s="29"/>
      <c r="GI1179" s="29"/>
      <c r="GJ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</row>
    <row r="1180" spans="2:230" ht="12.75">
      <c r="B1180" s="48"/>
      <c r="C1180" s="48"/>
      <c r="D1180" s="48"/>
      <c r="E1180" s="55"/>
      <c r="F1180" s="56"/>
      <c r="G1180" s="56"/>
      <c r="H1180" s="56"/>
      <c r="I1180" s="48"/>
      <c r="J1180" s="48"/>
      <c r="K1180" s="48"/>
      <c r="L1180" s="56"/>
      <c r="M1180" s="48"/>
      <c r="N1180" s="48"/>
      <c r="O1180" s="49"/>
      <c r="P1180" s="48"/>
      <c r="Q1180" s="48"/>
      <c r="R1180" s="56"/>
      <c r="S1180" s="52"/>
      <c r="T1180" s="116"/>
      <c r="U1180" s="116"/>
      <c r="V1180" s="116"/>
      <c r="W1180" s="116"/>
      <c r="X1180" s="43"/>
      <c r="Y1180" s="43"/>
      <c r="Z1180" s="42"/>
      <c r="AA1180" s="43"/>
      <c r="AB1180" s="45"/>
      <c r="AC1180" s="45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  <c r="BM1180" s="29"/>
      <c r="BN1180" s="29"/>
      <c r="BO1180" s="29"/>
      <c r="BP1180" s="29"/>
      <c r="BQ1180" s="29"/>
      <c r="BR1180" s="29"/>
      <c r="BS1180" s="29"/>
      <c r="BT1180" s="29"/>
      <c r="BU1180" s="29"/>
      <c r="BV1180" s="29"/>
      <c r="BW1180" s="29"/>
      <c r="BX1180" s="29"/>
      <c r="BY1180" s="29"/>
      <c r="BZ1180" s="29"/>
      <c r="CA1180" s="29"/>
      <c r="CB1180" s="29"/>
      <c r="CC1180" s="29"/>
      <c r="CD1180" s="29"/>
      <c r="CE1180" s="29"/>
      <c r="CF1180" s="29"/>
      <c r="CG1180" s="29"/>
      <c r="CH1180" s="29"/>
      <c r="CI1180" s="29"/>
      <c r="CJ1180" s="29"/>
      <c r="CK1180" s="29"/>
      <c r="CL1180" s="29"/>
      <c r="CM1180" s="29"/>
      <c r="CN1180" s="29"/>
      <c r="CO1180" s="29"/>
      <c r="CP1180" s="29"/>
      <c r="CQ1180" s="29"/>
      <c r="CR1180" s="29"/>
      <c r="CS1180" s="29"/>
      <c r="CT1180" s="29"/>
      <c r="CU1180" s="29"/>
      <c r="CV1180" s="29"/>
      <c r="CW1180" s="29"/>
      <c r="CX1180" s="29"/>
      <c r="CY1180" s="29"/>
      <c r="CZ1180" s="29"/>
      <c r="DA1180" s="29"/>
      <c r="DB1180" s="29"/>
      <c r="DC1180" s="29"/>
      <c r="DD1180" s="29"/>
      <c r="DE1180" s="29"/>
      <c r="DF1180" s="29"/>
      <c r="DG1180" s="29"/>
      <c r="DH1180" s="29"/>
      <c r="DI1180" s="29"/>
      <c r="DJ1180" s="29"/>
      <c r="DK1180" s="29"/>
      <c r="DL1180" s="29"/>
      <c r="DM1180" s="29"/>
      <c r="DN1180" s="29"/>
      <c r="DO1180" s="29"/>
      <c r="DP1180" s="29"/>
      <c r="DQ1180" s="29"/>
      <c r="DR1180" s="29"/>
      <c r="DS1180" s="29"/>
      <c r="DT1180" s="29"/>
      <c r="DU1180" s="29"/>
      <c r="DV1180" s="29"/>
      <c r="DW1180" s="29"/>
      <c r="DX1180" s="29"/>
      <c r="DY1180" s="29"/>
      <c r="DZ1180" s="29"/>
      <c r="EA1180" s="29"/>
      <c r="EB1180" s="29"/>
      <c r="EC1180" s="29"/>
      <c r="ED1180" s="29"/>
      <c r="EE1180" s="29"/>
      <c r="EF1180" s="29"/>
      <c r="EG1180" s="29"/>
      <c r="EH1180" s="29"/>
      <c r="EI1180" s="29"/>
      <c r="EJ1180" s="29"/>
      <c r="EK1180" s="29"/>
      <c r="EL1180" s="29"/>
      <c r="EM1180" s="29"/>
      <c r="EN1180" s="29"/>
      <c r="EO1180" s="29"/>
      <c r="EP1180" s="29"/>
      <c r="EQ1180" s="29"/>
      <c r="ER1180" s="29"/>
      <c r="ES1180" s="29"/>
      <c r="ET1180" s="29"/>
      <c r="EU1180" s="29"/>
      <c r="EV1180" s="29"/>
      <c r="EW1180" s="29"/>
      <c r="EX1180" s="29"/>
      <c r="EY1180" s="29"/>
      <c r="EZ1180" s="29"/>
      <c r="FA1180" s="29"/>
      <c r="FB1180" s="29"/>
      <c r="FC1180" s="29"/>
      <c r="FD1180" s="29"/>
      <c r="FE1180" s="29"/>
      <c r="FF1180" s="29"/>
      <c r="FG1180" s="29"/>
      <c r="FH1180" s="29"/>
      <c r="FI1180" s="29"/>
      <c r="FJ1180" s="29"/>
      <c r="FK1180" s="29"/>
      <c r="FL1180" s="29"/>
      <c r="FM1180" s="29"/>
      <c r="FN1180" s="29"/>
      <c r="FO1180" s="29"/>
      <c r="FP1180" s="29"/>
      <c r="FQ1180" s="29"/>
      <c r="FR1180" s="29"/>
      <c r="FS1180" s="29"/>
      <c r="FT1180" s="29"/>
      <c r="FU1180" s="29"/>
      <c r="FV1180" s="29"/>
      <c r="FW1180" s="29"/>
      <c r="FX1180" s="29"/>
      <c r="FY1180" s="29"/>
      <c r="FZ1180" s="29"/>
      <c r="GA1180" s="29"/>
      <c r="GB1180" s="29"/>
      <c r="GC1180" s="29"/>
      <c r="GD1180" s="29"/>
      <c r="GE1180" s="29"/>
      <c r="GF1180" s="29"/>
      <c r="GG1180" s="29"/>
      <c r="GH1180" s="29"/>
      <c r="GI1180" s="29"/>
      <c r="GJ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</row>
    <row r="1181" spans="2:230" ht="12.75">
      <c r="B1181" s="48"/>
      <c r="C1181" s="48"/>
      <c r="D1181" s="48"/>
      <c r="E1181" s="55"/>
      <c r="F1181" s="56"/>
      <c r="G1181" s="56"/>
      <c r="H1181" s="56"/>
      <c r="I1181" s="48"/>
      <c r="J1181" s="48"/>
      <c r="K1181" s="48"/>
      <c r="L1181" s="56"/>
      <c r="M1181" s="48"/>
      <c r="N1181" s="48"/>
      <c r="O1181" s="49"/>
      <c r="P1181" s="48"/>
      <c r="Q1181" s="48"/>
      <c r="R1181" s="56"/>
      <c r="S1181" s="52"/>
      <c r="T1181" s="116"/>
      <c r="U1181" s="116"/>
      <c r="V1181" s="116"/>
      <c r="W1181" s="116"/>
      <c r="X1181" s="43"/>
      <c r="Y1181" s="43"/>
      <c r="Z1181" s="42"/>
      <c r="AA1181" s="43"/>
      <c r="AB1181" s="45"/>
      <c r="AC1181" s="45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  <c r="BM1181" s="29"/>
      <c r="BN1181" s="29"/>
      <c r="BO1181" s="29"/>
      <c r="BP1181" s="29"/>
      <c r="BQ1181" s="29"/>
      <c r="BR1181" s="29"/>
      <c r="BS1181" s="29"/>
      <c r="BT1181" s="29"/>
      <c r="BU1181" s="29"/>
      <c r="BV1181" s="29"/>
      <c r="BW1181" s="29"/>
      <c r="BX1181" s="29"/>
      <c r="BY1181" s="29"/>
      <c r="BZ1181" s="29"/>
      <c r="CA1181" s="29"/>
      <c r="CB1181" s="29"/>
      <c r="CC1181" s="29"/>
      <c r="CD1181" s="29"/>
      <c r="CE1181" s="29"/>
      <c r="CF1181" s="29"/>
      <c r="CG1181" s="29"/>
      <c r="CH1181" s="29"/>
      <c r="CI1181" s="29"/>
      <c r="CJ1181" s="29"/>
      <c r="CK1181" s="29"/>
      <c r="CL1181" s="29"/>
      <c r="CM1181" s="29"/>
      <c r="CN1181" s="29"/>
      <c r="CO1181" s="29"/>
      <c r="CP1181" s="29"/>
      <c r="CQ1181" s="29"/>
      <c r="CR1181" s="29"/>
      <c r="CS1181" s="29"/>
      <c r="CT1181" s="29"/>
      <c r="CU1181" s="29"/>
      <c r="CV1181" s="29"/>
      <c r="CW1181" s="29"/>
      <c r="CX1181" s="29"/>
      <c r="CY1181" s="29"/>
      <c r="CZ1181" s="29"/>
      <c r="DA1181" s="29"/>
      <c r="DB1181" s="29"/>
      <c r="DC1181" s="29"/>
      <c r="DD1181" s="29"/>
      <c r="DE1181" s="29"/>
      <c r="DF1181" s="29"/>
      <c r="DG1181" s="29"/>
      <c r="DH1181" s="29"/>
      <c r="DI1181" s="29"/>
      <c r="DJ1181" s="29"/>
      <c r="DK1181" s="29"/>
      <c r="DL1181" s="29"/>
      <c r="DM1181" s="29"/>
      <c r="DN1181" s="29"/>
      <c r="DO1181" s="29"/>
      <c r="DP1181" s="29"/>
      <c r="DQ1181" s="29"/>
      <c r="DR1181" s="29"/>
      <c r="DS1181" s="29"/>
      <c r="DT1181" s="29"/>
      <c r="DU1181" s="29"/>
      <c r="DV1181" s="29"/>
      <c r="DW1181" s="29"/>
      <c r="DX1181" s="29"/>
      <c r="DY1181" s="29"/>
      <c r="DZ1181" s="29"/>
      <c r="EA1181" s="29"/>
      <c r="EB1181" s="29"/>
      <c r="EC1181" s="29"/>
      <c r="ED1181" s="29"/>
      <c r="EE1181" s="29"/>
      <c r="EF1181" s="29"/>
      <c r="EG1181" s="29"/>
      <c r="EH1181" s="29"/>
      <c r="EI1181" s="29"/>
      <c r="EJ1181" s="29"/>
      <c r="EK1181" s="29"/>
      <c r="EL1181" s="29"/>
      <c r="EM1181" s="29"/>
      <c r="EN1181" s="29"/>
      <c r="EO1181" s="29"/>
      <c r="EP1181" s="29"/>
      <c r="EQ1181" s="29"/>
      <c r="ER1181" s="29"/>
      <c r="ES1181" s="29"/>
      <c r="ET1181" s="29"/>
      <c r="EU1181" s="29"/>
      <c r="EV1181" s="29"/>
      <c r="EW1181" s="29"/>
      <c r="EX1181" s="29"/>
      <c r="EY1181" s="29"/>
      <c r="EZ1181" s="29"/>
      <c r="FA1181" s="29"/>
      <c r="FB1181" s="29"/>
      <c r="FC1181" s="29"/>
      <c r="FD1181" s="29"/>
      <c r="FE1181" s="29"/>
      <c r="FF1181" s="29"/>
      <c r="FG1181" s="29"/>
      <c r="FH1181" s="29"/>
      <c r="FI1181" s="29"/>
      <c r="FJ1181" s="29"/>
      <c r="FK1181" s="29"/>
      <c r="FL1181" s="29"/>
      <c r="FM1181" s="29"/>
      <c r="FN1181" s="29"/>
      <c r="FO1181" s="29"/>
      <c r="FP1181" s="29"/>
      <c r="FQ1181" s="29"/>
      <c r="FR1181" s="29"/>
      <c r="FS1181" s="29"/>
      <c r="FT1181" s="29"/>
      <c r="FU1181" s="29"/>
      <c r="FV1181" s="29"/>
      <c r="FW1181" s="29"/>
      <c r="FX1181" s="29"/>
      <c r="FY1181" s="29"/>
      <c r="FZ1181" s="29"/>
      <c r="GA1181" s="29"/>
      <c r="GB1181" s="29"/>
      <c r="GC1181" s="29"/>
      <c r="GD1181" s="29"/>
      <c r="GE1181" s="29"/>
      <c r="GF1181" s="29"/>
      <c r="GG1181" s="29"/>
      <c r="GH1181" s="29"/>
      <c r="GI1181" s="29"/>
      <c r="GJ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</row>
    <row r="1182" spans="2:230" ht="12.75">
      <c r="B1182" s="48"/>
      <c r="C1182" s="48"/>
      <c r="D1182" s="48"/>
      <c r="E1182" s="55"/>
      <c r="F1182" s="56"/>
      <c r="G1182" s="56"/>
      <c r="H1182" s="56"/>
      <c r="I1182" s="48"/>
      <c r="J1182" s="48"/>
      <c r="K1182" s="48"/>
      <c r="L1182" s="56"/>
      <c r="M1182" s="48"/>
      <c r="N1182" s="48"/>
      <c r="O1182" s="49"/>
      <c r="P1182" s="48"/>
      <c r="Q1182" s="48"/>
      <c r="R1182" s="56"/>
      <c r="S1182" s="52"/>
      <c r="T1182" s="116"/>
      <c r="U1182" s="116"/>
      <c r="V1182" s="116"/>
      <c r="W1182" s="116"/>
      <c r="X1182" s="43"/>
      <c r="Y1182" s="43"/>
      <c r="Z1182" s="42"/>
      <c r="AA1182" s="43"/>
      <c r="AB1182" s="45"/>
      <c r="AC1182" s="45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  <c r="BM1182" s="29"/>
      <c r="BN1182" s="29"/>
      <c r="BO1182" s="29"/>
      <c r="BP1182" s="29"/>
      <c r="BQ1182" s="29"/>
      <c r="BR1182" s="29"/>
      <c r="BS1182" s="29"/>
      <c r="BT1182" s="29"/>
      <c r="BU1182" s="29"/>
      <c r="BV1182" s="29"/>
      <c r="BW1182" s="29"/>
      <c r="BX1182" s="29"/>
      <c r="BY1182" s="29"/>
      <c r="BZ1182" s="29"/>
      <c r="CA1182" s="29"/>
      <c r="CB1182" s="29"/>
      <c r="CC1182" s="29"/>
      <c r="CD1182" s="29"/>
      <c r="CE1182" s="29"/>
      <c r="CF1182" s="29"/>
      <c r="CG1182" s="29"/>
      <c r="CH1182" s="29"/>
      <c r="CI1182" s="29"/>
      <c r="CJ1182" s="29"/>
      <c r="CK1182" s="29"/>
      <c r="CL1182" s="29"/>
      <c r="CM1182" s="29"/>
      <c r="CN1182" s="29"/>
      <c r="CO1182" s="29"/>
      <c r="CP1182" s="29"/>
      <c r="CQ1182" s="29"/>
      <c r="CR1182" s="29"/>
      <c r="CS1182" s="29"/>
      <c r="CT1182" s="29"/>
      <c r="CU1182" s="29"/>
      <c r="CV1182" s="29"/>
      <c r="CW1182" s="29"/>
      <c r="CX1182" s="29"/>
      <c r="CY1182" s="29"/>
      <c r="CZ1182" s="29"/>
      <c r="DA1182" s="29"/>
      <c r="DB1182" s="29"/>
      <c r="DC1182" s="29"/>
      <c r="DD1182" s="29"/>
      <c r="DE1182" s="29"/>
      <c r="DF1182" s="29"/>
      <c r="DG1182" s="29"/>
      <c r="DH1182" s="29"/>
      <c r="DI1182" s="29"/>
      <c r="DJ1182" s="29"/>
      <c r="DK1182" s="29"/>
      <c r="DL1182" s="29"/>
      <c r="DM1182" s="29"/>
      <c r="DN1182" s="29"/>
      <c r="DO1182" s="29"/>
      <c r="DP1182" s="29"/>
      <c r="DQ1182" s="29"/>
      <c r="DR1182" s="29"/>
      <c r="DS1182" s="29"/>
      <c r="DT1182" s="29"/>
      <c r="DU1182" s="29"/>
      <c r="DV1182" s="29"/>
      <c r="DW1182" s="29"/>
      <c r="DX1182" s="29"/>
      <c r="DY1182" s="29"/>
      <c r="DZ1182" s="29"/>
      <c r="EA1182" s="29"/>
      <c r="EB1182" s="29"/>
      <c r="EC1182" s="29"/>
      <c r="ED1182" s="29"/>
      <c r="EE1182" s="29"/>
      <c r="EF1182" s="29"/>
      <c r="EG1182" s="29"/>
      <c r="EH1182" s="29"/>
      <c r="EI1182" s="29"/>
      <c r="EJ1182" s="29"/>
      <c r="EK1182" s="29"/>
      <c r="EL1182" s="29"/>
      <c r="EM1182" s="29"/>
      <c r="EN1182" s="29"/>
      <c r="EO1182" s="29"/>
      <c r="EP1182" s="29"/>
      <c r="EQ1182" s="29"/>
      <c r="ER1182" s="29"/>
      <c r="ES1182" s="29"/>
      <c r="ET1182" s="29"/>
      <c r="EU1182" s="29"/>
      <c r="EV1182" s="29"/>
      <c r="EW1182" s="29"/>
      <c r="EX1182" s="29"/>
      <c r="EY1182" s="29"/>
      <c r="EZ1182" s="29"/>
      <c r="FA1182" s="29"/>
      <c r="FB1182" s="29"/>
      <c r="FC1182" s="29"/>
      <c r="FD1182" s="29"/>
      <c r="FE1182" s="29"/>
      <c r="FF1182" s="29"/>
      <c r="FG1182" s="29"/>
      <c r="FH1182" s="29"/>
      <c r="FI1182" s="29"/>
      <c r="FJ1182" s="29"/>
      <c r="FK1182" s="29"/>
      <c r="FL1182" s="29"/>
      <c r="FM1182" s="29"/>
      <c r="FN1182" s="29"/>
      <c r="FO1182" s="29"/>
      <c r="FP1182" s="29"/>
      <c r="FQ1182" s="29"/>
      <c r="FR1182" s="29"/>
      <c r="FS1182" s="29"/>
      <c r="FT1182" s="29"/>
      <c r="FU1182" s="29"/>
      <c r="FV1182" s="29"/>
      <c r="FW1182" s="29"/>
      <c r="FX1182" s="29"/>
      <c r="FY1182" s="29"/>
      <c r="FZ1182" s="29"/>
      <c r="GA1182" s="29"/>
      <c r="GB1182" s="29"/>
      <c r="GC1182" s="29"/>
      <c r="GD1182" s="29"/>
      <c r="GE1182" s="29"/>
      <c r="GF1182" s="29"/>
      <c r="GG1182" s="29"/>
      <c r="GH1182" s="29"/>
      <c r="GI1182" s="29"/>
      <c r="GJ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</row>
    <row r="1183" spans="2:230" ht="12.75">
      <c r="B1183" s="48"/>
      <c r="C1183" s="48"/>
      <c r="D1183" s="48"/>
      <c r="E1183" s="55"/>
      <c r="F1183" s="56"/>
      <c r="G1183" s="56"/>
      <c r="H1183" s="56"/>
      <c r="I1183" s="48"/>
      <c r="J1183" s="48"/>
      <c r="K1183" s="48"/>
      <c r="L1183" s="56"/>
      <c r="M1183" s="48"/>
      <c r="N1183" s="48"/>
      <c r="O1183" s="49"/>
      <c r="P1183" s="48"/>
      <c r="Q1183" s="48"/>
      <c r="R1183" s="56"/>
      <c r="S1183" s="52"/>
      <c r="T1183" s="116"/>
      <c r="U1183" s="116"/>
      <c r="V1183" s="116"/>
      <c r="W1183" s="116"/>
      <c r="X1183" s="43"/>
      <c r="Y1183" s="43"/>
      <c r="Z1183" s="42"/>
      <c r="AA1183" s="43"/>
      <c r="AB1183" s="45"/>
      <c r="AC1183" s="45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  <c r="BM1183" s="29"/>
      <c r="BN1183" s="29"/>
      <c r="BO1183" s="29"/>
      <c r="BP1183" s="29"/>
      <c r="BQ1183" s="29"/>
      <c r="BR1183" s="29"/>
      <c r="BS1183" s="29"/>
      <c r="BT1183" s="29"/>
      <c r="BU1183" s="29"/>
      <c r="BV1183" s="29"/>
      <c r="BW1183" s="29"/>
      <c r="BX1183" s="29"/>
      <c r="BY1183" s="29"/>
      <c r="BZ1183" s="29"/>
      <c r="CA1183" s="29"/>
      <c r="CB1183" s="29"/>
      <c r="CC1183" s="29"/>
      <c r="CD1183" s="29"/>
      <c r="CE1183" s="29"/>
      <c r="CF1183" s="29"/>
      <c r="CG1183" s="29"/>
      <c r="CH1183" s="29"/>
      <c r="CI1183" s="29"/>
      <c r="CJ1183" s="29"/>
      <c r="CK1183" s="29"/>
      <c r="CL1183" s="29"/>
      <c r="CM1183" s="29"/>
      <c r="CN1183" s="29"/>
      <c r="CO1183" s="29"/>
      <c r="CP1183" s="29"/>
      <c r="CQ1183" s="29"/>
      <c r="CR1183" s="29"/>
      <c r="CS1183" s="29"/>
      <c r="CT1183" s="29"/>
      <c r="CU1183" s="29"/>
      <c r="CV1183" s="29"/>
      <c r="CW1183" s="29"/>
      <c r="CX1183" s="29"/>
      <c r="CY1183" s="29"/>
      <c r="CZ1183" s="29"/>
      <c r="DA1183" s="29"/>
      <c r="DB1183" s="29"/>
      <c r="DC1183" s="29"/>
      <c r="DD1183" s="29"/>
      <c r="DE1183" s="29"/>
      <c r="DF1183" s="29"/>
      <c r="DG1183" s="29"/>
      <c r="DH1183" s="29"/>
      <c r="DI1183" s="29"/>
      <c r="DJ1183" s="29"/>
      <c r="DK1183" s="29"/>
      <c r="DL1183" s="29"/>
      <c r="DM1183" s="29"/>
      <c r="DN1183" s="29"/>
      <c r="DO1183" s="29"/>
      <c r="DP1183" s="29"/>
      <c r="DQ1183" s="29"/>
      <c r="DR1183" s="29"/>
      <c r="DS1183" s="29"/>
      <c r="DT1183" s="29"/>
      <c r="DU1183" s="29"/>
      <c r="DV1183" s="29"/>
      <c r="DW1183" s="29"/>
      <c r="DX1183" s="29"/>
      <c r="DY1183" s="29"/>
      <c r="DZ1183" s="29"/>
      <c r="EA1183" s="29"/>
      <c r="EB1183" s="29"/>
      <c r="EC1183" s="29"/>
      <c r="ED1183" s="29"/>
      <c r="EE1183" s="29"/>
      <c r="EF1183" s="29"/>
      <c r="EG1183" s="29"/>
      <c r="EH1183" s="29"/>
      <c r="EI1183" s="29"/>
      <c r="EJ1183" s="29"/>
      <c r="EK1183" s="29"/>
      <c r="EL1183" s="29"/>
      <c r="EM1183" s="29"/>
      <c r="EN1183" s="29"/>
      <c r="EO1183" s="29"/>
      <c r="EP1183" s="29"/>
      <c r="EQ1183" s="29"/>
      <c r="ER1183" s="29"/>
      <c r="ES1183" s="29"/>
      <c r="ET1183" s="29"/>
      <c r="EU1183" s="29"/>
      <c r="EV1183" s="29"/>
      <c r="EW1183" s="29"/>
      <c r="EX1183" s="29"/>
      <c r="EY1183" s="29"/>
      <c r="EZ1183" s="29"/>
      <c r="FA1183" s="29"/>
      <c r="FB1183" s="29"/>
      <c r="FC1183" s="29"/>
      <c r="FD1183" s="29"/>
      <c r="FE1183" s="29"/>
      <c r="FF1183" s="29"/>
      <c r="FG1183" s="29"/>
      <c r="FH1183" s="29"/>
      <c r="FI1183" s="29"/>
      <c r="FJ1183" s="29"/>
      <c r="FK1183" s="29"/>
      <c r="FL1183" s="29"/>
      <c r="FM1183" s="29"/>
      <c r="FN1183" s="29"/>
      <c r="FO1183" s="29"/>
      <c r="FP1183" s="29"/>
      <c r="FQ1183" s="29"/>
      <c r="FR1183" s="29"/>
      <c r="FS1183" s="29"/>
      <c r="FT1183" s="29"/>
      <c r="FU1183" s="29"/>
      <c r="FV1183" s="29"/>
      <c r="FW1183" s="29"/>
      <c r="FX1183" s="29"/>
      <c r="FY1183" s="29"/>
      <c r="FZ1183" s="29"/>
      <c r="GA1183" s="29"/>
      <c r="GB1183" s="29"/>
      <c r="GC1183" s="29"/>
      <c r="GD1183" s="29"/>
      <c r="GE1183" s="29"/>
      <c r="GF1183" s="29"/>
      <c r="GG1183" s="29"/>
      <c r="GH1183" s="29"/>
      <c r="GI1183" s="29"/>
      <c r="GJ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</row>
    <row r="1184" spans="2:230" ht="12.75">
      <c r="B1184" s="48"/>
      <c r="C1184" s="48"/>
      <c r="D1184" s="48"/>
      <c r="E1184" s="55"/>
      <c r="F1184" s="56"/>
      <c r="G1184" s="56"/>
      <c r="H1184" s="56"/>
      <c r="I1184" s="48"/>
      <c r="J1184" s="48"/>
      <c r="K1184" s="48"/>
      <c r="L1184" s="56"/>
      <c r="M1184" s="48"/>
      <c r="N1184" s="48"/>
      <c r="O1184" s="49"/>
      <c r="P1184" s="48"/>
      <c r="Q1184" s="48"/>
      <c r="R1184" s="56"/>
      <c r="S1184" s="52"/>
      <c r="T1184" s="116"/>
      <c r="U1184" s="116"/>
      <c r="V1184" s="116"/>
      <c r="W1184" s="116"/>
      <c r="X1184" s="43"/>
      <c r="Y1184" s="43"/>
      <c r="Z1184" s="42"/>
      <c r="AA1184" s="43"/>
      <c r="AB1184" s="45"/>
      <c r="AC1184" s="45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  <c r="BM1184" s="29"/>
      <c r="BN1184" s="29"/>
      <c r="BO1184" s="29"/>
      <c r="BP1184" s="29"/>
      <c r="BQ1184" s="29"/>
      <c r="BR1184" s="29"/>
      <c r="BS1184" s="29"/>
      <c r="BT1184" s="29"/>
      <c r="BU1184" s="29"/>
      <c r="BV1184" s="29"/>
      <c r="BW1184" s="29"/>
      <c r="BX1184" s="29"/>
      <c r="BY1184" s="29"/>
      <c r="BZ1184" s="29"/>
      <c r="CA1184" s="29"/>
      <c r="CB1184" s="29"/>
      <c r="CC1184" s="29"/>
      <c r="CD1184" s="29"/>
      <c r="CE1184" s="29"/>
      <c r="CF1184" s="29"/>
      <c r="CG1184" s="29"/>
      <c r="CH1184" s="29"/>
      <c r="CI1184" s="29"/>
      <c r="CJ1184" s="29"/>
      <c r="CK1184" s="29"/>
      <c r="CL1184" s="29"/>
      <c r="CM1184" s="29"/>
      <c r="CN1184" s="29"/>
      <c r="CO1184" s="29"/>
      <c r="CP1184" s="29"/>
      <c r="CQ1184" s="29"/>
      <c r="CR1184" s="29"/>
      <c r="CS1184" s="29"/>
      <c r="CT1184" s="29"/>
      <c r="CU1184" s="29"/>
      <c r="CV1184" s="29"/>
      <c r="CW1184" s="29"/>
      <c r="CX1184" s="29"/>
      <c r="CY1184" s="29"/>
      <c r="CZ1184" s="29"/>
      <c r="DA1184" s="29"/>
      <c r="DB1184" s="29"/>
      <c r="DC1184" s="29"/>
      <c r="DD1184" s="29"/>
      <c r="DE1184" s="29"/>
      <c r="DF1184" s="29"/>
      <c r="DG1184" s="29"/>
      <c r="DH1184" s="29"/>
      <c r="DI1184" s="29"/>
      <c r="DJ1184" s="29"/>
      <c r="DK1184" s="29"/>
      <c r="DL1184" s="29"/>
      <c r="DM1184" s="29"/>
      <c r="DN1184" s="29"/>
      <c r="DO1184" s="29"/>
      <c r="DP1184" s="29"/>
      <c r="DQ1184" s="29"/>
      <c r="DR1184" s="29"/>
      <c r="DS1184" s="29"/>
      <c r="DT1184" s="29"/>
      <c r="DU1184" s="29"/>
      <c r="DV1184" s="29"/>
      <c r="DW1184" s="29"/>
      <c r="DX1184" s="29"/>
      <c r="DY1184" s="29"/>
      <c r="DZ1184" s="29"/>
      <c r="EA1184" s="29"/>
      <c r="EB1184" s="29"/>
      <c r="EC1184" s="29"/>
      <c r="ED1184" s="29"/>
      <c r="EE1184" s="29"/>
      <c r="EF1184" s="29"/>
      <c r="EG1184" s="29"/>
      <c r="EH1184" s="29"/>
      <c r="EI1184" s="29"/>
      <c r="EJ1184" s="29"/>
      <c r="EK1184" s="29"/>
      <c r="EL1184" s="29"/>
      <c r="EM1184" s="29"/>
      <c r="EN1184" s="29"/>
      <c r="EO1184" s="29"/>
      <c r="EP1184" s="29"/>
      <c r="EQ1184" s="29"/>
      <c r="ER1184" s="29"/>
      <c r="ES1184" s="29"/>
      <c r="ET1184" s="29"/>
      <c r="EU1184" s="29"/>
      <c r="EV1184" s="29"/>
      <c r="EW1184" s="29"/>
      <c r="EX1184" s="29"/>
      <c r="EY1184" s="29"/>
      <c r="EZ1184" s="29"/>
      <c r="FA1184" s="29"/>
      <c r="FB1184" s="29"/>
      <c r="FC1184" s="29"/>
      <c r="FD1184" s="29"/>
      <c r="FE1184" s="29"/>
      <c r="FF1184" s="29"/>
      <c r="FG1184" s="29"/>
      <c r="FH1184" s="29"/>
      <c r="FI1184" s="29"/>
      <c r="FJ1184" s="29"/>
      <c r="FK1184" s="29"/>
      <c r="FL1184" s="29"/>
      <c r="FM1184" s="29"/>
      <c r="FN1184" s="29"/>
      <c r="FO1184" s="29"/>
      <c r="FP1184" s="29"/>
      <c r="FQ1184" s="29"/>
      <c r="FR1184" s="29"/>
      <c r="FS1184" s="29"/>
      <c r="FT1184" s="29"/>
      <c r="FU1184" s="29"/>
      <c r="FV1184" s="29"/>
      <c r="FW1184" s="29"/>
      <c r="FX1184" s="29"/>
      <c r="FY1184" s="29"/>
      <c r="FZ1184" s="29"/>
      <c r="GA1184" s="29"/>
      <c r="GB1184" s="29"/>
      <c r="GC1184" s="29"/>
      <c r="GD1184" s="29"/>
      <c r="GE1184" s="29"/>
      <c r="GF1184" s="29"/>
      <c r="GG1184" s="29"/>
      <c r="GH1184" s="29"/>
      <c r="GI1184" s="29"/>
      <c r="GJ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</row>
    <row r="1185" spans="2:230" ht="12.75">
      <c r="B1185" s="48"/>
      <c r="C1185" s="48"/>
      <c r="D1185" s="48"/>
      <c r="E1185" s="55"/>
      <c r="F1185" s="56"/>
      <c r="G1185" s="56"/>
      <c r="H1185" s="56"/>
      <c r="I1185" s="48"/>
      <c r="J1185" s="48"/>
      <c r="K1185" s="48"/>
      <c r="L1185" s="56"/>
      <c r="M1185" s="48"/>
      <c r="N1185" s="48"/>
      <c r="O1185" s="49"/>
      <c r="P1185" s="48"/>
      <c r="Q1185" s="48"/>
      <c r="R1185" s="56"/>
      <c r="S1185" s="52"/>
      <c r="T1185" s="116"/>
      <c r="U1185" s="116"/>
      <c r="V1185" s="116"/>
      <c r="W1185" s="116"/>
      <c r="X1185" s="43"/>
      <c r="Y1185" s="43"/>
      <c r="Z1185" s="42"/>
      <c r="AA1185" s="43"/>
      <c r="AB1185" s="45"/>
      <c r="AC1185" s="45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  <c r="BM1185" s="29"/>
      <c r="BN1185" s="29"/>
      <c r="BO1185" s="29"/>
      <c r="BP1185" s="29"/>
      <c r="BQ1185" s="29"/>
      <c r="BR1185" s="29"/>
      <c r="BS1185" s="29"/>
      <c r="BT1185" s="29"/>
      <c r="BU1185" s="29"/>
      <c r="BV1185" s="29"/>
      <c r="BW1185" s="29"/>
      <c r="BX1185" s="29"/>
      <c r="BY1185" s="29"/>
      <c r="BZ1185" s="29"/>
      <c r="CA1185" s="29"/>
      <c r="CB1185" s="29"/>
      <c r="CC1185" s="29"/>
      <c r="CD1185" s="29"/>
      <c r="CE1185" s="29"/>
      <c r="CF1185" s="29"/>
      <c r="CG1185" s="29"/>
      <c r="CH1185" s="29"/>
      <c r="CI1185" s="29"/>
      <c r="CJ1185" s="29"/>
      <c r="CK1185" s="29"/>
      <c r="CL1185" s="29"/>
      <c r="CM1185" s="29"/>
      <c r="CN1185" s="29"/>
      <c r="CO1185" s="29"/>
      <c r="CP1185" s="29"/>
      <c r="CQ1185" s="29"/>
      <c r="CR1185" s="29"/>
      <c r="CS1185" s="29"/>
      <c r="CT1185" s="29"/>
      <c r="CU1185" s="29"/>
      <c r="CV1185" s="29"/>
      <c r="CW1185" s="29"/>
      <c r="CX1185" s="29"/>
      <c r="CY1185" s="29"/>
      <c r="CZ1185" s="29"/>
      <c r="DA1185" s="29"/>
      <c r="DB1185" s="29"/>
      <c r="DC1185" s="29"/>
      <c r="DD1185" s="29"/>
      <c r="DE1185" s="29"/>
      <c r="DF1185" s="29"/>
      <c r="DG1185" s="29"/>
      <c r="DH1185" s="29"/>
      <c r="DI1185" s="29"/>
      <c r="DJ1185" s="29"/>
      <c r="DK1185" s="29"/>
      <c r="DL1185" s="29"/>
      <c r="DM1185" s="29"/>
      <c r="DN1185" s="29"/>
      <c r="DO1185" s="29"/>
      <c r="DP1185" s="29"/>
      <c r="DQ1185" s="29"/>
      <c r="DR1185" s="29"/>
      <c r="DS1185" s="29"/>
      <c r="DT1185" s="29"/>
      <c r="DU1185" s="29"/>
      <c r="DV1185" s="29"/>
      <c r="DW1185" s="29"/>
      <c r="DX1185" s="29"/>
      <c r="DY1185" s="29"/>
      <c r="DZ1185" s="29"/>
      <c r="EA1185" s="29"/>
      <c r="EB1185" s="29"/>
      <c r="EC1185" s="29"/>
      <c r="ED1185" s="29"/>
      <c r="EE1185" s="29"/>
      <c r="EF1185" s="29"/>
      <c r="EG1185" s="29"/>
      <c r="EH1185" s="29"/>
      <c r="EI1185" s="29"/>
      <c r="EJ1185" s="29"/>
      <c r="EK1185" s="29"/>
      <c r="EL1185" s="29"/>
      <c r="EM1185" s="29"/>
      <c r="EN1185" s="29"/>
      <c r="EO1185" s="29"/>
      <c r="EP1185" s="29"/>
      <c r="EQ1185" s="29"/>
      <c r="ER1185" s="29"/>
      <c r="ES1185" s="29"/>
      <c r="ET1185" s="29"/>
      <c r="EU1185" s="29"/>
      <c r="EV1185" s="29"/>
      <c r="EW1185" s="29"/>
      <c r="EX1185" s="29"/>
      <c r="EY1185" s="29"/>
      <c r="EZ1185" s="29"/>
      <c r="FA1185" s="29"/>
      <c r="FB1185" s="29"/>
      <c r="FC1185" s="29"/>
      <c r="FD1185" s="29"/>
      <c r="FE1185" s="29"/>
      <c r="FF1185" s="29"/>
      <c r="FG1185" s="29"/>
      <c r="FH1185" s="29"/>
      <c r="FI1185" s="29"/>
      <c r="FJ1185" s="29"/>
      <c r="FK1185" s="29"/>
      <c r="FL1185" s="29"/>
      <c r="FM1185" s="29"/>
      <c r="FN1185" s="29"/>
      <c r="FO1185" s="29"/>
      <c r="FP1185" s="29"/>
      <c r="FQ1185" s="29"/>
      <c r="FR1185" s="29"/>
      <c r="FS1185" s="29"/>
      <c r="FT1185" s="29"/>
      <c r="FU1185" s="29"/>
      <c r="FV1185" s="29"/>
      <c r="FW1185" s="29"/>
      <c r="FX1185" s="29"/>
      <c r="FY1185" s="29"/>
      <c r="FZ1185" s="29"/>
      <c r="GA1185" s="29"/>
      <c r="GB1185" s="29"/>
      <c r="GC1185" s="29"/>
      <c r="GD1185" s="29"/>
      <c r="GE1185" s="29"/>
      <c r="GF1185" s="29"/>
      <c r="GG1185" s="29"/>
      <c r="GH1185" s="29"/>
      <c r="GI1185" s="29"/>
      <c r="GJ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</row>
    <row r="1186" spans="2:230" ht="12.75">
      <c r="B1186" s="48"/>
      <c r="C1186" s="48"/>
      <c r="D1186" s="48"/>
      <c r="E1186" s="55"/>
      <c r="F1186" s="56"/>
      <c r="G1186" s="56"/>
      <c r="H1186" s="56"/>
      <c r="I1186" s="48"/>
      <c r="J1186" s="48"/>
      <c r="K1186" s="48"/>
      <c r="L1186" s="56"/>
      <c r="M1186" s="48"/>
      <c r="N1186" s="48"/>
      <c r="O1186" s="49"/>
      <c r="P1186" s="48"/>
      <c r="Q1186" s="48"/>
      <c r="R1186" s="56"/>
      <c r="S1186" s="52"/>
      <c r="T1186" s="116"/>
      <c r="U1186" s="116"/>
      <c r="V1186" s="116"/>
      <c r="W1186" s="116"/>
      <c r="X1186" s="43"/>
      <c r="Y1186" s="43"/>
      <c r="Z1186" s="42"/>
      <c r="AA1186" s="43"/>
      <c r="AB1186" s="45"/>
      <c r="AC1186" s="45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  <c r="BM1186" s="29"/>
      <c r="BN1186" s="29"/>
      <c r="BO1186" s="29"/>
      <c r="BP1186" s="29"/>
      <c r="BQ1186" s="29"/>
      <c r="BR1186" s="29"/>
      <c r="BS1186" s="29"/>
      <c r="BT1186" s="29"/>
      <c r="BU1186" s="29"/>
      <c r="BV1186" s="29"/>
      <c r="BW1186" s="29"/>
      <c r="BX1186" s="29"/>
      <c r="BY1186" s="29"/>
      <c r="BZ1186" s="29"/>
      <c r="CA1186" s="29"/>
      <c r="CB1186" s="29"/>
      <c r="CC1186" s="29"/>
      <c r="CD1186" s="29"/>
      <c r="CE1186" s="29"/>
      <c r="CF1186" s="29"/>
      <c r="CG1186" s="29"/>
      <c r="CH1186" s="29"/>
      <c r="CI1186" s="29"/>
      <c r="CJ1186" s="29"/>
      <c r="CK1186" s="29"/>
      <c r="CL1186" s="29"/>
      <c r="CM1186" s="29"/>
      <c r="CN1186" s="29"/>
      <c r="CO1186" s="29"/>
      <c r="CP1186" s="29"/>
      <c r="CQ1186" s="29"/>
      <c r="CR1186" s="29"/>
      <c r="CS1186" s="29"/>
      <c r="CT1186" s="29"/>
      <c r="CU1186" s="29"/>
      <c r="CV1186" s="29"/>
      <c r="CW1186" s="29"/>
      <c r="CX1186" s="29"/>
      <c r="CY1186" s="29"/>
      <c r="CZ1186" s="29"/>
      <c r="DA1186" s="29"/>
      <c r="DB1186" s="29"/>
      <c r="DC1186" s="29"/>
      <c r="DD1186" s="29"/>
      <c r="DE1186" s="29"/>
      <c r="DF1186" s="29"/>
      <c r="DG1186" s="29"/>
      <c r="DH1186" s="29"/>
      <c r="DI1186" s="29"/>
      <c r="DJ1186" s="29"/>
      <c r="DK1186" s="29"/>
      <c r="DL1186" s="29"/>
      <c r="DM1186" s="29"/>
      <c r="DN1186" s="29"/>
      <c r="DO1186" s="29"/>
      <c r="DP1186" s="29"/>
      <c r="DQ1186" s="29"/>
      <c r="DR1186" s="29"/>
      <c r="DS1186" s="29"/>
      <c r="DT1186" s="29"/>
      <c r="DU1186" s="29"/>
      <c r="DV1186" s="29"/>
      <c r="DW1186" s="29"/>
      <c r="DX1186" s="29"/>
      <c r="DY1186" s="29"/>
      <c r="DZ1186" s="29"/>
      <c r="EA1186" s="29"/>
      <c r="EB1186" s="29"/>
      <c r="EC1186" s="29"/>
      <c r="ED1186" s="29"/>
      <c r="EE1186" s="29"/>
      <c r="EF1186" s="29"/>
      <c r="EG1186" s="29"/>
      <c r="EH1186" s="29"/>
      <c r="EI1186" s="29"/>
      <c r="EJ1186" s="29"/>
      <c r="EK1186" s="29"/>
      <c r="EL1186" s="29"/>
      <c r="EM1186" s="29"/>
      <c r="EN1186" s="29"/>
      <c r="EO1186" s="29"/>
      <c r="EP1186" s="29"/>
      <c r="EQ1186" s="29"/>
      <c r="ER1186" s="29"/>
      <c r="ES1186" s="29"/>
      <c r="ET1186" s="29"/>
      <c r="EU1186" s="29"/>
      <c r="EV1186" s="29"/>
      <c r="EW1186" s="29"/>
      <c r="EX1186" s="29"/>
      <c r="EY1186" s="29"/>
      <c r="EZ1186" s="29"/>
      <c r="FA1186" s="29"/>
      <c r="FB1186" s="29"/>
      <c r="FC1186" s="29"/>
      <c r="FD1186" s="29"/>
      <c r="FE1186" s="29"/>
      <c r="FF1186" s="29"/>
      <c r="FG1186" s="29"/>
      <c r="FH1186" s="29"/>
      <c r="FI1186" s="29"/>
      <c r="FJ1186" s="29"/>
      <c r="FK1186" s="29"/>
      <c r="FL1186" s="29"/>
      <c r="FM1186" s="29"/>
      <c r="FN1186" s="29"/>
      <c r="FO1186" s="29"/>
      <c r="FP1186" s="29"/>
      <c r="FQ1186" s="29"/>
      <c r="FR1186" s="29"/>
      <c r="FS1186" s="29"/>
      <c r="FT1186" s="29"/>
      <c r="FU1186" s="29"/>
      <c r="FV1186" s="29"/>
      <c r="FW1186" s="29"/>
      <c r="FX1186" s="29"/>
      <c r="FY1186" s="29"/>
      <c r="FZ1186" s="29"/>
      <c r="GA1186" s="29"/>
      <c r="GB1186" s="29"/>
      <c r="GC1186" s="29"/>
      <c r="GD1186" s="29"/>
      <c r="GE1186" s="29"/>
      <c r="GF1186" s="29"/>
      <c r="GG1186" s="29"/>
      <c r="GH1186" s="29"/>
      <c r="GI1186" s="29"/>
      <c r="GJ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</row>
    <row r="1187" spans="2:230" ht="12.75">
      <c r="B1187" s="48"/>
      <c r="C1187" s="48"/>
      <c r="D1187" s="48"/>
      <c r="E1187" s="55"/>
      <c r="F1187" s="56"/>
      <c r="G1187" s="56"/>
      <c r="H1187" s="56"/>
      <c r="I1187" s="48"/>
      <c r="J1187" s="48"/>
      <c r="K1187" s="48"/>
      <c r="L1187" s="56"/>
      <c r="M1187" s="48"/>
      <c r="N1187" s="48"/>
      <c r="O1187" s="49"/>
      <c r="P1187" s="48"/>
      <c r="Q1187" s="48"/>
      <c r="R1187" s="56"/>
      <c r="S1187" s="52"/>
      <c r="T1187" s="116"/>
      <c r="U1187" s="116"/>
      <c r="V1187" s="116"/>
      <c r="W1187" s="116"/>
      <c r="X1187" s="43"/>
      <c r="Y1187" s="43"/>
      <c r="Z1187" s="42"/>
      <c r="AA1187" s="43"/>
      <c r="AB1187" s="45"/>
      <c r="AC1187" s="45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  <c r="BM1187" s="29"/>
      <c r="BN1187" s="29"/>
      <c r="BO1187" s="29"/>
      <c r="BP1187" s="29"/>
      <c r="BQ1187" s="29"/>
      <c r="BR1187" s="29"/>
      <c r="BS1187" s="29"/>
      <c r="BT1187" s="29"/>
      <c r="BU1187" s="29"/>
      <c r="BV1187" s="29"/>
      <c r="BW1187" s="29"/>
      <c r="BX1187" s="29"/>
      <c r="BY1187" s="29"/>
      <c r="BZ1187" s="29"/>
      <c r="CA1187" s="29"/>
      <c r="CB1187" s="29"/>
      <c r="CC1187" s="29"/>
      <c r="CD1187" s="29"/>
      <c r="CE1187" s="29"/>
      <c r="CF1187" s="29"/>
      <c r="CG1187" s="29"/>
      <c r="CH1187" s="29"/>
      <c r="CI1187" s="29"/>
      <c r="CJ1187" s="29"/>
      <c r="CK1187" s="29"/>
      <c r="CL1187" s="29"/>
      <c r="CM1187" s="29"/>
      <c r="CN1187" s="29"/>
      <c r="CO1187" s="29"/>
      <c r="CP1187" s="29"/>
      <c r="CQ1187" s="29"/>
      <c r="CR1187" s="29"/>
      <c r="CS1187" s="29"/>
      <c r="CT1187" s="29"/>
      <c r="CU1187" s="29"/>
      <c r="CV1187" s="29"/>
      <c r="CW1187" s="29"/>
      <c r="CX1187" s="29"/>
      <c r="CY1187" s="29"/>
      <c r="CZ1187" s="29"/>
      <c r="DA1187" s="29"/>
      <c r="DB1187" s="29"/>
      <c r="DC1187" s="29"/>
      <c r="DD1187" s="29"/>
      <c r="DE1187" s="29"/>
      <c r="DF1187" s="29"/>
      <c r="DG1187" s="29"/>
      <c r="DH1187" s="29"/>
      <c r="DI1187" s="29"/>
      <c r="DJ1187" s="29"/>
      <c r="DK1187" s="29"/>
      <c r="DL1187" s="29"/>
      <c r="DM1187" s="29"/>
      <c r="DN1187" s="29"/>
      <c r="DO1187" s="29"/>
      <c r="DP1187" s="29"/>
      <c r="DQ1187" s="29"/>
      <c r="DR1187" s="29"/>
      <c r="DS1187" s="29"/>
      <c r="DT1187" s="29"/>
      <c r="DU1187" s="29"/>
      <c r="DV1187" s="29"/>
      <c r="DW1187" s="29"/>
      <c r="DX1187" s="29"/>
      <c r="DY1187" s="29"/>
      <c r="DZ1187" s="29"/>
      <c r="EA1187" s="29"/>
      <c r="EB1187" s="29"/>
      <c r="EC1187" s="29"/>
      <c r="ED1187" s="29"/>
      <c r="EE1187" s="29"/>
      <c r="EF1187" s="29"/>
      <c r="EG1187" s="29"/>
      <c r="EH1187" s="29"/>
      <c r="EI1187" s="29"/>
      <c r="EJ1187" s="29"/>
      <c r="EK1187" s="29"/>
      <c r="EL1187" s="29"/>
      <c r="EM1187" s="29"/>
      <c r="EN1187" s="29"/>
      <c r="EO1187" s="29"/>
      <c r="EP1187" s="29"/>
      <c r="EQ1187" s="29"/>
      <c r="ER1187" s="29"/>
      <c r="ES1187" s="29"/>
      <c r="ET1187" s="29"/>
      <c r="EU1187" s="29"/>
      <c r="EV1187" s="29"/>
      <c r="EW1187" s="29"/>
      <c r="EX1187" s="29"/>
      <c r="EY1187" s="29"/>
      <c r="EZ1187" s="29"/>
      <c r="FA1187" s="29"/>
      <c r="FB1187" s="29"/>
      <c r="FC1187" s="29"/>
      <c r="FD1187" s="29"/>
      <c r="FE1187" s="29"/>
      <c r="FF1187" s="29"/>
      <c r="FG1187" s="29"/>
      <c r="FH1187" s="29"/>
      <c r="FI1187" s="29"/>
      <c r="FJ1187" s="29"/>
      <c r="FK1187" s="29"/>
      <c r="FL1187" s="29"/>
      <c r="FM1187" s="29"/>
      <c r="FN1187" s="29"/>
      <c r="FO1187" s="29"/>
      <c r="FP1187" s="29"/>
      <c r="FQ1187" s="29"/>
      <c r="FR1187" s="29"/>
      <c r="FS1187" s="29"/>
      <c r="FT1187" s="29"/>
      <c r="FU1187" s="29"/>
      <c r="FV1187" s="29"/>
      <c r="FW1187" s="29"/>
      <c r="FX1187" s="29"/>
      <c r="FY1187" s="29"/>
      <c r="FZ1187" s="29"/>
      <c r="GA1187" s="29"/>
      <c r="GB1187" s="29"/>
      <c r="GC1187" s="29"/>
      <c r="GD1187" s="29"/>
      <c r="GE1187" s="29"/>
      <c r="GF1187" s="29"/>
      <c r="GG1187" s="29"/>
      <c r="GH1187" s="29"/>
      <c r="GI1187" s="29"/>
      <c r="GJ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</row>
    <row r="1188" spans="2:230" ht="12.75">
      <c r="B1188" s="48"/>
      <c r="C1188" s="48"/>
      <c r="D1188" s="48"/>
      <c r="E1188" s="55"/>
      <c r="F1188" s="56"/>
      <c r="G1188" s="56"/>
      <c r="H1188" s="56"/>
      <c r="I1188" s="48"/>
      <c r="J1188" s="48"/>
      <c r="K1188" s="48"/>
      <c r="L1188" s="56"/>
      <c r="M1188" s="48"/>
      <c r="N1188" s="48"/>
      <c r="O1188" s="49"/>
      <c r="P1188" s="48"/>
      <c r="Q1188" s="48"/>
      <c r="R1188" s="56"/>
      <c r="S1188" s="52"/>
      <c r="T1188" s="116"/>
      <c r="U1188" s="116"/>
      <c r="V1188" s="116"/>
      <c r="W1188" s="116"/>
      <c r="X1188" s="43"/>
      <c r="Y1188" s="43"/>
      <c r="Z1188" s="42"/>
      <c r="AA1188" s="43"/>
      <c r="AB1188" s="45"/>
      <c r="AC1188" s="45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  <c r="BM1188" s="29"/>
      <c r="BN1188" s="29"/>
      <c r="BO1188" s="29"/>
      <c r="BP1188" s="29"/>
      <c r="BQ1188" s="29"/>
      <c r="BR1188" s="29"/>
      <c r="BS1188" s="29"/>
      <c r="BT1188" s="29"/>
      <c r="BU1188" s="29"/>
      <c r="BV1188" s="29"/>
      <c r="BW1188" s="29"/>
      <c r="BX1188" s="29"/>
      <c r="BY1188" s="29"/>
      <c r="BZ1188" s="29"/>
      <c r="CA1188" s="29"/>
      <c r="CB1188" s="29"/>
      <c r="CC1188" s="29"/>
      <c r="CD1188" s="29"/>
      <c r="CE1188" s="29"/>
      <c r="CF1188" s="29"/>
      <c r="CG1188" s="29"/>
      <c r="CH1188" s="29"/>
      <c r="CI1188" s="29"/>
      <c r="CJ1188" s="29"/>
      <c r="CK1188" s="29"/>
      <c r="CL1188" s="29"/>
      <c r="CM1188" s="29"/>
      <c r="CN1188" s="29"/>
      <c r="CO1188" s="29"/>
      <c r="CP1188" s="29"/>
      <c r="CQ1188" s="29"/>
      <c r="CR1188" s="29"/>
      <c r="CS1188" s="29"/>
      <c r="CT1188" s="29"/>
      <c r="CU1188" s="29"/>
      <c r="CV1188" s="29"/>
      <c r="CW1188" s="29"/>
      <c r="CX1188" s="29"/>
      <c r="CY1188" s="29"/>
      <c r="CZ1188" s="29"/>
      <c r="DA1188" s="29"/>
      <c r="DB1188" s="29"/>
      <c r="DC1188" s="29"/>
      <c r="DD1188" s="29"/>
      <c r="DE1188" s="29"/>
      <c r="DF1188" s="29"/>
      <c r="DG1188" s="29"/>
      <c r="DH1188" s="29"/>
      <c r="DI1188" s="29"/>
      <c r="DJ1188" s="29"/>
      <c r="DK1188" s="29"/>
      <c r="DL1188" s="29"/>
      <c r="DM1188" s="29"/>
      <c r="DN1188" s="29"/>
      <c r="DO1188" s="29"/>
      <c r="DP1188" s="29"/>
      <c r="DQ1188" s="29"/>
      <c r="DR1188" s="29"/>
      <c r="DS1188" s="29"/>
      <c r="DT1188" s="29"/>
      <c r="DU1188" s="29"/>
      <c r="DV1188" s="29"/>
      <c r="DW1188" s="29"/>
      <c r="DX1188" s="29"/>
      <c r="DY1188" s="29"/>
      <c r="DZ1188" s="29"/>
      <c r="EA1188" s="29"/>
      <c r="EB1188" s="29"/>
      <c r="EC1188" s="29"/>
      <c r="ED1188" s="29"/>
      <c r="EE1188" s="29"/>
      <c r="EF1188" s="29"/>
      <c r="EG1188" s="29"/>
      <c r="EH1188" s="29"/>
      <c r="EI1188" s="29"/>
      <c r="EJ1188" s="29"/>
      <c r="EK1188" s="29"/>
      <c r="EL1188" s="29"/>
      <c r="EM1188" s="29"/>
      <c r="EN1188" s="29"/>
      <c r="EO1188" s="29"/>
      <c r="EP1188" s="29"/>
      <c r="EQ1188" s="29"/>
      <c r="ER1188" s="29"/>
      <c r="ES1188" s="29"/>
      <c r="ET1188" s="29"/>
      <c r="EU1188" s="29"/>
      <c r="EV1188" s="29"/>
      <c r="EW1188" s="29"/>
      <c r="EX1188" s="29"/>
      <c r="EY1188" s="29"/>
      <c r="EZ1188" s="29"/>
      <c r="FA1188" s="29"/>
      <c r="FB1188" s="29"/>
      <c r="FC1188" s="29"/>
      <c r="FD1188" s="29"/>
      <c r="FE1188" s="29"/>
      <c r="FF1188" s="29"/>
      <c r="FG1188" s="29"/>
      <c r="FH1188" s="29"/>
      <c r="FI1188" s="29"/>
      <c r="FJ1188" s="29"/>
      <c r="FK1188" s="29"/>
      <c r="FL1188" s="29"/>
      <c r="FM1188" s="29"/>
      <c r="FN1188" s="29"/>
      <c r="FO1188" s="29"/>
      <c r="FP1188" s="29"/>
      <c r="FQ1188" s="29"/>
      <c r="FR1188" s="29"/>
      <c r="FS1188" s="29"/>
      <c r="FT1188" s="29"/>
      <c r="FU1188" s="29"/>
      <c r="FV1188" s="29"/>
      <c r="FW1188" s="29"/>
      <c r="FX1188" s="29"/>
      <c r="FY1188" s="29"/>
      <c r="FZ1188" s="29"/>
      <c r="GA1188" s="29"/>
      <c r="GB1188" s="29"/>
      <c r="GC1188" s="29"/>
      <c r="GD1188" s="29"/>
      <c r="GE1188" s="29"/>
      <c r="GF1188" s="29"/>
      <c r="GG1188" s="29"/>
      <c r="GH1188" s="29"/>
      <c r="GI1188" s="29"/>
      <c r="GJ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</row>
    <row r="1189" spans="2:230" ht="12.75">
      <c r="B1189" s="48"/>
      <c r="C1189" s="48"/>
      <c r="D1189" s="48"/>
      <c r="E1189" s="55"/>
      <c r="F1189" s="56"/>
      <c r="G1189" s="56"/>
      <c r="H1189" s="56"/>
      <c r="I1189" s="48"/>
      <c r="J1189" s="48"/>
      <c r="K1189" s="48"/>
      <c r="L1189" s="56"/>
      <c r="M1189" s="48"/>
      <c r="N1189" s="48"/>
      <c r="O1189" s="49"/>
      <c r="P1189" s="48"/>
      <c r="Q1189" s="48"/>
      <c r="R1189" s="56"/>
      <c r="S1189" s="52"/>
      <c r="T1189" s="116"/>
      <c r="U1189" s="116"/>
      <c r="V1189" s="116"/>
      <c r="W1189" s="116"/>
      <c r="X1189" s="43"/>
      <c r="Y1189" s="43"/>
      <c r="Z1189" s="42"/>
      <c r="AA1189" s="43"/>
      <c r="AB1189" s="45"/>
      <c r="AC1189" s="45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  <c r="BM1189" s="29"/>
      <c r="BN1189" s="29"/>
      <c r="BO1189" s="29"/>
      <c r="BP1189" s="29"/>
      <c r="BQ1189" s="29"/>
      <c r="BR1189" s="29"/>
      <c r="BS1189" s="29"/>
      <c r="BT1189" s="29"/>
      <c r="BU1189" s="29"/>
      <c r="BV1189" s="29"/>
      <c r="BW1189" s="29"/>
      <c r="BX1189" s="29"/>
      <c r="BY1189" s="29"/>
      <c r="BZ1189" s="29"/>
      <c r="CA1189" s="29"/>
      <c r="CB1189" s="29"/>
      <c r="CC1189" s="29"/>
      <c r="CD1189" s="29"/>
      <c r="CE1189" s="29"/>
      <c r="CF1189" s="29"/>
      <c r="CG1189" s="29"/>
      <c r="CH1189" s="29"/>
      <c r="CI1189" s="29"/>
      <c r="CJ1189" s="29"/>
      <c r="CK1189" s="29"/>
      <c r="CL1189" s="29"/>
      <c r="CM1189" s="29"/>
      <c r="CN1189" s="29"/>
      <c r="CO1189" s="29"/>
      <c r="CP1189" s="29"/>
      <c r="CQ1189" s="29"/>
      <c r="CR1189" s="29"/>
      <c r="CS1189" s="29"/>
      <c r="CT1189" s="29"/>
      <c r="CU1189" s="29"/>
      <c r="CV1189" s="29"/>
      <c r="CW1189" s="29"/>
      <c r="CX1189" s="29"/>
      <c r="CY1189" s="29"/>
      <c r="CZ1189" s="29"/>
      <c r="DA1189" s="29"/>
      <c r="DB1189" s="29"/>
      <c r="DC1189" s="29"/>
      <c r="DD1189" s="29"/>
      <c r="DE1189" s="29"/>
      <c r="DF1189" s="29"/>
      <c r="DG1189" s="29"/>
      <c r="DH1189" s="29"/>
      <c r="DI1189" s="29"/>
      <c r="DJ1189" s="29"/>
      <c r="DK1189" s="29"/>
      <c r="DL1189" s="29"/>
      <c r="DM1189" s="29"/>
      <c r="DN1189" s="29"/>
      <c r="DO1189" s="29"/>
      <c r="DP1189" s="29"/>
      <c r="DQ1189" s="29"/>
      <c r="DR1189" s="29"/>
      <c r="DS1189" s="29"/>
      <c r="DT1189" s="29"/>
      <c r="DU1189" s="29"/>
      <c r="DV1189" s="29"/>
      <c r="DW1189" s="29"/>
      <c r="DX1189" s="29"/>
      <c r="DY1189" s="29"/>
      <c r="DZ1189" s="29"/>
      <c r="EA1189" s="29"/>
      <c r="EB1189" s="29"/>
      <c r="EC1189" s="29"/>
      <c r="ED1189" s="29"/>
      <c r="EE1189" s="29"/>
      <c r="EF1189" s="29"/>
      <c r="EG1189" s="29"/>
      <c r="EH1189" s="29"/>
      <c r="EI1189" s="29"/>
      <c r="EJ1189" s="29"/>
      <c r="EK1189" s="29"/>
      <c r="EL1189" s="29"/>
      <c r="EM1189" s="29"/>
      <c r="EN1189" s="29"/>
      <c r="EO1189" s="29"/>
      <c r="EP1189" s="29"/>
      <c r="EQ1189" s="29"/>
      <c r="ER1189" s="29"/>
      <c r="ES1189" s="29"/>
      <c r="ET1189" s="29"/>
      <c r="EU1189" s="29"/>
      <c r="EV1189" s="29"/>
      <c r="EW1189" s="29"/>
      <c r="EX1189" s="29"/>
      <c r="EY1189" s="29"/>
      <c r="EZ1189" s="29"/>
      <c r="FA1189" s="29"/>
      <c r="FB1189" s="29"/>
      <c r="FC1189" s="29"/>
      <c r="FD1189" s="29"/>
      <c r="FE1189" s="29"/>
      <c r="FF1189" s="29"/>
      <c r="FG1189" s="29"/>
      <c r="FH1189" s="29"/>
      <c r="FI1189" s="29"/>
      <c r="FJ1189" s="29"/>
      <c r="FK1189" s="29"/>
      <c r="FL1189" s="29"/>
      <c r="FM1189" s="29"/>
      <c r="FN1189" s="29"/>
      <c r="FO1189" s="29"/>
      <c r="FP1189" s="29"/>
      <c r="FQ1189" s="29"/>
      <c r="FR1189" s="29"/>
      <c r="FS1189" s="29"/>
      <c r="FT1189" s="29"/>
      <c r="FU1189" s="29"/>
      <c r="FV1189" s="29"/>
      <c r="FW1189" s="29"/>
      <c r="FX1189" s="29"/>
      <c r="FY1189" s="29"/>
      <c r="FZ1189" s="29"/>
      <c r="GA1189" s="29"/>
      <c r="GB1189" s="29"/>
      <c r="GC1189" s="29"/>
      <c r="GD1189" s="29"/>
      <c r="GE1189" s="29"/>
      <c r="GF1189" s="29"/>
      <c r="GG1189" s="29"/>
      <c r="GH1189" s="29"/>
      <c r="GI1189" s="29"/>
      <c r="GJ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</row>
    <row r="1190" spans="2:230" ht="12.75">
      <c r="B1190" s="48"/>
      <c r="C1190" s="48"/>
      <c r="D1190" s="48"/>
      <c r="E1190" s="55"/>
      <c r="F1190" s="56"/>
      <c r="G1190" s="56"/>
      <c r="H1190" s="56"/>
      <c r="I1190" s="48"/>
      <c r="J1190" s="48"/>
      <c r="K1190" s="48"/>
      <c r="L1190" s="56"/>
      <c r="M1190" s="48"/>
      <c r="N1190" s="48"/>
      <c r="O1190" s="49"/>
      <c r="P1190" s="48"/>
      <c r="Q1190" s="48"/>
      <c r="R1190" s="56"/>
      <c r="S1190" s="52"/>
      <c r="T1190" s="116"/>
      <c r="U1190" s="116"/>
      <c r="V1190" s="116"/>
      <c r="W1190" s="116"/>
      <c r="X1190" s="43"/>
      <c r="Y1190" s="43"/>
      <c r="Z1190" s="42"/>
      <c r="AA1190" s="43"/>
      <c r="AB1190" s="45"/>
      <c r="AC1190" s="45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  <c r="BM1190" s="29"/>
      <c r="BN1190" s="29"/>
      <c r="BO1190" s="29"/>
      <c r="BP1190" s="29"/>
      <c r="BQ1190" s="29"/>
      <c r="BR1190" s="29"/>
      <c r="BS1190" s="29"/>
      <c r="BT1190" s="29"/>
      <c r="BU1190" s="29"/>
      <c r="BV1190" s="29"/>
      <c r="BW1190" s="29"/>
      <c r="BX1190" s="29"/>
      <c r="BY1190" s="29"/>
      <c r="BZ1190" s="29"/>
      <c r="CA1190" s="29"/>
      <c r="CB1190" s="29"/>
      <c r="CC1190" s="29"/>
      <c r="CD1190" s="29"/>
      <c r="CE1190" s="29"/>
      <c r="CF1190" s="29"/>
      <c r="CG1190" s="29"/>
      <c r="CH1190" s="29"/>
      <c r="CI1190" s="29"/>
      <c r="CJ1190" s="29"/>
      <c r="CK1190" s="29"/>
      <c r="CL1190" s="29"/>
      <c r="CM1190" s="29"/>
      <c r="CN1190" s="29"/>
      <c r="CO1190" s="29"/>
      <c r="CP1190" s="29"/>
      <c r="CQ1190" s="29"/>
      <c r="CR1190" s="29"/>
      <c r="CS1190" s="29"/>
      <c r="CT1190" s="29"/>
      <c r="CU1190" s="29"/>
      <c r="CV1190" s="29"/>
      <c r="CW1190" s="29"/>
      <c r="CX1190" s="29"/>
      <c r="CY1190" s="29"/>
      <c r="CZ1190" s="29"/>
      <c r="DA1190" s="29"/>
      <c r="DB1190" s="29"/>
      <c r="DC1190" s="29"/>
      <c r="DD1190" s="29"/>
      <c r="DE1190" s="29"/>
      <c r="DF1190" s="29"/>
      <c r="DG1190" s="29"/>
      <c r="DH1190" s="29"/>
      <c r="DI1190" s="29"/>
      <c r="DJ1190" s="29"/>
      <c r="DK1190" s="29"/>
      <c r="DL1190" s="29"/>
      <c r="DM1190" s="29"/>
      <c r="DN1190" s="29"/>
      <c r="DO1190" s="29"/>
      <c r="DP1190" s="29"/>
      <c r="DQ1190" s="29"/>
      <c r="DR1190" s="29"/>
      <c r="DS1190" s="29"/>
      <c r="DT1190" s="29"/>
      <c r="DU1190" s="29"/>
      <c r="DV1190" s="29"/>
      <c r="DW1190" s="29"/>
      <c r="DX1190" s="29"/>
      <c r="DY1190" s="29"/>
      <c r="DZ1190" s="29"/>
      <c r="EA1190" s="29"/>
      <c r="EB1190" s="29"/>
      <c r="EC1190" s="29"/>
      <c r="ED1190" s="29"/>
      <c r="EE1190" s="29"/>
      <c r="EF1190" s="29"/>
      <c r="EG1190" s="29"/>
      <c r="EH1190" s="29"/>
      <c r="EI1190" s="29"/>
      <c r="EJ1190" s="29"/>
      <c r="EK1190" s="29"/>
      <c r="EL1190" s="29"/>
      <c r="EM1190" s="29"/>
      <c r="EN1190" s="29"/>
      <c r="EO1190" s="29"/>
      <c r="EP1190" s="29"/>
      <c r="EQ1190" s="29"/>
      <c r="ER1190" s="29"/>
      <c r="ES1190" s="29"/>
      <c r="ET1190" s="29"/>
      <c r="EU1190" s="29"/>
      <c r="EV1190" s="29"/>
      <c r="EW1190" s="29"/>
      <c r="EX1190" s="29"/>
      <c r="EY1190" s="29"/>
      <c r="EZ1190" s="29"/>
      <c r="FA1190" s="29"/>
      <c r="FB1190" s="29"/>
      <c r="FC1190" s="29"/>
      <c r="FD1190" s="29"/>
      <c r="FE1190" s="29"/>
      <c r="FF1190" s="29"/>
      <c r="FG1190" s="29"/>
      <c r="FH1190" s="29"/>
      <c r="FI1190" s="29"/>
      <c r="FJ1190" s="29"/>
      <c r="FK1190" s="29"/>
      <c r="FL1190" s="29"/>
      <c r="FM1190" s="29"/>
      <c r="FN1190" s="29"/>
      <c r="FO1190" s="29"/>
      <c r="FP1190" s="29"/>
      <c r="FQ1190" s="29"/>
      <c r="FR1190" s="29"/>
      <c r="FS1190" s="29"/>
      <c r="FT1190" s="29"/>
      <c r="FU1190" s="29"/>
      <c r="FV1190" s="29"/>
      <c r="FW1190" s="29"/>
      <c r="FX1190" s="29"/>
      <c r="FY1190" s="29"/>
      <c r="FZ1190" s="29"/>
      <c r="GA1190" s="29"/>
      <c r="GB1190" s="29"/>
      <c r="GC1190" s="29"/>
      <c r="GD1190" s="29"/>
      <c r="GE1190" s="29"/>
      <c r="GF1190" s="29"/>
      <c r="GG1190" s="29"/>
      <c r="GH1190" s="29"/>
      <c r="GI1190" s="29"/>
      <c r="GJ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</row>
    <row r="1191" spans="2:230" ht="12.75">
      <c r="B1191" s="48"/>
      <c r="C1191" s="48"/>
      <c r="D1191" s="48"/>
      <c r="E1191" s="55"/>
      <c r="F1191" s="56"/>
      <c r="G1191" s="56"/>
      <c r="H1191" s="56"/>
      <c r="I1191" s="48"/>
      <c r="J1191" s="48"/>
      <c r="K1191" s="48"/>
      <c r="L1191" s="56"/>
      <c r="M1191" s="48"/>
      <c r="N1191" s="48"/>
      <c r="O1191" s="49"/>
      <c r="P1191" s="48"/>
      <c r="Q1191" s="48"/>
      <c r="R1191" s="56"/>
      <c r="S1191" s="52"/>
      <c r="T1191" s="116"/>
      <c r="U1191" s="116"/>
      <c r="V1191" s="116"/>
      <c r="W1191" s="116"/>
      <c r="X1191" s="43"/>
      <c r="Y1191" s="43"/>
      <c r="Z1191" s="42"/>
      <c r="AA1191" s="43"/>
      <c r="AB1191" s="45"/>
      <c r="AC1191" s="45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  <c r="BM1191" s="29"/>
      <c r="BN1191" s="29"/>
      <c r="BO1191" s="29"/>
      <c r="BP1191" s="29"/>
      <c r="BQ1191" s="29"/>
      <c r="BR1191" s="29"/>
      <c r="BS1191" s="29"/>
      <c r="BT1191" s="29"/>
      <c r="BU1191" s="29"/>
      <c r="BV1191" s="29"/>
      <c r="BW1191" s="29"/>
      <c r="BX1191" s="29"/>
      <c r="BY1191" s="29"/>
      <c r="BZ1191" s="29"/>
      <c r="CA1191" s="29"/>
      <c r="CB1191" s="29"/>
      <c r="CC1191" s="29"/>
      <c r="CD1191" s="29"/>
      <c r="CE1191" s="29"/>
      <c r="CF1191" s="29"/>
      <c r="CG1191" s="29"/>
      <c r="CH1191" s="29"/>
      <c r="CI1191" s="29"/>
      <c r="CJ1191" s="29"/>
      <c r="CK1191" s="29"/>
      <c r="CL1191" s="29"/>
      <c r="CM1191" s="29"/>
      <c r="CN1191" s="29"/>
      <c r="CO1191" s="29"/>
      <c r="CP1191" s="29"/>
      <c r="CQ1191" s="29"/>
      <c r="CR1191" s="29"/>
      <c r="CS1191" s="29"/>
      <c r="CT1191" s="29"/>
      <c r="CU1191" s="29"/>
      <c r="CV1191" s="29"/>
      <c r="CW1191" s="29"/>
      <c r="CX1191" s="29"/>
      <c r="CY1191" s="29"/>
      <c r="CZ1191" s="29"/>
      <c r="DA1191" s="29"/>
      <c r="DB1191" s="29"/>
      <c r="DC1191" s="29"/>
      <c r="DD1191" s="29"/>
      <c r="DE1191" s="29"/>
      <c r="DF1191" s="29"/>
      <c r="DG1191" s="29"/>
      <c r="DH1191" s="29"/>
      <c r="DI1191" s="29"/>
      <c r="DJ1191" s="29"/>
      <c r="DK1191" s="29"/>
      <c r="DL1191" s="29"/>
      <c r="DM1191" s="29"/>
      <c r="DN1191" s="29"/>
      <c r="DO1191" s="29"/>
      <c r="DP1191" s="29"/>
      <c r="DQ1191" s="29"/>
      <c r="DR1191" s="29"/>
      <c r="DS1191" s="29"/>
      <c r="DT1191" s="29"/>
      <c r="DU1191" s="29"/>
      <c r="DV1191" s="29"/>
      <c r="DW1191" s="29"/>
      <c r="DX1191" s="29"/>
      <c r="DY1191" s="29"/>
      <c r="DZ1191" s="29"/>
      <c r="EA1191" s="29"/>
      <c r="EB1191" s="29"/>
      <c r="EC1191" s="29"/>
      <c r="ED1191" s="29"/>
      <c r="EE1191" s="29"/>
      <c r="EF1191" s="29"/>
      <c r="EG1191" s="29"/>
      <c r="EH1191" s="29"/>
      <c r="EI1191" s="29"/>
      <c r="EJ1191" s="29"/>
      <c r="EK1191" s="29"/>
      <c r="EL1191" s="29"/>
      <c r="EM1191" s="29"/>
      <c r="EN1191" s="29"/>
      <c r="EO1191" s="29"/>
      <c r="EP1191" s="29"/>
      <c r="EQ1191" s="29"/>
      <c r="ER1191" s="29"/>
      <c r="ES1191" s="29"/>
      <c r="ET1191" s="29"/>
      <c r="EU1191" s="29"/>
      <c r="EV1191" s="29"/>
      <c r="EW1191" s="29"/>
      <c r="EX1191" s="29"/>
      <c r="EY1191" s="29"/>
      <c r="EZ1191" s="29"/>
      <c r="FA1191" s="29"/>
      <c r="FB1191" s="29"/>
      <c r="FC1191" s="29"/>
      <c r="FD1191" s="29"/>
      <c r="FE1191" s="29"/>
      <c r="FF1191" s="29"/>
      <c r="FG1191" s="29"/>
      <c r="FH1191" s="29"/>
      <c r="FI1191" s="29"/>
      <c r="FJ1191" s="29"/>
      <c r="FK1191" s="29"/>
      <c r="FL1191" s="29"/>
      <c r="FM1191" s="29"/>
      <c r="FN1191" s="29"/>
      <c r="FO1191" s="29"/>
      <c r="FP1191" s="29"/>
      <c r="FQ1191" s="29"/>
      <c r="FR1191" s="29"/>
      <c r="FS1191" s="29"/>
      <c r="FT1191" s="29"/>
      <c r="FU1191" s="29"/>
      <c r="FV1191" s="29"/>
      <c r="FW1191" s="29"/>
      <c r="FX1191" s="29"/>
      <c r="FY1191" s="29"/>
      <c r="FZ1191" s="29"/>
      <c r="GA1191" s="29"/>
      <c r="GB1191" s="29"/>
      <c r="GC1191" s="29"/>
      <c r="GD1191" s="29"/>
      <c r="GE1191" s="29"/>
      <c r="GF1191" s="29"/>
      <c r="GG1191" s="29"/>
      <c r="GH1191" s="29"/>
      <c r="GI1191" s="29"/>
      <c r="GJ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</row>
    <row r="1192" spans="2:230" ht="12.75">
      <c r="B1192" s="48"/>
      <c r="C1192" s="48"/>
      <c r="D1192" s="48"/>
      <c r="E1192" s="55"/>
      <c r="F1192" s="56"/>
      <c r="G1192" s="56"/>
      <c r="H1192" s="56"/>
      <c r="I1192" s="48"/>
      <c r="J1192" s="48"/>
      <c r="K1192" s="48"/>
      <c r="L1192" s="56"/>
      <c r="M1192" s="48"/>
      <c r="N1192" s="48"/>
      <c r="O1192" s="49"/>
      <c r="P1192" s="48"/>
      <c r="Q1192" s="48"/>
      <c r="R1192" s="56"/>
      <c r="S1192" s="52"/>
      <c r="T1192" s="116"/>
      <c r="U1192" s="116"/>
      <c r="V1192" s="116"/>
      <c r="W1192" s="116"/>
      <c r="X1192" s="43"/>
      <c r="Y1192" s="43"/>
      <c r="Z1192" s="42"/>
      <c r="AA1192" s="43"/>
      <c r="AB1192" s="45"/>
      <c r="AC1192" s="45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  <c r="BM1192" s="29"/>
      <c r="BN1192" s="29"/>
      <c r="BO1192" s="29"/>
      <c r="BP1192" s="29"/>
      <c r="BQ1192" s="29"/>
      <c r="BR1192" s="29"/>
      <c r="BS1192" s="29"/>
      <c r="BT1192" s="29"/>
      <c r="BU1192" s="29"/>
      <c r="BV1192" s="29"/>
      <c r="BW1192" s="29"/>
      <c r="BX1192" s="29"/>
      <c r="BY1192" s="29"/>
      <c r="BZ1192" s="29"/>
      <c r="CA1192" s="29"/>
      <c r="CB1192" s="29"/>
      <c r="CC1192" s="29"/>
      <c r="CD1192" s="29"/>
      <c r="CE1192" s="29"/>
      <c r="CF1192" s="29"/>
      <c r="CG1192" s="29"/>
      <c r="CH1192" s="29"/>
      <c r="CI1192" s="29"/>
      <c r="CJ1192" s="29"/>
      <c r="CK1192" s="29"/>
      <c r="CL1192" s="29"/>
      <c r="CM1192" s="29"/>
      <c r="CN1192" s="29"/>
      <c r="CO1192" s="29"/>
      <c r="CP1192" s="29"/>
      <c r="CQ1192" s="29"/>
      <c r="CR1192" s="29"/>
      <c r="CS1192" s="29"/>
      <c r="CT1192" s="29"/>
      <c r="CU1192" s="29"/>
      <c r="CV1192" s="29"/>
      <c r="CW1192" s="29"/>
      <c r="CX1192" s="29"/>
      <c r="CY1192" s="29"/>
      <c r="CZ1192" s="29"/>
      <c r="DA1192" s="29"/>
      <c r="DB1192" s="29"/>
      <c r="DC1192" s="29"/>
      <c r="DD1192" s="29"/>
      <c r="DE1192" s="29"/>
      <c r="DF1192" s="29"/>
      <c r="DG1192" s="29"/>
      <c r="DH1192" s="29"/>
      <c r="DI1192" s="29"/>
      <c r="DJ1192" s="29"/>
      <c r="DK1192" s="29"/>
      <c r="DL1192" s="29"/>
      <c r="DM1192" s="29"/>
      <c r="DN1192" s="29"/>
      <c r="DO1192" s="29"/>
      <c r="DP1192" s="29"/>
      <c r="DQ1192" s="29"/>
      <c r="DR1192" s="29"/>
      <c r="DS1192" s="29"/>
      <c r="DT1192" s="29"/>
      <c r="DU1192" s="29"/>
      <c r="DV1192" s="29"/>
      <c r="DW1192" s="29"/>
      <c r="DX1192" s="29"/>
      <c r="DY1192" s="29"/>
      <c r="DZ1192" s="29"/>
      <c r="EA1192" s="29"/>
      <c r="EB1192" s="29"/>
      <c r="EC1192" s="29"/>
      <c r="ED1192" s="29"/>
      <c r="EE1192" s="29"/>
      <c r="EF1192" s="29"/>
      <c r="EG1192" s="29"/>
      <c r="EH1192" s="29"/>
      <c r="EI1192" s="29"/>
      <c r="EJ1192" s="29"/>
      <c r="EK1192" s="29"/>
      <c r="EL1192" s="29"/>
      <c r="EM1192" s="29"/>
      <c r="EN1192" s="29"/>
      <c r="EO1192" s="29"/>
      <c r="EP1192" s="29"/>
      <c r="EQ1192" s="29"/>
      <c r="ER1192" s="29"/>
      <c r="ES1192" s="29"/>
      <c r="ET1192" s="29"/>
      <c r="EU1192" s="29"/>
      <c r="EV1192" s="29"/>
      <c r="EW1192" s="29"/>
      <c r="EX1192" s="29"/>
      <c r="EY1192" s="29"/>
      <c r="EZ1192" s="29"/>
      <c r="FA1192" s="29"/>
      <c r="FB1192" s="29"/>
      <c r="FC1192" s="29"/>
      <c r="FD1192" s="29"/>
      <c r="FE1192" s="29"/>
      <c r="FF1192" s="29"/>
      <c r="FG1192" s="29"/>
      <c r="FH1192" s="29"/>
      <c r="FI1192" s="29"/>
      <c r="FJ1192" s="29"/>
      <c r="FK1192" s="29"/>
      <c r="FL1192" s="29"/>
      <c r="FM1192" s="29"/>
      <c r="FN1192" s="29"/>
      <c r="FO1192" s="29"/>
      <c r="FP1192" s="29"/>
      <c r="FQ1192" s="29"/>
      <c r="FR1192" s="29"/>
      <c r="FS1192" s="29"/>
      <c r="FT1192" s="29"/>
      <c r="FU1192" s="29"/>
      <c r="FV1192" s="29"/>
      <c r="FW1192" s="29"/>
      <c r="FX1192" s="29"/>
      <c r="FY1192" s="29"/>
      <c r="FZ1192" s="29"/>
      <c r="GA1192" s="29"/>
      <c r="GB1192" s="29"/>
      <c r="GC1192" s="29"/>
      <c r="GD1192" s="29"/>
      <c r="GE1192" s="29"/>
      <c r="GF1192" s="29"/>
      <c r="GG1192" s="29"/>
      <c r="GH1192" s="29"/>
      <c r="GI1192" s="29"/>
      <c r="GJ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</row>
    <row r="1193" spans="2:230" ht="12.75">
      <c r="B1193" s="48"/>
      <c r="C1193" s="48"/>
      <c r="D1193" s="48"/>
      <c r="E1193" s="55"/>
      <c r="F1193" s="56"/>
      <c r="G1193" s="56"/>
      <c r="H1193" s="56"/>
      <c r="I1193" s="48"/>
      <c r="J1193" s="48"/>
      <c r="K1193" s="48"/>
      <c r="L1193" s="56"/>
      <c r="M1193" s="48"/>
      <c r="N1193" s="48"/>
      <c r="O1193" s="49"/>
      <c r="P1193" s="48"/>
      <c r="Q1193" s="48"/>
      <c r="R1193" s="56"/>
      <c r="S1193" s="52"/>
      <c r="T1193" s="116"/>
      <c r="U1193" s="116"/>
      <c r="V1193" s="116"/>
      <c r="W1193" s="116"/>
      <c r="X1193" s="43"/>
      <c r="Y1193" s="43"/>
      <c r="Z1193" s="42"/>
      <c r="AA1193" s="43"/>
      <c r="AB1193" s="45"/>
      <c r="AC1193" s="45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  <c r="BM1193" s="29"/>
      <c r="BN1193" s="29"/>
      <c r="BO1193" s="29"/>
      <c r="BP1193" s="29"/>
      <c r="BQ1193" s="29"/>
      <c r="BR1193" s="29"/>
      <c r="BS1193" s="29"/>
      <c r="BT1193" s="29"/>
      <c r="BU1193" s="29"/>
      <c r="BV1193" s="29"/>
      <c r="BW1193" s="29"/>
      <c r="BX1193" s="29"/>
      <c r="BY1193" s="29"/>
      <c r="BZ1193" s="29"/>
      <c r="CA1193" s="29"/>
      <c r="CB1193" s="29"/>
      <c r="CC1193" s="29"/>
      <c r="CD1193" s="29"/>
      <c r="CE1193" s="29"/>
      <c r="CF1193" s="29"/>
      <c r="CG1193" s="29"/>
      <c r="CH1193" s="29"/>
      <c r="CI1193" s="29"/>
      <c r="CJ1193" s="29"/>
      <c r="CK1193" s="29"/>
      <c r="CL1193" s="29"/>
      <c r="CM1193" s="29"/>
      <c r="CN1193" s="29"/>
      <c r="CO1193" s="29"/>
      <c r="CP1193" s="29"/>
      <c r="CQ1193" s="29"/>
      <c r="CR1193" s="29"/>
      <c r="CS1193" s="29"/>
      <c r="CT1193" s="29"/>
      <c r="CU1193" s="29"/>
      <c r="CV1193" s="29"/>
      <c r="CW1193" s="29"/>
      <c r="CX1193" s="29"/>
      <c r="CY1193" s="29"/>
      <c r="CZ1193" s="29"/>
      <c r="DA1193" s="29"/>
      <c r="DB1193" s="29"/>
      <c r="DC1193" s="29"/>
      <c r="DD1193" s="29"/>
      <c r="DE1193" s="29"/>
      <c r="DF1193" s="29"/>
      <c r="DG1193" s="29"/>
      <c r="DH1193" s="29"/>
      <c r="DI1193" s="29"/>
      <c r="DJ1193" s="29"/>
      <c r="DK1193" s="29"/>
      <c r="DL1193" s="29"/>
      <c r="DM1193" s="29"/>
      <c r="DN1193" s="29"/>
      <c r="DO1193" s="29"/>
      <c r="DP1193" s="29"/>
      <c r="DQ1193" s="29"/>
      <c r="DR1193" s="29"/>
      <c r="DS1193" s="29"/>
      <c r="DT1193" s="29"/>
      <c r="DU1193" s="29"/>
      <c r="DV1193" s="29"/>
      <c r="DW1193" s="29"/>
      <c r="DX1193" s="29"/>
      <c r="DY1193" s="29"/>
      <c r="DZ1193" s="29"/>
      <c r="EA1193" s="29"/>
      <c r="EB1193" s="29"/>
      <c r="EC1193" s="29"/>
      <c r="ED1193" s="29"/>
      <c r="EE1193" s="29"/>
      <c r="EF1193" s="29"/>
      <c r="EG1193" s="29"/>
      <c r="EH1193" s="29"/>
      <c r="EI1193" s="29"/>
      <c r="EJ1193" s="29"/>
      <c r="EK1193" s="29"/>
      <c r="EL1193" s="29"/>
      <c r="EM1193" s="29"/>
      <c r="EN1193" s="29"/>
      <c r="EO1193" s="29"/>
      <c r="EP1193" s="29"/>
      <c r="EQ1193" s="29"/>
      <c r="ER1193" s="29"/>
      <c r="ES1193" s="29"/>
      <c r="ET1193" s="29"/>
      <c r="EU1193" s="29"/>
      <c r="EV1193" s="29"/>
      <c r="EW1193" s="29"/>
      <c r="EX1193" s="29"/>
      <c r="EY1193" s="29"/>
      <c r="EZ1193" s="29"/>
      <c r="FA1193" s="29"/>
      <c r="FB1193" s="29"/>
      <c r="FC1193" s="29"/>
      <c r="FD1193" s="29"/>
      <c r="FE1193" s="29"/>
      <c r="FF1193" s="29"/>
      <c r="FG1193" s="29"/>
      <c r="FH1193" s="29"/>
      <c r="FI1193" s="29"/>
      <c r="FJ1193" s="29"/>
      <c r="FK1193" s="29"/>
      <c r="FL1193" s="29"/>
      <c r="FM1193" s="29"/>
      <c r="FN1193" s="29"/>
      <c r="FO1193" s="29"/>
      <c r="FP1193" s="29"/>
      <c r="FQ1193" s="29"/>
      <c r="FR1193" s="29"/>
      <c r="FS1193" s="29"/>
      <c r="FT1193" s="29"/>
      <c r="FU1193" s="29"/>
      <c r="FV1193" s="29"/>
      <c r="FW1193" s="29"/>
      <c r="FX1193" s="29"/>
      <c r="FY1193" s="29"/>
      <c r="FZ1193" s="29"/>
      <c r="GA1193" s="29"/>
      <c r="GB1193" s="29"/>
      <c r="GC1193" s="29"/>
      <c r="GD1193" s="29"/>
      <c r="GE1193" s="29"/>
      <c r="GF1193" s="29"/>
      <c r="GG1193" s="29"/>
      <c r="GH1193" s="29"/>
      <c r="GI1193" s="29"/>
      <c r="GJ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</row>
    <row r="1194" spans="2:230" ht="12.75">
      <c r="B1194" s="48"/>
      <c r="C1194" s="48"/>
      <c r="D1194" s="48"/>
      <c r="E1194" s="55"/>
      <c r="F1194" s="56"/>
      <c r="G1194" s="56"/>
      <c r="H1194" s="56"/>
      <c r="I1194" s="48"/>
      <c r="J1194" s="48"/>
      <c r="K1194" s="48"/>
      <c r="L1194" s="56"/>
      <c r="M1194" s="48"/>
      <c r="N1194" s="48"/>
      <c r="O1194" s="49"/>
      <c r="P1194" s="48"/>
      <c r="Q1194" s="48"/>
      <c r="R1194" s="56"/>
      <c r="S1194" s="52"/>
      <c r="T1194" s="116"/>
      <c r="U1194" s="116"/>
      <c r="V1194" s="116"/>
      <c r="W1194" s="116"/>
      <c r="X1194" s="43"/>
      <c r="Y1194" s="43"/>
      <c r="Z1194" s="42"/>
      <c r="AA1194" s="43"/>
      <c r="AB1194" s="45"/>
      <c r="AC1194" s="45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  <c r="BM1194" s="29"/>
      <c r="BN1194" s="29"/>
      <c r="BO1194" s="29"/>
      <c r="BP1194" s="29"/>
      <c r="BQ1194" s="29"/>
      <c r="BR1194" s="29"/>
      <c r="BS1194" s="29"/>
      <c r="BT1194" s="29"/>
      <c r="BU1194" s="29"/>
      <c r="BV1194" s="29"/>
      <c r="BW1194" s="29"/>
      <c r="BX1194" s="29"/>
      <c r="BY1194" s="29"/>
      <c r="BZ1194" s="29"/>
      <c r="CA1194" s="29"/>
      <c r="CB1194" s="29"/>
      <c r="CC1194" s="29"/>
      <c r="CD1194" s="29"/>
      <c r="CE1194" s="29"/>
      <c r="CF1194" s="29"/>
      <c r="CG1194" s="29"/>
      <c r="CH1194" s="29"/>
      <c r="CI1194" s="29"/>
      <c r="CJ1194" s="29"/>
      <c r="CK1194" s="29"/>
      <c r="CL1194" s="29"/>
      <c r="CM1194" s="29"/>
      <c r="CN1194" s="29"/>
      <c r="CO1194" s="29"/>
      <c r="CP1194" s="29"/>
      <c r="CQ1194" s="29"/>
      <c r="CR1194" s="29"/>
      <c r="CS1194" s="29"/>
      <c r="CT1194" s="29"/>
      <c r="CU1194" s="29"/>
      <c r="CV1194" s="29"/>
      <c r="CW1194" s="29"/>
      <c r="CX1194" s="29"/>
      <c r="CY1194" s="29"/>
      <c r="CZ1194" s="29"/>
      <c r="DA1194" s="29"/>
      <c r="DB1194" s="29"/>
      <c r="DC1194" s="29"/>
      <c r="DD1194" s="29"/>
      <c r="DE1194" s="29"/>
      <c r="DF1194" s="29"/>
      <c r="DG1194" s="29"/>
      <c r="DH1194" s="29"/>
      <c r="DI1194" s="29"/>
      <c r="DJ1194" s="29"/>
      <c r="DK1194" s="29"/>
      <c r="DL1194" s="29"/>
      <c r="DM1194" s="29"/>
      <c r="DN1194" s="29"/>
      <c r="DO1194" s="29"/>
      <c r="DP1194" s="29"/>
      <c r="DQ1194" s="29"/>
      <c r="DR1194" s="29"/>
      <c r="DS1194" s="29"/>
      <c r="DT1194" s="29"/>
      <c r="DU1194" s="29"/>
      <c r="DV1194" s="29"/>
      <c r="DW1194" s="29"/>
      <c r="DX1194" s="29"/>
      <c r="DY1194" s="29"/>
      <c r="DZ1194" s="29"/>
      <c r="EA1194" s="29"/>
      <c r="EB1194" s="29"/>
      <c r="EC1194" s="29"/>
      <c r="ED1194" s="29"/>
      <c r="EE1194" s="29"/>
      <c r="EF1194" s="29"/>
      <c r="EG1194" s="29"/>
      <c r="EH1194" s="29"/>
      <c r="EI1194" s="29"/>
      <c r="EJ1194" s="29"/>
      <c r="EK1194" s="29"/>
      <c r="EL1194" s="29"/>
      <c r="EM1194" s="29"/>
      <c r="EN1194" s="29"/>
      <c r="EO1194" s="29"/>
      <c r="EP1194" s="29"/>
      <c r="EQ1194" s="29"/>
      <c r="ER1194" s="29"/>
      <c r="ES1194" s="29"/>
      <c r="ET1194" s="29"/>
      <c r="EU1194" s="29"/>
      <c r="EV1194" s="29"/>
      <c r="EW1194" s="29"/>
      <c r="EX1194" s="29"/>
      <c r="EY1194" s="29"/>
      <c r="EZ1194" s="29"/>
      <c r="FA1194" s="29"/>
      <c r="FB1194" s="29"/>
      <c r="FC1194" s="29"/>
      <c r="FD1194" s="29"/>
      <c r="FE1194" s="29"/>
      <c r="FF1194" s="29"/>
      <c r="FG1194" s="29"/>
      <c r="FH1194" s="29"/>
      <c r="FI1194" s="29"/>
      <c r="FJ1194" s="29"/>
      <c r="FK1194" s="29"/>
      <c r="FL1194" s="29"/>
      <c r="FM1194" s="29"/>
      <c r="FN1194" s="29"/>
      <c r="FO1194" s="29"/>
      <c r="FP1194" s="29"/>
      <c r="FQ1194" s="29"/>
      <c r="FR1194" s="29"/>
      <c r="FS1194" s="29"/>
      <c r="FT1194" s="29"/>
      <c r="FU1194" s="29"/>
      <c r="FV1194" s="29"/>
      <c r="FW1194" s="29"/>
      <c r="FX1194" s="29"/>
      <c r="FY1194" s="29"/>
      <c r="FZ1194" s="29"/>
      <c r="GA1194" s="29"/>
      <c r="GB1194" s="29"/>
      <c r="GC1194" s="29"/>
      <c r="GD1194" s="29"/>
      <c r="GE1194" s="29"/>
      <c r="GF1194" s="29"/>
      <c r="GG1194" s="29"/>
      <c r="GH1194" s="29"/>
      <c r="GI1194" s="29"/>
      <c r="GJ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</row>
    <row r="1195" spans="2:230" ht="12.75">
      <c r="B1195" s="48"/>
      <c r="C1195" s="48"/>
      <c r="D1195" s="48"/>
      <c r="E1195" s="55"/>
      <c r="F1195" s="56"/>
      <c r="G1195" s="56"/>
      <c r="H1195" s="56"/>
      <c r="I1195" s="48"/>
      <c r="J1195" s="48"/>
      <c r="K1195" s="48"/>
      <c r="L1195" s="56"/>
      <c r="M1195" s="48"/>
      <c r="N1195" s="48"/>
      <c r="O1195" s="49"/>
      <c r="P1195" s="48"/>
      <c r="Q1195" s="48"/>
      <c r="R1195" s="56"/>
      <c r="S1195" s="52"/>
      <c r="T1195" s="116"/>
      <c r="U1195" s="116"/>
      <c r="V1195" s="116"/>
      <c r="W1195" s="116"/>
      <c r="X1195" s="43"/>
      <c r="Y1195" s="43"/>
      <c r="Z1195" s="42"/>
      <c r="AA1195" s="43"/>
      <c r="AB1195" s="45"/>
      <c r="AC1195" s="45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  <c r="BM1195" s="29"/>
      <c r="BN1195" s="29"/>
      <c r="BO1195" s="29"/>
      <c r="BP1195" s="29"/>
      <c r="BQ1195" s="29"/>
      <c r="BR1195" s="29"/>
      <c r="BS1195" s="29"/>
      <c r="BT1195" s="29"/>
      <c r="BU1195" s="29"/>
      <c r="BV1195" s="29"/>
      <c r="BW1195" s="29"/>
      <c r="BX1195" s="29"/>
      <c r="BY1195" s="29"/>
      <c r="BZ1195" s="29"/>
      <c r="CA1195" s="29"/>
      <c r="CB1195" s="29"/>
      <c r="CC1195" s="29"/>
      <c r="CD1195" s="29"/>
      <c r="CE1195" s="29"/>
      <c r="CF1195" s="29"/>
      <c r="CG1195" s="29"/>
      <c r="CH1195" s="29"/>
      <c r="CI1195" s="29"/>
      <c r="CJ1195" s="29"/>
      <c r="CK1195" s="29"/>
      <c r="CL1195" s="29"/>
      <c r="CM1195" s="29"/>
      <c r="CN1195" s="29"/>
      <c r="CO1195" s="29"/>
      <c r="CP1195" s="29"/>
      <c r="CQ1195" s="29"/>
      <c r="CR1195" s="29"/>
      <c r="CS1195" s="29"/>
      <c r="CT1195" s="29"/>
      <c r="CU1195" s="29"/>
      <c r="CV1195" s="29"/>
      <c r="CW1195" s="29"/>
      <c r="CX1195" s="29"/>
      <c r="CY1195" s="29"/>
      <c r="CZ1195" s="29"/>
      <c r="DA1195" s="29"/>
      <c r="DB1195" s="29"/>
      <c r="DC1195" s="29"/>
      <c r="DD1195" s="29"/>
      <c r="DE1195" s="29"/>
      <c r="DF1195" s="29"/>
      <c r="DG1195" s="29"/>
      <c r="DH1195" s="29"/>
      <c r="DI1195" s="29"/>
      <c r="DJ1195" s="29"/>
      <c r="DK1195" s="29"/>
      <c r="DL1195" s="29"/>
      <c r="DM1195" s="29"/>
      <c r="DN1195" s="29"/>
      <c r="DO1195" s="29"/>
      <c r="DP1195" s="29"/>
      <c r="DQ1195" s="29"/>
      <c r="DR1195" s="29"/>
      <c r="DS1195" s="29"/>
      <c r="DT1195" s="29"/>
      <c r="DU1195" s="29"/>
      <c r="DV1195" s="29"/>
      <c r="DW1195" s="29"/>
      <c r="DX1195" s="29"/>
      <c r="DY1195" s="29"/>
      <c r="DZ1195" s="29"/>
      <c r="EA1195" s="29"/>
      <c r="EB1195" s="29"/>
      <c r="EC1195" s="29"/>
      <c r="ED1195" s="29"/>
      <c r="EE1195" s="29"/>
      <c r="EF1195" s="29"/>
      <c r="EG1195" s="29"/>
      <c r="EH1195" s="29"/>
      <c r="EI1195" s="29"/>
      <c r="EJ1195" s="29"/>
      <c r="EK1195" s="29"/>
      <c r="EL1195" s="29"/>
      <c r="EM1195" s="29"/>
      <c r="EN1195" s="29"/>
      <c r="EO1195" s="29"/>
      <c r="EP1195" s="29"/>
      <c r="EQ1195" s="29"/>
      <c r="ER1195" s="29"/>
      <c r="ES1195" s="29"/>
      <c r="ET1195" s="29"/>
      <c r="EU1195" s="29"/>
      <c r="EV1195" s="29"/>
      <c r="EW1195" s="29"/>
      <c r="EX1195" s="29"/>
      <c r="EY1195" s="29"/>
      <c r="EZ1195" s="29"/>
      <c r="FA1195" s="29"/>
      <c r="FB1195" s="29"/>
      <c r="FC1195" s="29"/>
      <c r="FD1195" s="29"/>
      <c r="FE1195" s="29"/>
      <c r="FF1195" s="29"/>
      <c r="FG1195" s="29"/>
      <c r="FH1195" s="29"/>
      <c r="FI1195" s="29"/>
      <c r="FJ1195" s="29"/>
      <c r="FK1195" s="29"/>
      <c r="FL1195" s="29"/>
      <c r="FM1195" s="29"/>
      <c r="FN1195" s="29"/>
      <c r="FO1195" s="29"/>
      <c r="FP1195" s="29"/>
      <c r="FQ1195" s="29"/>
      <c r="FR1195" s="29"/>
      <c r="FS1195" s="29"/>
      <c r="FT1195" s="29"/>
      <c r="FU1195" s="29"/>
      <c r="FV1195" s="29"/>
      <c r="FW1195" s="29"/>
      <c r="FX1195" s="29"/>
      <c r="FY1195" s="29"/>
      <c r="FZ1195" s="29"/>
      <c r="GA1195" s="29"/>
      <c r="GB1195" s="29"/>
      <c r="GC1195" s="29"/>
      <c r="GD1195" s="29"/>
      <c r="GE1195" s="29"/>
      <c r="GF1195" s="29"/>
      <c r="GG1195" s="29"/>
      <c r="GH1195" s="29"/>
      <c r="GI1195" s="29"/>
      <c r="GJ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</row>
    <row r="1196" spans="2:230" ht="12.75">
      <c r="B1196" s="48"/>
      <c r="C1196" s="48"/>
      <c r="D1196" s="48"/>
      <c r="E1196" s="55"/>
      <c r="F1196" s="56"/>
      <c r="G1196" s="56"/>
      <c r="H1196" s="56"/>
      <c r="I1196" s="48"/>
      <c r="J1196" s="48"/>
      <c r="K1196" s="48"/>
      <c r="L1196" s="56"/>
      <c r="M1196" s="48"/>
      <c r="N1196" s="48"/>
      <c r="O1196" s="49"/>
      <c r="P1196" s="48"/>
      <c r="Q1196" s="48"/>
      <c r="R1196" s="56"/>
      <c r="S1196" s="52"/>
      <c r="T1196" s="116"/>
      <c r="U1196" s="116"/>
      <c r="V1196" s="116"/>
      <c r="W1196" s="116"/>
      <c r="X1196" s="43"/>
      <c r="Y1196" s="43"/>
      <c r="Z1196" s="42"/>
      <c r="AA1196" s="43"/>
      <c r="AB1196" s="45"/>
      <c r="AC1196" s="45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  <c r="BM1196" s="29"/>
      <c r="BN1196" s="29"/>
      <c r="BO1196" s="29"/>
      <c r="BP1196" s="29"/>
      <c r="BQ1196" s="29"/>
      <c r="BR1196" s="29"/>
      <c r="BS1196" s="29"/>
      <c r="BT1196" s="29"/>
      <c r="BU1196" s="29"/>
      <c r="BV1196" s="29"/>
      <c r="BW1196" s="29"/>
      <c r="BX1196" s="29"/>
      <c r="BY1196" s="29"/>
      <c r="BZ1196" s="29"/>
      <c r="CA1196" s="29"/>
      <c r="CB1196" s="29"/>
      <c r="CC1196" s="29"/>
      <c r="CD1196" s="29"/>
      <c r="CE1196" s="29"/>
      <c r="CF1196" s="29"/>
      <c r="CG1196" s="29"/>
      <c r="CH1196" s="29"/>
      <c r="CI1196" s="29"/>
      <c r="CJ1196" s="29"/>
      <c r="CK1196" s="29"/>
      <c r="CL1196" s="29"/>
      <c r="CM1196" s="29"/>
      <c r="CN1196" s="29"/>
      <c r="CO1196" s="29"/>
      <c r="CP1196" s="29"/>
      <c r="CQ1196" s="29"/>
      <c r="CR1196" s="29"/>
      <c r="CS1196" s="29"/>
      <c r="CT1196" s="29"/>
      <c r="CU1196" s="29"/>
      <c r="CV1196" s="29"/>
      <c r="CW1196" s="29"/>
      <c r="CX1196" s="29"/>
      <c r="CY1196" s="29"/>
      <c r="CZ1196" s="29"/>
      <c r="DA1196" s="29"/>
      <c r="DB1196" s="29"/>
      <c r="DC1196" s="29"/>
      <c r="DD1196" s="29"/>
      <c r="DE1196" s="29"/>
      <c r="DF1196" s="29"/>
      <c r="DG1196" s="29"/>
      <c r="DH1196" s="29"/>
      <c r="DI1196" s="29"/>
      <c r="DJ1196" s="29"/>
      <c r="DK1196" s="29"/>
      <c r="DL1196" s="29"/>
      <c r="DM1196" s="29"/>
      <c r="DN1196" s="29"/>
      <c r="DO1196" s="29"/>
      <c r="DP1196" s="29"/>
      <c r="DQ1196" s="29"/>
      <c r="DR1196" s="29"/>
      <c r="DS1196" s="29"/>
      <c r="DT1196" s="29"/>
      <c r="DU1196" s="29"/>
      <c r="DV1196" s="29"/>
      <c r="DW1196" s="29"/>
      <c r="DX1196" s="29"/>
      <c r="DY1196" s="29"/>
      <c r="DZ1196" s="29"/>
      <c r="EA1196" s="29"/>
      <c r="EB1196" s="29"/>
      <c r="EC1196" s="29"/>
      <c r="ED1196" s="29"/>
      <c r="EE1196" s="29"/>
      <c r="EF1196" s="29"/>
      <c r="EG1196" s="29"/>
      <c r="EH1196" s="29"/>
      <c r="EI1196" s="29"/>
      <c r="EJ1196" s="29"/>
      <c r="EK1196" s="29"/>
      <c r="EL1196" s="29"/>
      <c r="EM1196" s="29"/>
      <c r="EN1196" s="29"/>
      <c r="EO1196" s="29"/>
      <c r="EP1196" s="29"/>
      <c r="EQ1196" s="29"/>
      <c r="ER1196" s="29"/>
      <c r="ES1196" s="29"/>
      <c r="ET1196" s="29"/>
      <c r="EU1196" s="29"/>
      <c r="EV1196" s="29"/>
      <c r="EW1196" s="29"/>
      <c r="EX1196" s="29"/>
      <c r="EY1196" s="29"/>
      <c r="EZ1196" s="29"/>
      <c r="FA1196" s="29"/>
      <c r="FB1196" s="29"/>
      <c r="FC1196" s="29"/>
      <c r="FD1196" s="29"/>
      <c r="FE1196" s="29"/>
      <c r="FF1196" s="29"/>
      <c r="FG1196" s="29"/>
      <c r="FH1196" s="29"/>
      <c r="FI1196" s="29"/>
      <c r="FJ1196" s="29"/>
      <c r="FK1196" s="29"/>
      <c r="FL1196" s="29"/>
      <c r="FM1196" s="29"/>
      <c r="FN1196" s="29"/>
      <c r="FO1196" s="29"/>
      <c r="FP1196" s="29"/>
      <c r="FQ1196" s="29"/>
      <c r="FR1196" s="29"/>
      <c r="FS1196" s="29"/>
      <c r="FT1196" s="29"/>
      <c r="FU1196" s="29"/>
      <c r="FV1196" s="29"/>
      <c r="FW1196" s="29"/>
      <c r="FX1196" s="29"/>
      <c r="FY1196" s="29"/>
      <c r="FZ1196" s="29"/>
      <c r="GA1196" s="29"/>
      <c r="GB1196" s="29"/>
      <c r="GC1196" s="29"/>
      <c r="GD1196" s="29"/>
      <c r="GE1196" s="29"/>
      <c r="GF1196" s="29"/>
      <c r="GG1196" s="29"/>
      <c r="GH1196" s="29"/>
      <c r="GI1196" s="29"/>
      <c r="GJ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</row>
    <row r="1197" spans="2:230" ht="12.75">
      <c r="B1197" s="48"/>
      <c r="C1197" s="48"/>
      <c r="D1197" s="48"/>
      <c r="E1197" s="55"/>
      <c r="F1197" s="56"/>
      <c r="G1197" s="56"/>
      <c r="H1197" s="56"/>
      <c r="I1197" s="48"/>
      <c r="J1197" s="48"/>
      <c r="K1197" s="48"/>
      <c r="L1197" s="56"/>
      <c r="M1197" s="48"/>
      <c r="N1197" s="48"/>
      <c r="O1197" s="49"/>
      <c r="P1197" s="48"/>
      <c r="Q1197" s="48"/>
      <c r="R1197" s="56"/>
      <c r="S1197" s="52"/>
      <c r="T1197" s="116"/>
      <c r="U1197" s="116"/>
      <c r="V1197" s="116"/>
      <c r="W1197" s="116"/>
      <c r="X1197" s="43"/>
      <c r="Y1197" s="43"/>
      <c r="Z1197" s="42"/>
      <c r="AA1197" s="43"/>
      <c r="AB1197" s="45"/>
      <c r="AC1197" s="45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  <c r="BM1197" s="29"/>
      <c r="BN1197" s="29"/>
      <c r="BO1197" s="29"/>
      <c r="BP1197" s="29"/>
      <c r="BQ1197" s="29"/>
      <c r="BR1197" s="29"/>
      <c r="BS1197" s="29"/>
      <c r="BT1197" s="29"/>
      <c r="BU1197" s="29"/>
      <c r="BV1197" s="29"/>
      <c r="BW1197" s="29"/>
      <c r="BX1197" s="29"/>
      <c r="BY1197" s="29"/>
      <c r="BZ1197" s="29"/>
      <c r="CA1197" s="29"/>
      <c r="CB1197" s="29"/>
      <c r="CC1197" s="29"/>
      <c r="CD1197" s="29"/>
      <c r="CE1197" s="29"/>
      <c r="CF1197" s="29"/>
      <c r="CG1197" s="29"/>
      <c r="CH1197" s="29"/>
      <c r="CI1197" s="29"/>
      <c r="CJ1197" s="29"/>
      <c r="CK1197" s="29"/>
      <c r="CL1197" s="29"/>
      <c r="CM1197" s="29"/>
      <c r="CN1197" s="29"/>
      <c r="CO1197" s="29"/>
      <c r="CP1197" s="29"/>
      <c r="CQ1197" s="29"/>
      <c r="CR1197" s="29"/>
      <c r="CS1197" s="29"/>
      <c r="CT1197" s="29"/>
      <c r="CU1197" s="29"/>
      <c r="CV1197" s="29"/>
      <c r="CW1197" s="29"/>
      <c r="CX1197" s="29"/>
      <c r="CY1197" s="29"/>
      <c r="CZ1197" s="29"/>
      <c r="DA1197" s="29"/>
      <c r="DB1197" s="29"/>
      <c r="DC1197" s="29"/>
      <c r="DD1197" s="29"/>
      <c r="DE1197" s="29"/>
      <c r="DF1197" s="29"/>
      <c r="DG1197" s="29"/>
      <c r="DH1197" s="29"/>
      <c r="DI1197" s="29"/>
      <c r="DJ1197" s="29"/>
      <c r="DK1197" s="29"/>
      <c r="DL1197" s="29"/>
      <c r="DM1197" s="29"/>
      <c r="DN1197" s="29"/>
      <c r="DO1197" s="29"/>
      <c r="DP1197" s="29"/>
      <c r="DQ1197" s="29"/>
      <c r="DR1197" s="29"/>
      <c r="DS1197" s="29"/>
      <c r="DT1197" s="29"/>
      <c r="DU1197" s="29"/>
      <c r="DV1197" s="29"/>
      <c r="DW1197" s="29"/>
      <c r="DX1197" s="29"/>
      <c r="DY1197" s="29"/>
      <c r="DZ1197" s="29"/>
      <c r="EA1197" s="29"/>
      <c r="EB1197" s="29"/>
      <c r="EC1197" s="29"/>
      <c r="ED1197" s="29"/>
      <c r="EE1197" s="29"/>
      <c r="EF1197" s="29"/>
      <c r="EG1197" s="29"/>
      <c r="EH1197" s="29"/>
      <c r="EI1197" s="29"/>
      <c r="EJ1197" s="29"/>
      <c r="EK1197" s="29"/>
      <c r="EL1197" s="29"/>
      <c r="EM1197" s="29"/>
      <c r="EN1197" s="29"/>
      <c r="EO1197" s="29"/>
      <c r="EP1197" s="29"/>
      <c r="EQ1197" s="29"/>
      <c r="ER1197" s="29"/>
      <c r="ES1197" s="29"/>
      <c r="ET1197" s="29"/>
      <c r="EU1197" s="29"/>
      <c r="EV1197" s="29"/>
      <c r="EW1197" s="29"/>
      <c r="EX1197" s="29"/>
      <c r="EY1197" s="29"/>
      <c r="EZ1197" s="29"/>
      <c r="FA1197" s="29"/>
      <c r="FB1197" s="29"/>
      <c r="FC1197" s="29"/>
      <c r="FD1197" s="29"/>
      <c r="FE1197" s="29"/>
      <c r="FF1197" s="29"/>
      <c r="FG1197" s="29"/>
      <c r="FH1197" s="29"/>
      <c r="FI1197" s="29"/>
      <c r="FJ1197" s="29"/>
      <c r="FK1197" s="29"/>
      <c r="FL1197" s="29"/>
      <c r="FM1197" s="29"/>
      <c r="FN1197" s="29"/>
      <c r="FO1197" s="29"/>
      <c r="FP1197" s="29"/>
      <c r="FQ1197" s="29"/>
      <c r="FR1197" s="29"/>
      <c r="FS1197" s="29"/>
      <c r="FT1197" s="29"/>
      <c r="FU1197" s="29"/>
      <c r="FV1197" s="29"/>
      <c r="FW1197" s="29"/>
      <c r="FX1197" s="29"/>
      <c r="FY1197" s="29"/>
      <c r="FZ1197" s="29"/>
      <c r="GA1197" s="29"/>
      <c r="GB1197" s="29"/>
      <c r="GC1197" s="29"/>
      <c r="GD1197" s="29"/>
      <c r="GE1197" s="29"/>
      <c r="GF1197" s="29"/>
      <c r="GG1197" s="29"/>
      <c r="GH1197" s="29"/>
      <c r="GI1197" s="29"/>
      <c r="GJ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</row>
    <row r="1198" spans="2:230" ht="12.75">
      <c r="B1198" s="48"/>
      <c r="C1198" s="48"/>
      <c r="D1198" s="48"/>
      <c r="E1198" s="55"/>
      <c r="F1198" s="56"/>
      <c r="G1198" s="56"/>
      <c r="H1198" s="56"/>
      <c r="I1198" s="48"/>
      <c r="J1198" s="48"/>
      <c r="K1198" s="48"/>
      <c r="L1198" s="56"/>
      <c r="M1198" s="48"/>
      <c r="N1198" s="48"/>
      <c r="O1198" s="49"/>
      <c r="P1198" s="48"/>
      <c r="Q1198" s="48"/>
      <c r="R1198" s="56"/>
      <c r="S1198" s="52"/>
      <c r="T1198" s="116"/>
      <c r="U1198" s="116"/>
      <c r="V1198" s="116"/>
      <c r="W1198" s="116"/>
      <c r="X1198" s="43"/>
      <c r="Y1198" s="43"/>
      <c r="Z1198" s="42"/>
      <c r="AA1198" s="43"/>
      <c r="AB1198" s="45"/>
      <c r="AC1198" s="45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  <c r="BM1198" s="29"/>
      <c r="BN1198" s="29"/>
      <c r="BO1198" s="29"/>
      <c r="BP1198" s="29"/>
      <c r="BQ1198" s="29"/>
      <c r="BR1198" s="29"/>
      <c r="BS1198" s="29"/>
      <c r="BT1198" s="29"/>
      <c r="BU1198" s="29"/>
      <c r="BV1198" s="29"/>
      <c r="BW1198" s="29"/>
      <c r="BX1198" s="29"/>
      <c r="BY1198" s="29"/>
      <c r="BZ1198" s="29"/>
      <c r="CA1198" s="29"/>
      <c r="CB1198" s="29"/>
      <c r="CC1198" s="29"/>
      <c r="CD1198" s="29"/>
      <c r="CE1198" s="29"/>
      <c r="CF1198" s="29"/>
      <c r="CG1198" s="29"/>
      <c r="CH1198" s="29"/>
      <c r="CI1198" s="29"/>
      <c r="CJ1198" s="29"/>
      <c r="CK1198" s="29"/>
      <c r="CL1198" s="29"/>
      <c r="CM1198" s="29"/>
      <c r="CN1198" s="29"/>
      <c r="CO1198" s="29"/>
      <c r="CP1198" s="29"/>
      <c r="CQ1198" s="29"/>
      <c r="CR1198" s="29"/>
      <c r="CS1198" s="29"/>
      <c r="CT1198" s="29"/>
      <c r="CU1198" s="29"/>
      <c r="CV1198" s="29"/>
      <c r="CW1198" s="29"/>
      <c r="CX1198" s="29"/>
      <c r="CY1198" s="29"/>
      <c r="CZ1198" s="29"/>
      <c r="DA1198" s="29"/>
      <c r="DB1198" s="29"/>
      <c r="DC1198" s="29"/>
      <c r="DD1198" s="29"/>
      <c r="DE1198" s="29"/>
      <c r="DF1198" s="29"/>
      <c r="DG1198" s="29"/>
      <c r="DH1198" s="29"/>
      <c r="DI1198" s="29"/>
      <c r="DJ1198" s="29"/>
      <c r="DK1198" s="29"/>
      <c r="DL1198" s="29"/>
      <c r="DM1198" s="29"/>
      <c r="DN1198" s="29"/>
      <c r="DO1198" s="29"/>
      <c r="DP1198" s="29"/>
      <c r="DQ1198" s="29"/>
      <c r="DR1198" s="29"/>
      <c r="DS1198" s="29"/>
      <c r="DT1198" s="29"/>
      <c r="DU1198" s="29"/>
      <c r="DV1198" s="29"/>
      <c r="DW1198" s="29"/>
      <c r="DX1198" s="29"/>
      <c r="DY1198" s="29"/>
      <c r="DZ1198" s="29"/>
      <c r="EA1198" s="29"/>
      <c r="EB1198" s="29"/>
      <c r="EC1198" s="29"/>
      <c r="ED1198" s="29"/>
      <c r="EE1198" s="29"/>
      <c r="EF1198" s="29"/>
      <c r="EG1198" s="29"/>
      <c r="EH1198" s="29"/>
      <c r="EI1198" s="29"/>
      <c r="EJ1198" s="29"/>
      <c r="EK1198" s="29"/>
      <c r="EL1198" s="29"/>
      <c r="EM1198" s="29"/>
      <c r="EN1198" s="29"/>
      <c r="EO1198" s="29"/>
      <c r="EP1198" s="29"/>
      <c r="EQ1198" s="29"/>
      <c r="ER1198" s="29"/>
      <c r="ES1198" s="29"/>
      <c r="ET1198" s="29"/>
      <c r="EU1198" s="29"/>
      <c r="EV1198" s="29"/>
      <c r="EW1198" s="29"/>
      <c r="EX1198" s="29"/>
      <c r="EY1198" s="29"/>
      <c r="EZ1198" s="29"/>
      <c r="FA1198" s="29"/>
      <c r="FB1198" s="29"/>
      <c r="FC1198" s="29"/>
      <c r="FD1198" s="29"/>
      <c r="FE1198" s="29"/>
      <c r="FF1198" s="29"/>
      <c r="FG1198" s="29"/>
      <c r="FH1198" s="29"/>
      <c r="FI1198" s="29"/>
      <c r="FJ1198" s="29"/>
      <c r="FK1198" s="29"/>
      <c r="FL1198" s="29"/>
      <c r="FM1198" s="29"/>
      <c r="FN1198" s="29"/>
      <c r="FO1198" s="29"/>
      <c r="FP1198" s="29"/>
      <c r="FQ1198" s="29"/>
      <c r="FR1198" s="29"/>
      <c r="FS1198" s="29"/>
      <c r="FT1198" s="29"/>
      <c r="FU1198" s="29"/>
      <c r="FV1198" s="29"/>
      <c r="FW1198" s="29"/>
      <c r="FX1198" s="29"/>
      <c r="FY1198" s="29"/>
      <c r="FZ1198" s="29"/>
      <c r="GA1198" s="29"/>
      <c r="GB1198" s="29"/>
      <c r="GC1198" s="29"/>
      <c r="GD1198" s="29"/>
      <c r="GE1198" s="29"/>
      <c r="GF1198" s="29"/>
      <c r="GG1198" s="29"/>
      <c r="GH1198" s="29"/>
      <c r="GI1198" s="29"/>
      <c r="GJ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</row>
    <row r="1199" spans="2:230" ht="12.75">
      <c r="B1199" s="48"/>
      <c r="C1199" s="48"/>
      <c r="D1199" s="48"/>
      <c r="E1199" s="55"/>
      <c r="F1199" s="56"/>
      <c r="G1199" s="56"/>
      <c r="H1199" s="56"/>
      <c r="I1199" s="48"/>
      <c r="J1199" s="48"/>
      <c r="K1199" s="48"/>
      <c r="L1199" s="56"/>
      <c r="M1199" s="48"/>
      <c r="N1199" s="48"/>
      <c r="O1199" s="49"/>
      <c r="P1199" s="48"/>
      <c r="Q1199" s="48"/>
      <c r="R1199" s="56"/>
      <c r="S1199" s="52"/>
      <c r="T1199" s="116"/>
      <c r="U1199" s="116"/>
      <c r="V1199" s="116"/>
      <c r="W1199" s="116"/>
      <c r="X1199" s="43"/>
      <c r="Y1199" s="43"/>
      <c r="Z1199" s="42"/>
      <c r="AA1199" s="43"/>
      <c r="AB1199" s="45"/>
      <c r="AC1199" s="45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  <c r="BM1199" s="29"/>
      <c r="BN1199" s="29"/>
      <c r="BO1199" s="29"/>
      <c r="BP1199" s="29"/>
      <c r="BQ1199" s="29"/>
      <c r="BR1199" s="29"/>
      <c r="BS1199" s="29"/>
      <c r="BT1199" s="29"/>
      <c r="BU1199" s="29"/>
      <c r="BV1199" s="29"/>
      <c r="BW1199" s="29"/>
      <c r="BX1199" s="29"/>
      <c r="BY1199" s="29"/>
      <c r="BZ1199" s="29"/>
      <c r="CA1199" s="29"/>
      <c r="CB1199" s="29"/>
      <c r="CC1199" s="29"/>
      <c r="CD1199" s="29"/>
      <c r="CE1199" s="29"/>
      <c r="CF1199" s="29"/>
      <c r="CG1199" s="29"/>
      <c r="CH1199" s="29"/>
      <c r="CI1199" s="29"/>
      <c r="CJ1199" s="29"/>
      <c r="CK1199" s="29"/>
      <c r="CL1199" s="29"/>
      <c r="CM1199" s="29"/>
      <c r="CN1199" s="29"/>
      <c r="CO1199" s="29"/>
      <c r="CP1199" s="29"/>
      <c r="CQ1199" s="29"/>
      <c r="CR1199" s="29"/>
      <c r="CS1199" s="29"/>
      <c r="CT1199" s="29"/>
      <c r="CU1199" s="29"/>
      <c r="CV1199" s="29"/>
      <c r="CW1199" s="29"/>
      <c r="CX1199" s="29"/>
      <c r="CY1199" s="29"/>
      <c r="CZ1199" s="29"/>
      <c r="DA1199" s="29"/>
      <c r="DB1199" s="29"/>
      <c r="DC1199" s="29"/>
      <c r="DD1199" s="29"/>
      <c r="DE1199" s="29"/>
      <c r="DF1199" s="29"/>
      <c r="DG1199" s="29"/>
      <c r="DH1199" s="29"/>
      <c r="DI1199" s="29"/>
      <c r="DJ1199" s="29"/>
      <c r="DK1199" s="29"/>
      <c r="DL1199" s="29"/>
      <c r="DM1199" s="29"/>
      <c r="DN1199" s="29"/>
      <c r="DO1199" s="29"/>
      <c r="DP1199" s="29"/>
      <c r="DQ1199" s="29"/>
      <c r="DR1199" s="29"/>
      <c r="DS1199" s="29"/>
      <c r="DT1199" s="29"/>
      <c r="DU1199" s="29"/>
      <c r="DV1199" s="29"/>
      <c r="DW1199" s="29"/>
      <c r="DX1199" s="29"/>
      <c r="DY1199" s="29"/>
      <c r="DZ1199" s="29"/>
      <c r="EA1199" s="29"/>
      <c r="EB1199" s="29"/>
      <c r="EC1199" s="29"/>
      <c r="ED1199" s="29"/>
      <c r="EE1199" s="29"/>
      <c r="EF1199" s="29"/>
      <c r="EG1199" s="29"/>
      <c r="EH1199" s="29"/>
      <c r="EI1199" s="29"/>
      <c r="EJ1199" s="29"/>
      <c r="EK1199" s="29"/>
      <c r="EL1199" s="29"/>
      <c r="EM1199" s="29"/>
      <c r="EN1199" s="29"/>
      <c r="EO1199" s="29"/>
      <c r="EP1199" s="29"/>
      <c r="EQ1199" s="29"/>
      <c r="ER1199" s="29"/>
      <c r="ES1199" s="29"/>
      <c r="ET1199" s="29"/>
      <c r="EU1199" s="29"/>
      <c r="EV1199" s="29"/>
      <c r="EW1199" s="29"/>
      <c r="EX1199" s="29"/>
      <c r="EY1199" s="29"/>
      <c r="EZ1199" s="29"/>
      <c r="FA1199" s="29"/>
      <c r="FB1199" s="29"/>
      <c r="FC1199" s="29"/>
      <c r="FD1199" s="29"/>
      <c r="FE1199" s="29"/>
      <c r="FF1199" s="29"/>
      <c r="FG1199" s="29"/>
      <c r="FH1199" s="29"/>
      <c r="FI1199" s="29"/>
      <c r="FJ1199" s="29"/>
      <c r="FK1199" s="29"/>
      <c r="FL1199" s="29"/>
      <c r="FM1199" s="29"/>
      <c r="FN1199" s="29"/>
      <c r="FO1199" s="29"/>
      <c r="FP1199" s="29"/>
      <c r="FQ1199" s="29"/>
      <c r="FR1199" s="29"/>
      <c r="FS1199" s="29"/>
      <c r="FT1199" s="29"/>
      <c r="FU1199" s="29"/>
      <c r="FV1199" s="29"/>
      <c r="FW1199" s="29"/>
      <c r="FX1199" s="29"/>
      <c r="FY1199" s="29"/>
      <c r="FZ1199" s="29"/>
      <c r="GA1199" s="29"/>
      <c r="GB1199" s="29"/>
      <c r="GC1199" s="29"/>
      <c r="GD1199" s="29"/>
      <c r="GE1199" s="29"/>
      <c r="GF1199" s="29"/>
      <c r="GG1199" s="29"/>
      <c r="GH1199" s="29"/>
      <c r="GI1199" s="29"/>
      <c r="GJ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</row>
    <row r="1200" spans="2:230" ht="12.75">
      <c r="B1200" s="48"/>
      <c r="C1200" s="48"/>
      <c r="D1200" s="48"/>
      <c r="E1200" s="55"/>
      <c r="F1200" s="56"/>
      <c r="G1200" s="56"/>
      <c r="H1200" s="56"/>
      <c r="I1200" s="48"/>
      <c r="J1200" s="48"/>
      <c r="K1200" s="48"/>
      <c r="L1200" s="56"/>
      <c r="M1200" s="48"/>
      <c r="N1200" s="48"/>
      <c r="O1200" s="49"/>
      <c r="P1200" s="48"/>
      <c r="Q1200" s="48"/>
      <c r="R1200" s="56"/>
      <c r="S1200" s="52"/>
      <c r="T1200" s="116"/>
      <c r="U1200" s="116"/>
      <c r="V1200" s="116"/>
      <c r="W1200" s="116"/>
      <c r="X1200" s="43"/>
      <c r="Y1200" s="43"/>
      <c r="Z1200" s="42"/>
      <c r="AA1200" s="43"/>
      <c r="AB1200" s="45"/>
      <c r="AC1200" s="45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  <c r="BM1200" s="29"/>
      <c r="BN1200" s="29"/>
      <c r="BO1200" s="29"/>
      <c r="BP1200" s="29"/>
      <c r="BQ1200" s="29"/>
      <c r="BR1200" s="29"/>
      <c r="BS1200" s="29"/>
      <c r="BT1200" s="29"/>
      <c r="BU1200" s="29"/>
      <c r="BV1200" s="29"/>
      <c r="BW1200" s="29"/>
      <c r="BX1200" s="29"/>
      <c r="BY1200" s="29"/>
      <c r="BZ1200" s="29"/>
      <c r="CA1200" s="29"/>
      <c r="CB1200" s="29"/>
      <c r="CC1200" s="29"/>
      <c r="CD1200" s="29"/>
      <c r="CE1200" s="29"/>
      <c r="CF1200" s="29"/>
      <c r="CG1200" s="29"/>
      <c r="CH1200" s="29"/>
      <c r="CI1200" s="29"/>
      <c r="CJ1200" s="29"/>
      <c r="CK1200" s="29"/>
      <c r="CL1200" s="29"/>
      <c r="CM1200" s="29"/>
      <c r="CN1200" s="29"/>
      <c r="CO1200" s="29"/>
      <c r="CP1200" s="29"/>
      <c r="CQ1200" s="29"/>
      <c r="CR1200" s="29"/>
      <c r="CS1200" s="29"/>
      <c r="CT1200" s="29"/>
      <c r="CU1200" s="29"/>
      <c r="CV1200" s="29"/>
      <c r="CW1200" s="29"/>
      <c r="CX1200" s="29"/>
      <c r="CY1200" s="29"/>
      <c r="CZ1200" s="29"/>
      <c r="DA1200" s="29"/>
      <c r="DB1200" s="29"/>
      <c r="DC1200" s="29"/>
      <c r="DD1200" s="29"/>
      <c r="DE1200" s="29"/>
      <c r="DF1200" s="29"/>
      <c r="DG1200" s="29"/>
      <c r="DH1200" s="29"/>
      <c r="DI1200" s="29"/>
      <c r="DJ1200" s="29"/>
      <c r="DK1200" s="29"/>
      <c r="DL1200" s="29"/>
      <c r="DM1200" s="29"/>
      <c r="DN1200" s="29"/>
      <c r="DO1200" s="29"/>
      <c r="DP1200" s="29"/>
      <c r="DQ1200" s="29"/>
      <c r="DR1200" s="29"/>
      <c r="DS1200" s="29"/>
      <c r="DT1200" s="29"/>
      <c r="DU1200" s="29"/>
      <c r="DV1200" s="29"/>
      <c r="DW1200" s="29"/>
      <c r="DX1200" s="29"/>
      <c r="DY1200" s="29"/>
      <c r="DZ1200" s="29"/>
      <c r="EA1200" s="29"/>
      <c r="EB1200" s="29"/>
      <c r="EC1200" s="29"/>
      <c r="ED1200" s="29"/>
      <c r="EE1200" s="29"/>
      <c r="EF1200" s="29"/>
      <c r="EG1200" s="29"/>
      <c r="EH1200" s="29"/>
      <c r="EI1200" s="29"/>
      <c r="EJ1200" s="29"/>
      <c r="EK1200" s="29"/>
      <c r="EL1200" s="29"/>
      <c r="EM1200" s="29"/>
      <c r="EN1200" s="29"/>
      <c r="EO1200" s="29"/>
      <c r="EP1200" s="29"/>
      <c r="EQ1200" s="29"/>
      <c r="ER1200" s="29"/>
      <c r="ES1200" s="29"/>
      <c r="ET1200" s="29"/>
      <c r="EU1200" s="29"/>
      <c r="EV1200" s="29"/>
      <c r="EW1200" s="29"/>
      <c r="EX1200" s="29"/>
      <c r="EY1200" s="29"/>
      <c r="EZ1200" s="29"/>
      <c r="FA1200" s="29"/>
      <c r="FB1200" s="29"/>
      <c r="FC1200" s="29"/>
      <c r="FD1200" s="29"/>
      <c r="FE1200" s="29"/>
      <c r="FF1200" s="29"/>
      <c r="FG1200" s="29"/>
      <c r="FH1200" s="29"/>
      <c r="FI1200" s="29"/>
      <c r="FJ1200" s="29"/>
      <c r="FK1200" s="29"/>
      <c r="FL1200" s="29"/>
      <c r="FM1200" s="29"/>
      <c r="FN1200" s="29"/>
      <c r="FO1200" s="29"/>
      <c r="FP1200" s="29"/>
      <c r="FQ1200" s="29"/>
      <c r="FR1200" s="29"/>
      <c r="FS1200" s="29"/>
      <c r="FT1200" s="29"/>
      <c r="FU1200" s="29"/>
      <c r="FV1200" s="29"/>
      <c r="FW1200" s="29"/>
      <c r="FX1200" s="29"/>
      <c r="FY1200" s="29"/>
      <c r="FZ1200" s="29"/>
      <c r="GA1200" s="29"/>
      <c r="GB1200" s="29"/>
      <c r="GC1200" s="29"/>
      <c r="GD1200" s="29"/>
      <c r="GE1200" s="29"/>
      <c r="GF1200" s="29"/>
      <c r="GG1200" s="29"/>
      <c r="GH1200" s="29"/>
      <c r="GI1200" s="29"/>
      <c r="GJ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</row>
    <row r="1201" spans="2:230" ht="12.75">
      <c r="B1201" s="48"/>
      <c r="C1201" s="48"/>
      <c r="D1201" s="48"/>
      <c r="E1201" s="55"/>
      <c r="F1201" s="56"/>
      <c r="G1201" s="56"/>
      <c r="H1201" s="56"/>
      <c r="I1201" s="48"/>
      <c r="J1201" s="48"/>
      <c r="K1201" s="48"/>
      <c r="L1201" s="56"/>
      <c r="M1201" s="48"/>
      <c r="N1201" s="48"/>
      <c r="O1201" s="49"/>
      <c r="P1201" s="48"/>
      <c r="Q1201" s="48"/>
      <c r="R1201" s="56"/>
      <c r="S1201" s="52"/>
      <c r="T1201" s="116"/>
      <c r="U1201" s="116"/>
      <c r="V1201" s="116"/>
      <c r="W1201" s="116"/>
      <c r="X1201" s="43"/>
      <c r="Y1201" s="43"/>
      <c r="Z1201" s="42"/>
      <c r="AA1201" s="43"/>
      <c r="AB1201" s="45"/>
      <c r="AC1201" s="45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  <c r="BM1201" s="29"/>
      <c r="BN1201" s="29"/>
      <c r="BO1201" s="29"/>
      <c r="BP1201" s="29"/>
      <c r="BQ1201" s="29"/>
      <c r="BR1201" s="29"/>
      <c r="BS1201" s="29"/>
      <c r="BT1201" s="29"/>
      <c r="BU1201" s="29"/>
      <c r="BV1201" s="29"/>
      <c r="BW1201" s="29"/>
      <c r="BX1201" s="29"/>
      <c r="BY1201" s="29"/>
      <c r="BZ1201" s="29"/>
      <c r="CA1201" s="29"/>
      <c r="CB1201" s="29"/>
      <c r="CC1201" s="29"/>
      <c r="CD1201" s="29"/>
      <c r="CE1201" s="29"/>
      <c r="CF1201" s="29"/>
      <c r="CG1201" s="29"/>
      <c r="CH1201" s="29"/>
      <c r="CI1201" s="29"/>
      <c r="CJ1201" s="29"/>
      <c r="CK1201" s="29"/>
      <c r="CL1201" s="29"/>
      <c r="CM1201" s="29"/>
      <c r="CN1201" s="29"/>
      <c r="CO1201" s="29"/>
      <c r="CP1201" s="29"/>
      <c r="CQ1201" s="29"/>
      <c r="CR1201" s="29"/>
      <c r="CS1201" s="29"/>
      <c r="CT1201" s="29"/>
      <c r="CU1201" s="29"/>
      <c r="CV1201" s="29"/>
      <c r="CW1201" s="29"/>
      <c r="CX1201" s="29"/>
      <c r="CY1201" s="29"/>
      <c r="CZ1201" s="29"/>
      <c r="DA1201" s="29"/>
      <c r="DB1201" s="29"/>
      <c r="DC1201" s="29"/>
      <c r="DD1201" s="29"/>
      <c r="DE1201" s="29"/>
      <c r="DF1201" s="29"/>
      <c r="DG1201" s="29"/>
      <c r="DH1201" s="29"/>
      <c r="DI1201" s="29"/>
      <c r="DJ1201" s="29"/>
      <c r="DK1201" s="29"/>
      <c r="DL1201" s="29"/>
      <c r="DM1201" s="29"/>
      <c r="DN1201" s="29"/>
      <c r="DO1201" s="29"/>
      <c r="DP1201" s="29"/>
      <c r="DQ1201" s="29"/>
      <c r="DR1201" s="29"/>
      <c r="DS1201" s="29"/>
      <c r="DT1201" s="29"/>
      <c r="DU1201" s="29"/>
      <c r="DV1201" s="29"/>
      <c r="DW1201" s="29"/>
      <c r="DX1201" s="29"/>
      <c r="DY1201" s="29"/>
      <c r="DZ1201" s="29"/>
      <c r="EA1201" s="29"/>
      <c r="EB1201" s="29"/>
      <c r="EC1201" s="29"/>
      <c r="ED1201" s="29"/>
      <c r="EE1201" s="29"/>
      <c r="EF1201" s="29"/>
      <c r="EG1201" s="29"/>
      <c r="EH1201" s="29"/>
      <c r="EI1201" s="29"/>
      <c r="EJ1201" s="29"/>
      <c r="EK1201" s="29"/>
      <c r="EL1201" s="29"/>
      <c r="EM1201" s="29"/>
      <c r="EN1201" s="29"/>
      <c r="EO1201" s="29"/>
      <c r="EP1201" s="29"/>
      <c r="EQ1201" s="29"/>
      <c r="ER1201" s="29"/>
      <c r="ES1201" s="29"/>
      <c r="ET1201" s="29"/>
      <c r="EU1201" s="29"/>
      <c r="EV1201" s="29"/>
      <c r="EW1201" s="29"/>
      <c r="EX1201" s="29"/>
      <c r="EY1201" s="29"/>
      <c r="EZ1201" s="29"/>
      <c r="FA1201" s="29"/>
      <c r="FB1201" s="29"/>
      <c r="FC1201" s="29"/>
      <c r="FD1201" s="29"/>
      <c r="FE1201" s="29"/>
      <c r="FF1201" s="29"/>
      <c r="FG1201" s="29"/>
      <c r="FH1201" s="29"/>
      <c r="FI1201" s="29"/>
      <c r="FJ1201" s="29"/>
      <c r="FK1201" s="29"/>
      <c r="FL1201" s="29"/>
      <c r="FM1201" s="29"/>
      <c r="FN1201" s="29"/>
      <c r="FO1201" s="29"/>
      <c r="FP1201" s="29"/>
      <c r="FQ1201" s="29"/>
      <c r="FR1201" s="29"/>
      <c r="FS1201" s="29"/>
      <c r="FT1201" s="29"/>
      <c r="FU1201" s="29"/>
      <c r="FV1201" s="29"/>
      <c r="FW1201" s="29"/>
      <c r="FX1201" s="29"/>
      <c r="FY1201" s="29"/>
      <c r="FZ1201" s="29"/>
      <c r="GA1201" s="29"/>
      <c r="GB1201" s="29"/>
      <c r="GC1201" s="29"/>
      <c r="GD1201" s="29"/>
      <c r="GE1201" s="29"/>
      <c r="GF1201" s="29"/>
      <c r="GG1201" s="29"/>
      <c r="GH1201" s="29"/>
      <c r="GI1201" s="29"/>
      <c r="GJ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</row>
    <row r="1202" spans="2:230" ht="12.75">
      <c r="B1202" s="48"/>
      <c r="C1202" s="48"/>
      <c r="D1202" s="48"/>
      <c r="E1202" s="55"/>
      <c r="F1202" s="56"/>
      <c r="G1202" s="56"/>
      <c r="H1202" s="56"/>
      <c r="I1202" s="48"/>
      <c r="J1202" s="48"/>
      <c r="K1202" s="48"/>
      <c r="L1202" s="56"/>
      <c r="M1202" s="48"/>
      <c r="N1202" s="48"/>
      <c r="O1202" s="49"/>
      <c r="P1202" s="48"/>
      <c r="Q1202" s="48"/>
      <c r="R1202" s="56"/>
      <c r="S1202" s="52"/>
      <c r="T1202" s="116"/>
      <c r="U1202" s="116"/>
      <c r="V1202" s="116"/>
      <c r="W1202" s="116"/>
      <c r="X1202" s="43"/>
      <c r="Y1202" s="43"/>
      <c r="Z1202" s="42"/>
      <c r="AA1202" s="43"/>
      <c r="AB1202" s="45"/>
      <c r="AC1202" s="45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  <c r="BM1202" s="29"/>
      <c r="BN1202" s="29"/>
      <c r="BO1202" s="29"/>
      <c r="BP1202" s="29"/>
      <c r="BQ1202" s="29"/>
      <c r="BR1202" s="29"/>
      <c r="BS1202" s="29"/>
      <c r="BT1202" s="29"/>
      <c r="BU1202" s="29"/>
      <c r="BV1202" s="29"/>
      <c r="BW1202" s="29"/>
      <c r="BX1202" s="29"/>
      <c r="BY1202" s="29"/>
      <c r="BZ1202" s="29"/>
      <c r="CA1202" s="29"/>
      <c r="CB1202" s="29"/>
      <c r="CC1202" s="29"/>
      <c r="CD1202" s="29"/>
      <c r="CE1202" s="29"/>
      <c r="CF1202" s="29"/>
      <c r="CG1202" s="29"/>
      <c r="CH1202" s="29"/>
      <c r="CI1202" s="29"/>
      <c r="CJ1202" s="29"/>
      <c r="CK1202" s="29"/>
      <c r="CL1202" s="29"/>
      <c r="CM1202" s="29"/>
      <c r="CN1202" s="29"/>
      <c r="CO1202" s="29"/>
      <c r="CP1202" s="29"/>
      <c r="CQ1202" s="29"/>
      <c r="CR1202" s="29"/>
      <c r="CS1202" s="29"/>
      <c r="CT1202" s="29"/>
      <c r="CU1202" s="29"/>
      <c r="CV1202" s="29"/>
      <c r="CW1202" s="29"/>
      <c r="CX1202" s="29"/>
      <c r="CY1202" s="29"/>
      <c r="CZ1202" s="29"/>
      <c r="DA1202" s="29"/>
      <c r="DB1202" s="29"/>
      <c r="DC1202" s="29"/>
      <c r="DD1202" s="29"/>
      <c r="DE1202" s="29"/>
      <c r="DF1202" s="29"/>
      <c r="DG1202" s="29"/>
      <c r="DH1202" s="29"/>
      <c r="DI1202" s="29"/>
      <c r="DJ1202" s="29"/>
      <c r="DK1202" s="29"/>
      <c r="DL1202" s="29"/>
      <c r="DM1202" s="29"/>
      <c r="DN1202" s="29"/>
      <c r="DO1202" s="29"/>
      <c r="DP1202" s="29"/>
      <c r="DQ1202" s="29"/>
      <c r="DR1202" s="29"/>
      <c r="DS1202" s="29"/>
      <c r="DT1202" s="29"/>
      <c r="DU1202" s="29"/>
      <c r="DV1202" s="29"/>
      <c r="DW1202" s="29"/>
      <c r="DX1202" s="29"/>
      <c r="DY1202" s="29"/>
      <c r="DZ1202" s="29"/>
      <c r="EA1202" s="29"/>
      <c r="EB1202" s="29"/>
      <c r="EC1202" s="29"/>
      <c r="ED1202" s="29"/>
      <c r="EE1202" s="29"/>
      <c r="EF1202" s="29"/>
      <c r="EG1202" s="29"/>
      <c r="EH1202" s="29"/>
      <c r="EI1202" s="29"/>
      <c r="EJ1202" s="29"/>
      <c r="EK1202" s="29"/>
      <c r="EL1202" s="29"/>
      <c r="EM1202" s="29"/>
      <c r="EN1202" s="29"/>
      <c r="EO1202" s="29"/>
      <c r="EP1202" s="29"/>
      <c r="EQ1202" s="29"/>
      <c r="ER1202" s="29"/>
      <c r="ES1202" s="29"/>
      <c r="ET1202" s="29"/>
      <c r="EU1202" s="29"/>
      <c r="EV1202" s="29"/>
      <c r="EW1202" s="29"/>
      <c r="EX1202" s="29"/>
      <c r="EY1202" s="29"/>
      <c r="EZ1202" s="29"/>
      <c r="FA1202" s="29"/>
      <c r="FB1202" s="29"/>
      <c r="FC1202" s="29"/>
      <c r="FD1202" s="29"/>
      <c r="FE1202" s="29"/>
      <c r="FF1202" s="29"/>
      <c r="FG1202" s="29"/>
      <c r="FH1202" s="29"/>
      <c r="FI1202" s="29"/>
      <c r="FJ1202" s="29"/>
      <c r="FK1202" s="29"/>
      <c r="FL1202" s="29"/>
      <c r="FM1202" s="29"/>
      <c r="FN1202" s="29"/>
      <c r="FO1202" s="29"/>
      <c r="FP1202" s="29"/>
      <c r="FQ1202" s="29"/>
      <c r="FR1202" s="29"/>
      <c r="FS1202" s="29"/>
      <c r="FT1202" s="29"/>
      <c r="FU1202" s="29"/>
      <c r="FV1202" s="29"/>
      <c r="FW1202" s="29"/>
      <c r="FX1202" s="29"/>
      <c r="FY1202" s="29"/>
      <c r="FZ1202" s="29"/>
      <c r="GA1202" s="29"/>
      <c r="GB1202" s="29"/>
      <c r="GC1202" s="29"/>
      <c r="GD1202" s="29"/>
      <c r="GE1202" s="29"/>
      <c r="GF1202" s="29"/>
      <c r="GG1202" s="29"/>
      <c r="GH1202" s="29"/>
      <c r="GI1202" s="29"/>
      <c r="GJ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</row>
    <row r="1203" spans="2:230" ht="12.75">
      <c r="B1203" s="48"/>
      <c r="C1203" s="48"/>
      <c r="D1203" s="48"/>
      <c r="E1203" s="55"/>
      <c r="F1203" s="56"/>
      <c r="G1203" s="56"/>
      <c r="H1203" s="56"/>
      <c r="I1203" s="48"/>
      <c r="J1203" s="48"/>
      <c r="K1203" s="48"/>
      <c r="L1203" s="56"/>
      <c r="M1203" s="48"/>
      <c r="N1203" s="48"/>
      <c r="O1203" s="49"/>
      <c r="P1203" s="48"/>
      <c r="Q1203" s="48"/>
      <c r="R1203" s="56"/>
      <c r="S1203" s="52"/>
      <c r="T1203" s="116"/>
      <c r="U1203" s="116"/>
      <c r="V1203" s="116"/>
      <c r="W1203" s="116"/>
      <c r="X1203" s="43"/>
      <c r="Y1203" s="43"/>
      <c r="Z1203" s="42"/>
      <c r="AA1203" s="43"/>
      <c r="AB1203" s="45"/>
      <c r="AC1203" s="45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  <c r="BM1203" s="29"/>
      <c r="BN1203" s="29"/>
      <c r="BO1203" s="29"/>
      <c r="BP1203" s="29"/>
      <c r="BQ1203" s="29"/>
      <c r="BR1203" s="29"/>
      <c r="BS1203" s="29"/>
      <c r="BT1203" s="29"/>
      <c r="BU1203" s="29"/>
      <c r="BV1203" s="29"/>
      <c r="BW1203" s="29"/>
      <c r="BX1203" s="29"/>
      <c r="BY1203" s="29"/>
      <c r="BZ1203" s="29"/>
      <c r="CA1203" s="29"/>
      <c r="CB1203" s="29"/>
      <c r="CC1203" s="29"/>
      <c r="CD1203" s="29"/>
      <c r="CE1203" s="29"/>
      <c r="CF1203" s="29"/>
      <c r="CG1203" s="29"/>
      <c r="CH1203" s="29"/>
      <c r="CI1203" s="29"/>
      <c r="CJ1203" s="29"/>
      <c r="CK1203" s="29"/>
      <c r="CL1203" s="29"/>
      <c r="CM1203" s="29"/>
      <c r="CN1203" s="29"/>
      <c r="CO1203" s="29"/>
      <c r="CP1203" s="29"/>
      <c r="CQ1203" s="29"/>
      <c r="CR1203" s="29"/>
      <c r="CS1203" s="29"/>
      <c r="CT1203" s="29"/>
      <c r="CU1203" s="29"/>
      <c r="CV1203" s="29"/>
      <c r="CW1203" s="29"/>
      <c r="CX1203" s="29"/>
      <c r="CY1203" s="29"/>
      <c r="CZ1203" s="29"/>
      <c r="DA1203" s="29"/>
      <c r="DB1203" s="29"/>
      <c r="DC1203" s="29"/>
      <c r="DD1203" s="29"/>
      <c r="DE1203" s="29"/>
      <c r="DF1203" s="29"/>
      <c r="DG1203" s="29"/>
      <c r="DH1203" s="29"/>
      <c r="DI1203" s="29"/>
      <c r="DJ1203" s="29"/>
      <c r="DK1203" s="29"/>
      <c r="DL1203" s="29"/>
      <c r="DM1203" s="29"/>
      <c r="DN1203" s="29"/>
      <c r="DO1203" s="29"/>
      <c r="DP1203" s="29"/>
      <c r="DQ1203" s="29"/>
      <c r="DR1203" s="29"/>
      <c r="DS1203" s="29"/>
      <c r="DT1203" s="29"/>
      <c r="DU1203" s="29"/>
      <c r="DV1203" s="29"/>
      <c r="DW1203" s="29"/>
      <c r="DX1203" s="29"/>
      <c r="DY1203" s="29"/>
      <c r="DZ1203" s="29"/>
      <c r="EA1203" s="29"/>
      <c r="EB1203" s="29"/>
      <c r="EC1203" s="29"/>
      <c r="ED1203" s="29"/>
      <c r="EE1203" s="29"/>
      <c r="EF1203" s="29"/>
      <c r="EG1203" s="29"/>
      <c r="EH1203" s="29"/>
      <c r="EI1203" s="29"/>
      <c r="EJ1203" s="29"/>
      <c r="EK1203" s="29"/>
      <c r="EL1203" s="29"/>
      <c r="EM1203" s="29"/>
      <c r="EN1203" s="29"/>
      <c r="EO1203" s="29"/>
      <c r="EP1203" s="29"/>
      <c r="EQ1203" s="29"/>
      <c r="ER1203" s="29"/>
      <c r="ES1203" s="29"/>
      <c r="ET1203" s="29"/>
      <c r="EU1203" s="29"/>
      <c r="EV1203" s="29"/>
      <c r="EW1203" s="29"/>
      <c r="EX1203" s="29"/>
      <c r="EY1203" s="29"/>
      <c r="EZ1203" s="29"/>
      <c r="FA1203" s="29"/>
      <c r="FB1203" s="29"/>
      <c r="FC1203" s="29"/>
      <c r="FD1203" s="29"/>
      <c r="FE1203" s="29"/>
      <c r="FF1203" s="29"/>
      <c r="FG1203" s="29"/>
      <c r="FH1203" s="29"/>
      <c r="FI1203" s="29"/>
      <c r="FJ1203" s="29"/>
      <c r="FK1203" s="29"/>
      <c r="FL1203" s="29"/>
      <c r="FM1203" s="29"/>
      <c r="FN1203" s="29"/>
      <c r="FO1203" s="29"/>
      <c r="FP1203" s="29"/>
      <c r="FQ1203" s="29"/>
      <c r="FR1203" s="29"/>
      <c r="FS1203" s="29"/>
      <c r="FT1203" s="29"/>
      <c r="FU1203" s="29"/>
      <c r="FV1203" s="29"/>
      <c r="FW1203" s="29"/>
      <c r="FX1203" s="29"/>
      <c r="FY1203" s="29"/>
      <c r="FZ1203" s="29"/>
      <c r="GA1203" s="29"/>
      <c r="GB1203" s="29"/>
      <c r="GC1203" s="29"/>
      <c r="GD1203" s="29"/>
      <c r="GE1203" s="29"/>
      <c r="GF1203" s="29"/>
      <c r="GG1203" s="29"/>
      <c r="GH1203" s="29"/>
      <c r="GI1203" s="29"/>
      <c r="GJ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</row>
    <row r="1204" spans="2:230" ht="12.75">
      <c r="B1204" s="48"/>
      <c r="C1204" s="48"/>
      <c r="D1204" s="48"/>
      <c r="E1204" s="55"/>
      <c r="F1204" s="56"/>
      <c r="G1204" s="56"/>
      <c r="H1204" s="56"/>
      <c r="I1204" s="48"/>
      <c r="J1204" s="48"/>
      <c r="K1204" s="48"/>
      <c r="L1204" s="56"/>
      <c r="M1204" s="48"/>
      <c r="N1204" s="48"/>
      <c r="O1204" s="49"/>
      <c r="P1204" s="48"/>
      <c r="Q1204" s="48"/>
      <c r="R1204" s="56"/>
      <c r="S1204" s="52"/>
      <c r="T1204" s="116"/>
      <c r="U1204" s="116"/>
      <c r="V1204" s="116"/>
      <c r="W1204" s="116"/>
      <c r="X1204" s="43"/>
      <c r="Y1204" s="43"/>
      <c r="Z1204" s="42"/>
      <c r="AA1204" s="43"/>
      <c r="AB1204" s="45"/>
      <c r="AC1204" s="45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  <c r="BM1204" s="29"/>
      <c r="BN1204" s="29"/>
      <c r="BO1204" s="29"/>
      <c r="BP1204" s="29"/>
      <c r="BQ1204" s="29"/>
      <c r="BR1204" s="29"/>
      <c r="BS1204" s="29"/>
      <c r="BT1204" s="29"/>
      <c r="BU1204" s="29"/>
      <c r="BV1204" s="29"/>
      <c r="BW1204" s="29"/>
      <c r="BX1204" s="29"/>
      <c r="BY1204" s="29"/>
      <c r="BZ1204" s="29"/>
      <c r="CA1204" s="29"/>
      <c r="CB1204" s="29"/>
      <c r="CC1204" s="29"/>
      <c r="CD1204" s="29"/>
      <c r="CE1204" s="29"/>
      <c r="CF1204" s="29"/>
      <c r="CG1204" s="29"/>
      <c r="CH1204" s="29"/>
      <c r="CI1204" s="29"/>
      <c r="CJ1204" s="29"/>
      <c r="CK1204" s="29"/>
      <c r="CL1204" s="29"/>
      <c r="CM1204" s="29"/>
      <c r="CN1204" s="29"/>
      <c r="CO1204" s="29"/>
      <c r="CP1204" s="29"/>
      <c r="CQ1204" s="29"/>
      <c r="CR1204" s="29"/>
      <c r="CS1204" s="29"/>
      <c r="CT1204" s="29"/>
      <c r="CU1204" s="29"/>
      <c r="CV1204" s="29"/>
      <c r="CW1204" s="29"/>
      <c r="CX1204" s="29"/>
      <c r="CY1204" s="29"/>
      <c r="CZ1204" s="29"/>
      <c r="DA1204" s="29"/>
      <c r="DB1204" s="29"/>
      <c r="DC1204" s="29"/>
      <c r="DD1204" s="29"/>
      <c r="DE1204" s="29"/>
      <c r="DF1204" s="29"/>
      <c r="DG1204" s="29"/>
      <c r="DH1204" s="29"/>
      <c r="DI1204" s="29"/>
      <c r="DJ1204" s="29"/>
      <c r="DK1204" s="29"/>
      <c r="DL1204" s="29"/>
      <c r="DM1204" s="29"/>
      <c r="DN1204" s="29"/>
      <c r="DO1204" s="29"/>
      <c r="DP1204" s="29"/>
      <c r="DQ1204" s="29"/>
      <c r="DR1204" s="29"/>
      <c r="DS1204" s="29"/>
      <c r="DT1204" s="29"/>
      <c r="DU1204" s="29"/>
      <c r="DV1204" s="29"/>
      <c r="DW1204" s="29"/>
      <c r="DX1204" s="29"/>
      <c r="DY1204" s="29"/>
      <c r="DZ1204" s="29"/>
      <c r="EA1204" s="29"/>
      <c r="EB1204" s="29"/>
      <c r="EC1204" s="29"/>
      <c r="ED1204" s="29"/>
      <c r="EE1204" s="29"/>
      <c r="EF1204" s="29"/>
      <c r="EG1204" s="29"/>
      <c r="EH1204" s="29"/>
      <c r="EI1204" s="29"/>
      <c r="EJ1204" s="29"/>
      <c r="EK1204" s="29"/>
      <c r="EL1204" s="29"/>
      <c r="EM1204" s="29"/>
      <c r="EN1204" s="29"/>
      <c r="EO1204" s="29"/>
      <c r="EP1204" s="29"/>
      <c r="EQ1204" s="29"/>
      <c r="ER1204" s="29"/>
      <c r="ES1204" s="29"/>
      <c r="ET1204" s="29"/>
      <c r="EU1204" s="29"/>
      <c r="EV1204" s="29"/>
      <c r="EW1204" s="29"/>
      <c r="EX1204" s="29"/>
      <c r="EY1204" s="29"/>
      <c r="EZ1204" s="29"/>
      <c r="FA1204" s="29"/>
      <c r="FB1204" s="29"/>
      <c r="FC1204" s="29"/>
      <c r="FD1204" s="29"/>
      <c r="FE1204" s="29"/>
      <c r="FF1204" s="29"/>
      <c r="FG1204" s="29"/>
      <c r="FH1204" s="29"/>
      <c r="FI1204" s="29"/>
      <c r="FJ1204" s="29"/>
      <c r="FK1204" s="29"/>
      <c r="FL1204" s="29"/>
      <c r="FM1204" s="29"/>
      <c r="FN1204" s="29"/>
      <c r="FO1204" s="29"/>
      <c r="FP1204" s="29"/>
      <c r="FQ1204" s="29"/>
      <c r="FR1204" s="29"/>
      <c r="FS1204" s="29"/>
      <c r="FT1204" s="29"/>
      <c r="FU1204" s="29"/>
      <c r="FV1204" s="29"/>
      <c r="FW1204" s="29"/>
      <c r="FX1204" s="29"/>
      <c r="FY1204" s="29"/>
      <c r="FZ1204" s="29"/>
      <c r="GA1204" s="29"/>
      <c r="GB1204" s="29"/>
      <c r="GC1204" s="29"/>
      <c r="GD1204" s="29"/>
      <c r="GE1204" s="29"/>
      <c r="GF1204" s="29"/>
      <c r="GG1204" s="29"/>
      <c r="GH1204" s="29"/>
      <c r="GI1204" s="29"/>
      <c r="GJ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</row>
    <row r="1205" spans="2:230" ht="12.75">
      <c r="B1205" s="48"/>
      <c r="C1205" s="48"/>
      <c r="D1205" s="48"/>
      <c r="E1205" s="55"/>
      <c r="F1205" s="56"/>
      <c r="G1205" s="56"/>
      <c r="H1205" s="56"/>
      <c r="I1205" s="48"/>
      <c r="J1205" s="48"/>
      <c r="K1205" s="48"/>
      <c r="L1205" s="56"/>
      <c r="M1205" s="48"/>
      <c r="N1205" s="48"/>
      <c r="O1205" s="49"/>
      <c r="P1205" s="48"/>
      <c r="Q1205" s="48"/>
      <c r="R1205" s="56"/>
      <c r="S1205" s="52"/>
      <c r="T1205" s="116"/>
      <c r="U1205" s="116"/>
      <c r="V1205" s="116"/>
      <c r="W1205" s="116"/>
      <c r="X1205" s="43"/>
      <c r="Y1205" s="43"/>
      <c r="Z1205" s="42"/>
      <c r="AA1205" s="43"/>
      <c r="AB1205" s="45"/>
      <c r="AC1205" s="45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  <c r="BM1205" s="29"/>
      <c r="BN1205" s="29"/>
      <c r="BO1205" s="29"/>
      <c r="BP1205" s="29"/>
      <c r="BQ1205" s="29"/>
      <c r="BR1205" s="29"/>
      <c r="BS1205" s="29"/>
      <c r="BT1205" s="29"/>
      <c r="BU1205" s="29"/>
      <c r="BV1205" s="29"/>
      <c r="BW1205" s="29"/>
      <c r="BX1205" s="29"/>
      <c r="BY1205" s="29"/>
      <c r="BZ1205" s="29"/>
      <c r="CA1205" s="29"/>
      <c r="CB1205" s="29"/>
      <c r="CC1205" s="29"/>
      <c r="CD1205" s="29"/>
      <c r="CE1205" s="29"/>
      <c r="CF1205" s="29"/>
      <c r="CG1205" s="29"/>
      <c r="CH1205" s="29"/>
      <c r="CI1205" s="29"/>
      <c r="CJ1205" s="29"/>
      <c r="CK1205" s="29"/>
      <c r="CL1205" s="29"/>
      <c r="CM1205" s="29"/>
      <c r="CN1205" s="29"/>
      <c r="CO1205" s="29"/>
      <c r="CP1205" s="29"/>
      <c r="CQ1205" s="29"/>
      <c r="CR1205" s="29"/>
      <c r="CS1205" s="29"/>
      <c r="CT1205" s="29"/>
      <c r="CU1205" s="29"/>
      <c r="CV1205" s="29"/>
      <c r="CW1205" s="29"/>
      <c r="CX1205" s="29"/>
      <c r="CY1205" s="29"/>
      <c r="CZ1205" s="29"/>
      <c r="DA1205" s="29"/>
      <c r="DB1205" s="29"/>
      <c r="DC1205" s="29"/>
      <c r="DD1205" s="29"/>
      <c r="DE1205" s="29"/>
      <c r="DF1205" s="29"/>
      <c r="DG1205" s="29"/>
      <c r="DH1205" s="29"/>
      <c r="DI1205" s="29"/>
      <c r="DJ1205" s="29"/>
      <c r="DK1205" s="29"/>
      <c r="DL1205" s="29"/>
      <c r="DM1205" s="29"/>
      <c r="DN1205" s="29"/>
      <c r="DO1205" s="29"/>
      <c r="DP1205" s="29"/>
      <c r="DQ1205" s="29"/>
      <c r="DR1205" s="29"/>
      <c r="DS1205" s="29"/>
      <c r="DT1205" s="29"/>
      <c r="DU1205" s="29"/>
      <c r="DV1205" s="29"/>
      <c r="DW1205" s="29"/>
      <c r="DX1205" s="29"/>
      <c r="DY1205" s="29"/>
      <c r="DZ1205" s="29"/>
      <c r="EA1205" s="29"/>
      <c r="EB1205" s="29"/>
      <c r="EC1205" s="29"/>
      <c r="ED1205" s="29"/>
      <c r="EE1205" s="29"/>
      <c r="EF1205" s="29"/>
      <c r="EG1205" s="29"/>
      <c r="EH1205" s="29"/>
      <c r="EI1205" s="29"/>
      <c r="EJ1205" s="29"/>
      <c r="EK1205" s="29"/>
      <c r="EL1205" s="29"/>
      <c r="EM1205" s="29"/>
      <c r="EN1205" s="29"/>
      <c r="EO1205" s="29"/>
      <c r="EP1205" s="29"/>
      <c r="EQ1205" s="29"/>
      <c r="ER1205" s="29"/>
      <c r="ES1205" s="29"/>
      <c r="ET1205" s="29"/>
      <c r="EU1205" s="29"/>
      <c r="EV1205" s="29"/>
      <c r="EW1205" s="29"/>
      <c r="EX1205" s="29"/>
      <c r="EY1205" s="29"/>
      <c r="EZ1205" s="29"/>
      <c r="FA1205" s="29"/>
      <c r="FB1205" s="29"/>
      <c r="FC1205" s="29"/>
      <c r="FD1205" s="29"/>
      <c r="FE1205" s="29"/>
      <c r="FF1205" s="29"/>
      <c r="FG1205" s="29"/>
      <c r="FH1205" s="29"/>
      <c r="FI1205" s="29"/>
      <c r="FJ1205" s="29"/>
      <c r="FK1205" s="29"/>
      <c r="FL1205" s="29"/>
      <c r="FM1205" s="29"/>
      <c r="FN1205" s="29"/>
      <c r="FO1205" s="29"/>
      <c r="FP1205" s="29"/>
      <c r="FQ1205" s="29"/>
      <c r="FR1205" s="29"/>
      <c r="FS1205" s="29"/>
      <c r="FT1205" s="29"/>
      <c r="FU1205" s="29"/>
      <c r="FV1205" s="29"/>
      <c r="FW1205" s="29"/>
      <c r="FX1205" s="29"/>
      <c r="FY1205" s="29"/>
      <c r="FZ1205" s="29"/>
      <c r="GA1205" s="29"/>
      <c r="GB1205" s="29"/>
      <c r="GC1205" s="29"/>
      <c r="GD1205" s="29"/>
      <c r="GE1205" s="29"/>
      <c r="GF1205" s="29"/>
      <c r="GG1205" s="29"/>
      <c r="GH1205" s="29"/>
      <c r="GI1205" s="29"/>
      <c r="GJ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</row>
    <row r="1206" spans="2:230" ht="12.75">
      <c r="B1206" s="48"/>
      <c r="C1206" s="48"/>
      <c r="D1206" s="48"/>
      <c r="E1206" s="55"/>
      <c r="F1206" s="56"/>
      <c r="G1206" s="56"/>
      <c r="H1206" s="56"/>
      <c r="I1206" s="48"/>
      <c r="J1206" s="48"/>
      <c r="K1206" s="48"/>
      <c r="L1206" s="56"/>
      <c r="M1206" s="48"/>
      <c r="N1206" s="48"/>
      <c r="O1206" s="49"/>
      <c r="P1206" s="48"/>
      <c r="Q1206" s="48"/>
      <c r="R1206" s="56"/>
      <c r="S1206" s="52"/>
      <c r="T1206" s="116"/>
      <c r="U1206" s="116"/>
      <c r="V1206" s="116"/>
      <c r="W1206" s="116"/>
      <c r="X1206" s="43"/>
      <c r="Y1206" s="43"/>
      <c r="Z1206" s="42"/>
      <c r="AA1206" s="43"/>
      <c r="AB1206" s="45"/>
      <c r="AC1206" s="45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  <c r="BM1206" s="29"/>
      <c r="BN1206" s="29"/>
      <c r="BO1206" s="29"/>
      <c r="BP1206" s="29"/>
      <c r="BQ1206" s="29"/>
      <c r="BR1206" s="29"/>
      <c r="BS1206" s="29"/>
      <c r="BT1206" s="29"/>
      <c r="BU1206" s="29"/>
      <c r="BV1206" s="29"/>
      <c r="BW1206" s="29"/>
      <c r="BX1206" s="29"/>
      <c r="BY1206" s="29"/>
      <c r="BZ1206" s="29"/>
      <c r="CA1206" s="29"/>
      <c r="CB1206" s="29"/>
      <c r="CC1206" s="29"/>
      <c r="CD1206" s="29"/>
      <c r="CE1206" s="29"/>
      <c r="CF1206" s="29"/>
      <c r="CG1206" s="29"/>
      <c r="CH1206" s="29"/>
      <c r="CI1206" s="29"/>
      <c r="CJ1206" s="29"/>
      <c r="CK1206" s="29"/>
      <c r="CL1206" s="29"/>
      <c r="CM1206" s="29"/>
      <c r="CN1206" s="29"/>
      <c r="CO1206" s="29"/>
      <c r="CP1206" s="29"/>
      <c r="CQ1206" s="29"/>
      <c r="CR1206" s="29"/>
      <c r="CS1206" s="29"/>
      <c r="CT1206" s="29"/>
      <c r="CU1206" s="29"/>
      <c r="CV1206" s="29"/>
      <c r="CW1206" s="29"/>
      <c r="CX1206" s="29"/>
      <c r="CY1206" s="29"/>
      <c r="CZ1206" s="29"/>
      <c r="DA1206" s="29"/>
      <c r="DB1206" s="29"/>
      <c r="DC1206" s="29"/>
      <c r="DD1206" s="29"/>
      <c r="DE1206" s="29"/>
      <c r="DF1206" s="29"/>
      <c r="DG1206" s="29"/>
      <c r="DH1206" s="29"/>
      <c r="DI1206" s="29"/>
      <c r="DJ1206" s="29"/>
      <c r="DK1206" s="29"/>
      <c r="DL1206" s="29"/>
      <c r="DM1206" s="29"/>
      <c r="DN1206" s="29"/>
      <c r="DO1206" s="29"/>
      <c r="DP1206" s="29"/>
      <c r="DQ1206" s="29"/>
      <c r="DR1206" s="29"/>
      <c r="DS1206" s="29"/>
      <c r="DT1206" s="29"/>
      <c r="DU1206" s="29"/>
      <c r="DV1206" s="29"/>
      <c r="DW1206" s="29"/>
      <c r="DX1206" s="29"/>
      <c r="DY1206" s="29"/>
      <c r="DZ1206" s="29"/>
      <c r="EA1206" s="29"/>
      <c r="EB1206" s="29"/>
      <c r="EC1206" s="29"/>
      <c r="ED1206" s="29"/>
      <c r="EE1206" s="29"/>
      <c r="EF1206" s="29"/>
      <c r="EG1206" s="29"/>
      <c r="EH1206" s="29"/>
      <c r="EI1206" s="29"/>
      <c r="EJ1206" s="29"/>
      <c r="EK1206" s="29"/>
      <c r="EL1206" s="29"/>
      <c r="EM1206" s="29"/>
      <c r="EN1206" s="29"/>
      <c r="EO1206" s="29"/>
      <c r="EP1206" s="29"/>
      <c r="EQ1206" s="29"/>
      <c r="ER1206" s="29"/>
      <c r="ES1206" s="29"/>
      <c r="ET1206" s="29"/>
      <c r="EU1206" s="29"/>
      <c r="EV1206" s="29"/>
      <c r="EW1206" s="29"/>
      <c r="EX1206" s="29"/>
      <c r="EY1206" s="29"/>
      <c r="EZ1206" s="29"/>
      <c r="FA1206" s="29"/>
      <c r="FB1206" s="29"/>
      <c r="FC1206" s="29"/>
      <c r="FD1206" s="29"/>
      <c r="FE1206" s="29"/>
      <c r="FF1206" s="29"/>
      <c r="FG1206" s="29"/>
      <c r="FH1206" s="29"/>
      <c r="FI1206" s="29"/>
      <c r="FJ1206" s="29"/>
      <c r="FK1206" s="29"/>
      <c r="FL1206" s="29"/>
      <c r="FM1206" s="29"/>
      <c r="FN1206" s="29"/>
      <c r="FO1206" s="29"/>
      <c r="FP1206" s="29"/>
      <c r="FQ1206" s="29"/>
      <c r="FR1206" s="29"/>
      <c r="FS1206" s="29"/>
      <c r="FT1206" s="29"/>
      <c r="FU1206" s="29"/>
      <c r="FV1206" s="29"/>
      <c r="FW1206" s="29"/>
      <c r="FX1206" s="29"/>
      <c r="FY1206" s="29"/>
      <c r="FZ1206" s="29"/>
      <c r="GA1206" s="29"/>
      <c r="GB1206" s="29"/>
      <c r="GC1206" s="29"/>
      <c r="GD1206" s="29"/>
      <c r="GE1206" s="29"/>
      <c r="GF1206" s="29"/>
      <c r="GG1206" s="29"/>
      <c r="GH1206" s="29"/>
      <c r="GI1206" s="29"/>
      <c r="GJ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</row>
    <row r="1207" spans="2:230" ht="12.75">
      <c r="B1207" s="48"/>
      <c r="C1207" s="48"/>
      <c r="D1207" s="48"/>
      <c r="E1207" s="55"/>
      <c r="F1207" s="56"/>
      <c r="G1207" s="56"/>
      <c r="H1207" s="56"/>
      <c r="I1207" s="48"/>
      <c r="J1207" s="48"/>
      <c r="K1207" s="48"/>
      <c r="L1207" s="56"/>
      <c r="M1207" s="48"/>
      <c r="N1207" s="48"/>
      <c r="O1207" s="49"/>
      <c r="P1207" s="48"/>
      <c r="Q1207" s="48"/>
      <c r="R1207" s="56"/>
      <c r="S1207" s="52"/>
      <c r="T1207" s="116"/>
      <c r="U1207" s="116"/>
      <c r="V1207" s="116"/>
      <c r="W1207" s="116"/>
      <c r="X1207" s="43"/>
      <c r="Y1207" s="43"/>
      <c r="Z1207" s="42"/>
      <c r="AA1207" s="43"/>
      <c r="AB1207" s="45"/>
      <c r="AC1207" s="45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  <c r="BM1207" s="29"/>
      <c r="BN1207" s="29"/>
      <c r="BO1207" s="29"/>
      <c r="BP1207" s="29"/>
      <c r="BQ1207" s="29"/>
      <c r="BR1207" s="29"/>
      <c r="BS1207" s="29"/>
      <c r="BT1207" s="29"/>
      <c r="BU1207" s="29"/>
      <c r="BV1207" s="29"/>
      <c r="BW1207" s="29"/>
      <c r="BX1207" s="29"/>
      <c r="BY1207" s="29"/>
      <c r="BZ1207" s="29"/>
      <c r="CA1207" s="29"/>
      <c r="CB1207" s="29"/>
      <c r="CC1207" s="29"/>
      <c r="CD1207" s="29"/>
      <c r="CE1207" s="29"/>
      <c r="CF1207" s="29"/>
      <c r="CG1207" s="29"/>
      <c r="CH1207" s="29"/>
      <c r="CI1207" s="29"/>
      <c r="CJ1207" s="29"/>
      <c r="CK1207" s="29"/>
      <c r="CL1207" s="29"/>
      <c r="CM1207" s="29"/>
      <c r="CN1207" s="29"/>
      <c r="CO1207" s="29"/>
      <c r="CP1207" s="29"/>
      <c r="CQ1207" s="29"/>
      <c r="CR1207" s="29"/>
      <c r="CS1207" s="29"/>
      <c r="CT1207" s="29"/>
      <c r="CU1207" s="29"/>
      <c r="CV1207" s="29"/>
      <c r="CW1207" s="29"/>
      <c r="CX1207" s="29"/>
      <c r="CY1207" s="29"/>
      <c r="CZ1207" s="29"/>
      <c r="DA1207" s="29"/>
      <c r="DB1207" s="29"/>
      <c r="DC1207" s="29"/>
      <c r="DD1207" s="29"/>
      <c r="DE1207" s="29"/>
      <c r="DF1207" s="29"/>
      <c r="DG1207" s="29"/>
      <c r="DH1207" s="29"/>
      <c r="DI1207" s="29"/>
      <c r="DJ1207" s="29"/>
      <c r="DK1207" s="29"/>
      <c r="DL1207" s="29"/>
      <c r="DM1207" s="29"/>
      <c r="DN1207" s="29"/>
      <c r="DO1207" s="29"/>
      <c r="DP1207" s="29"/>
      <c r="DQ1207" s="29"/>
      <c r="DR1207" s="29"/>
      <c r="DS1207" s="29"/>
      <c r="DT1207" s="29"/>
      <c r="DU1207" s="29"/>
      <c r="DV1207" s="29"/>
      <c r="DW1207" s="29"/>
      <c r="DX1207" s="29"/>
      <c r="DY1207" s="29"/>
      <c r="DZ1207" s="29"/>
      <c r="EA1207" s="29"/>
      <c r="EB1207" s="29"/>
      <c r="EC1207" s="29"/>
      <c r="ED1207" s="29"/>
      <c r="EE1207" s="29"/>
      <c r="EF1207" s="29"/>
      <c r="EG1207" s="29"/>
      <c r="EH1207" s="29"/>
      <c r="EI1207" s="29"/>
      <c r="EJ1207" s="29"/>
      <c r="EK1207" s="29"/>
      <c r="EL1207" s="29"/>
      <c r="EM1207" s="29"/>
      <c r="EN1207" s="29"/>
      <c r="EO1207" s="29"/>
      <c r="EP1207" s="29"/>
      <c r="EQ1207" s="29"/>
      <c r="ER1207" s="29"/>
      <c r="ES1207" s="29"/>
      <c r="ET1207" s="29"/>
      <c r="EU1207" s="29"/>
      <c r="EV1207" s="29"/>
      <c r="EW1207" s="29"/>
      <c r="EX1207" s="29"/>
      <c r="EY1207" s="29"/>
      <c r="EZ1207" s="29"/>
      <c r="FA1207" s="29"/>
      <c r="FB1207" s="29"/>
      <c r="FC1207" s="29"/>
      <c r="FD1207" s="29"/>
      <c r="FE1207" s="29"/>
      <c r="FF1207" s="29"/>
      <c r="FG1207" s="29"/>
      <c r="FH1207" s="29"/>
      <c r="FI1207" s="29"/>
      <c r="FJ1207" s="29"/>
      <c r="FK1207" s="29"/>
      <c r="FL1207" s="29"/>
      <c r="FM1207" s="29"/>
      <c r="FN1207" s="29"/>
      <c r="FO1207" s="29"/>
      <c r="FP1207" s="29"/>
      <c r="FQ1207" s="29"/>
      <c r="FR1207" s="29"/>
      <c r="FS1207" s="29"/>
      <c r="FT1207" s="29"/>
      <c r="FU1207" s="29"/>
      <c r="FV1207" s="29"/>
      <c r="FW1207" s="29"/>
      <c r="FX1207" s="29"/>
      <c r="FY1207" s="29"/>
      <c r="FZ1207" s="29"/>
      <c r="GA1207" s="29"/>
      <c r="GB1207" s="29"/>
      <c r="GC1207" s="29"/>
      <c r="GD1207" s="29"/>
      <c r="GE1207" s="29"/>
      <c r="GF1207" s="29"/>
      <c r="GG1207" s="29"/>
      <c r="GH1207" s="29"/>
      <c r="GI1207" s="29"/>
      <c r="GJ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</row>
    <row r="1208" spans="2:230" ht="12.75">
      <c r="B1208" s="48"/>
      <c r="C1208" s="48"/>
      <c r="D1208" s="48"/>
      <c r="E1208" s="55"/>
      <c r="F1208" s="56"/>
      <c r="G1208" s="56"/>
      <c r="H1208" s="56"/>
      <c r="I1208" s="48"/>
      <c r="J1208" s="48"/>
      <c r="K1208" s="48"/>
      <c r="L1208" s="56"/>
      <c r="M1208" s="48"/>
      <c r="N1208" s="48"/>
      <c r="O1208" s="49"/>
      <c r="P1208" s="48"/>
      <c r="Q1208" s="48"/>
      <c r="R1208" s="56"/>
      <c r="S1208" s="52"/>
      <c r="T1208" s="116"/>
      <c r="U1208" s="116"/>
      <c r="V1208" s="116"/>
      <c r="W1208" s="116"/>
      <c r="X1208" s="43"/>
      <c r="Y1208" s="43"/>
      <c r="Z1208" s="42"/>
      <c r="AA1208" s="43"/>
      <c r="AB1208" s="45"/>
      <c r="AC1208" s="45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  <c r="BM1208" s="29"/>
      <c r="BN1208" s="29"/>
      <c r="BO1208" s="29"/>
      <c r="BP1208" s="29"/>
      <c r="BQ1208" s="29"/>
      <c r="BR1208" s="29"/>
      <c r="BS1208" s="29"/>
      <c r="BT1208" s="29"/>
      <c r="BU1208" s="29"/>
      <c r="BV1208" s="29"/>
      <c r="BW1208" s="29"/>
      <c r="BX1208" s="29"/>
      <c r="BY1208" s="29"/>
      <c r="BZ1208" s="29"/>
      <c r="CA1208" s="29"/>
      <c r="CB1208" s="29"/>
      <c r="CC1208" s="29"/>
      <c r="CD1208" s="29"/>
      <c r="CE1208" s="29"/>
      <c r="CF1208" s="29"/>
      <c r="CG1208" s="29"/>
      <c r="CH1208" s="29"/>
      <c r="CI1208" s="29"/>
      <c r="CJ1208" s="29"/>
      <c r="CK1208" s="29"/>
      <c r="CL1208" s="29"/>
      <c r="CM1208" s="29"/>
      <c r="CN1208" s="29"/>
      <c r="CO1208" s="29"/>
      <c r="CP1208" s="29"/>
      <c r="CQ1208" s="29"/>
      <c r="CR1208" s="29"/>
      <c r="CS1208" s="29"/>
      <c r="CT1208" s="29"/>
      <c r="CU1208" s="29"/>
      <c r="CV1208" s="29"/>
      <c r="CW1208" s="29"/>
      <c r="CX1208" s="29"/>
      <c r="CY1208" s="29"/>
      <c r="CZ1208" s="29"/>
      <c r="DA1208" s="29"/>
      <c r="DB1208" s="29"/>
      <c r="DC1208" s="29"/>
      <c r="DD1208" s="29"/>
      <c r="DE1208" s="29"/>
      <c r="DF1208" s="29"/>
      <c r="DG1208" s="29"/>
      <c r="DH1208" s="29"/>
      <c r="DI1208" s="29"/>
      <c r="DJ1208" s="29"/>
      <c r="DK1208" s="29"/>
      <c r="DL1208" s="29"/>
      <c r="DM1208" s="29"/>
      <c r="DN1208" s="29"/>
      <c r="DO1208" s="29"/>
      <c r="DP1208" s="29"/>
      <c r="DQ1208" s="29"/>
      <c r="DR1208" s="29"/>
      <c r="DS1208" s="29"/>
      <c r="DT1208" s="29"/>
      <c r="DU1208" s="29"/>
      <c r="DV1208" s="29"/>
      <c r="DW1208" s="29"/>
      <c r="DX1208" s="29"/>
      <c r="DY1208" s="29"/>
      <c r="DZ1208" s="29"/>
      <c r="EA1208" s="29"/>
      <c r="EB1208" s="29"/>
      <c r="EC1208" s="29"/>
      <c r="ED1208" s="29"/>
      <c r="EE1208" s="29"/>
      <c r="EF1208" s="29"/>
      <c r="EG1208" s="29"/>
      <c r="EH1208" s="29"/>
      <c r="EI1208" s="29"/>
      <c r="EJ1208" s="29"/>
      <c r="EK1208" s="29"/>
      <c r="EL1208" s="29"/>
      <c r="EM1208" s="29"/>
      <c r="EN1208" s="29"/>
      <c r="EO1208" s="29"/>
      <c r="EP1208" s="29"/>
      <c r="EQ1208" s="29"/>
      <c r="ER1208" s="29"/>
      <c r="ES1208" s="29"/>
      <c r="ET1208" s="29"/>
      <c r="EU1208" s="29"/>
      <c r="EV1208" s="29"/>
      <c r="EW1208" s="29"/>
      <c r="EX1208" s="29"/>
      <c r="EY1208" s="29"/>
      <c r="EZ1208" s="29"/>
      <c r="FA1208" s="29"/>
      <c r="FB1208" s="29"/>
      <c r="FC1208" s="29"/>
      <c r="FD1208" s="29"/>
      <c r="FE1208" s="29"/>
      <c r="FF1208" s="29"/>
      <c r="FG1208" s="29"/>
      <c r="FH1208" s="29"/>
      <c r="FI1208" s="29"/>
      <c r="FJ1208" s="29"/>
      <c r="FK1208" s="29"/>
      <c r="FL1208" s="29"/>
      <c r="FM1208" s="29"/>
      <c r="FN1208" s="29"/>
      <c r="FO1208" s="29"/>
      <c r="FP1208" s="29"/>
      <c r="FQ1208" s="29"/>
      <c r="FR1208" s="29"/>
      <c r="FS1208" s="29"/>
      <c r="FT1208" s="29"/>
      <c r="FU1208" s="29"/>
      <c r="FV1208" s="29"/>
      <c r="FW1208" s="29"/>
      <c r="FX1208" s="29"/>
      <c r="FY1208" s="29"/>
      <c r="FZ1208" s="29"/>
      <c r="GA1208" s="29"/>
      <c r="GB1208" s="29"/>
      <c r="GC1208" s="29"/>
      <c r="GD1208" s="29"/>
      <c r="GE1208" s="29"/>
      <c r="GF1208" s="29"/>
      <c r="GG1208" s="29"/>
      <c r="GH1208" s="29"/>
      <c r="GI1208" s="29"/>
      <c r="GJ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</row>
    <row r="1209" spans="2:230" ht="12.75">
      <c r="B1209" s="48"/>
      <c r="C1209" s="48"/>
      <c r="D1209" s="48"/>
      <c r="E1209" s="55"/>
      <c r="F1209" s="56"/>
      <c r="G1209" s="56"/>
      <c r="H1209" s="56"/>
      <c r="I1209" s="48"/>
      <c r="J1209" s="48"/>
      <c r="K1209" s="48"/>
      <c r="L1209" s="56"/>
      <c r="M1209" s="48"/>
      <c r="N1209" s="48"/>
      <c r="O1209" s="49"/>
      <c r="P1209" s="48"/>
      <c r="Q1209" s="48"/>
      <c r="R1209" s="56"/>
      <c r="S1209" s="52"/>
      <c r="T1209" s="116"/>
      <c r="U1209" s="116"/>
      <c r="V1209" s="116"/>
      <c r="W1209" s="116"/>
      <c r="X1209" s="43"/>
      <c r="Y1209" s="43"/>
      <c r="Z1209" s="42"/>
      <c r="AA1209" s="43"/>
      <c r="AB1209" s="45"/>
      <c r="AC1209" s="45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  <c r="BM1209" s="29"/>
      <c r="BN1209" s="29"/>
      <c r="BO1209" s="29"/>
      <c r="BP1209" s="29"/>
      <c r="BQ1209" s="29"/>
      <c r="BR1209" s="29"/>
      <c r="BS1209" s="29"/>
      <c r="BT1209" s="29"/>
      <c r="BU1209" s="29"/>
      <c r="BV1209" s="29"/>
      <c r="BW1209" s="29"/>
      <c r="BX1209" s="29"/>
      <c r="BY1209" s="29"/>
      <c r="BZ1209" s="29"/>
      <c r="CA1209" s="29"/>
      <c r="CB1209" s="29"/>
      <c r="CC1209" s="29"/>
      <c r="CD1209" s="29"/>
      <c r="CE1209" s="29"/>
      <c r="CF1209" s="29"/>
      <c r="CG1209" s="29"/>
      <c r="CH1209" s="29"/>
      <c r="CI1209" s="29"/>
      <c r="CJ1209" s="29"/>
      <c r="CK1209" s="29"/>
      <c r="CL1209" s="29"/>
      <c r="CM1209" s="29"/>
      <c r="CN1209" s="29"/>
      <c r="CO1209" s="29"/>
      <c r="CP1209" s="29"/>
      <c r="CQ1209" s="29"/>
      <c r="CR1209" s="29"/>
      <c r="CS1209" s="29"/>
      <c r="CT1209" s="29"/>
      <c r="CU1209" s="29"/>
      <c r="CV1209" s="29"/>
      <c r="CW1209" s="29"/>
      <c r="CX1209" s="29"/>
      <c r="CY1209" s="29"/>
      <c r="CZ1209" s="29"/>
      <c r="DA1209" s="29"/>
      <c r="DB1209" s="29"/>
      <c r="DC1209" s="29"/>
      <c r="DD1209" s="29"/>
      <c r="DE1209" s="29"/>
      <c r="DF1209" s="29"/>
      <c r="DG1209" s="29"/>
      <c r="DH1209" s="29"/>
      <c r="DI1209" s="29"/>
      <c r="DJ1209" s="29"/>
      <c r="DK1209" s="29"/>
      <c r="DL1209" s="29"/>
      <c r="DM1209" s="29"/>
      <c r="DN1209" s="29"/>
      <c r="DO1209" s="29"/>
      <c r="DP1209" s="29"/>
      <c r="DQ1209" s="29"/>
      <c r="DR1209" s="29"/>
      <c r="DS1209" s="29"/>
      <c r="DT1209" s="29"/>
      <c r="DU1209" s="29"/>
      <c r="DV1209" s="29"/>
      <c r="DW1209" s="29"/>
      <c r="DX1209" s="29"/>
      <c r="DY1209" s="29"/>
      <c r="DZ1209" s="29"/>
      <c r="EA1209" s="29"/>
      <c r="EB1209" s="29"/>
      <c r="EC1209" s="29"/>
      <c r="ED1209" s="29"/>
      <c r="EE1209" s="29"/>
      <c r="EF1209" s="29"/>
      <c r="EG1209" s="29"/>
      <c r="EH1209" s="29"/>
      <c r="EI1209" s="29"/>
      <c r="EJ1209" s="29"/>
      <c r="EK1209" s="29"/>
      <c r="EL1209" s="29"/>
      <c r="EM1209" s="29"/>
      <c r="EN1209" s="29"/>
      <c r="EO1209" s="29"/>
      <c r="EP1209" s="29"/>
      <c r="EQ1209" s="29"/>
      <c r="ER1209" s="29"/>
      <c r="ES1209" s="29"/>
      <c r="ET1209" s="29"/>
      <c r="EU1209" s="29"/>
      <c r="EV1209" s="29"/>
      <c r="EW1209" s="29"/>
      <c r="EX1209" s="29"/>
      <c r="EY1209" s="29"/>
      <c r="EZ1209" s="29"/>
      <c r="FA1209" s="29"/>
      <c r="FB1209" s="29"/>
      <c r="FC1209" s="29"/>
      <c r="FD1209" s="29"/>
      <c r="FE1209" s="29"/>
      <c r="FF1209" s="29"/>
      <c r="FG1209" s="29"/>
      <c r="FH1209" s="29"/>
      <c r="FI1209" s="29"/>
      <c r="FJ1209" s="29"/>
      <c r="FK1209" s="29"/>
      <c r="FL1209" s="29"/>
      <c r="FM1209" s="29"/>
      <c r="FN1209" s="29"/>
      <c r="FO1209" s="29"/>
      <c r="FP1209" s="29"/>
      <c r="FQ1209" s="29"/>
      <c r="FR1209" s="29"/>
      <c r="FS1209" s="29"/>
      <c r="FT1209" s="29"/>
      <c r="FU1209" s="29"/>
      <c r="FV1209" s="29"/>
      <c r="FW1209" s="29"/>
      <c r="FX1209" s="29"/>
      <c r="FY1209" s="29"/>
      <c r="FZ1209" s="29"/>
      <c r="GA1209" s="29"/>
      <c r="GB1209" s="29"/>
      <c r="GC1209" s="29"/>
      <c r="GD1209" s="29"/>
      <c r="GE1209" s="29"/>
      <c r="GF1209" s="29"/>
      <c r="GG1209" s="29"/>
      <c r="GH1209" s="29"/>
      <c r="GI1209" s="29"/>
      <c r="GJ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</row>
    <row r="1210" spans="2:230" ht="12.75">
      <c r="B1210" s="48"/>
      <c r="C1210" s="48"/>
      <c r="D1210" s="48"/>
      <c r="E1210" s="55"/>
      <c r="F1210" s="56"/>
      <c r="G1210" s="56"/>
      <c r="H1210" s="56"/>
      <c r="I1210" s="48"/>
      <c r="J1210" s="48"/>
      <c r="K1210" s="48"/>
      <c r="L1210" s="56"/>
      <c r="M1210" s="48"/>
      <c r="N1210" s="48"/>
      <c r="O1210" s="49"/>
      <c r="P1210" s="48"/>
      <c r="Q1210" s="48"/>
      <c r="R1210" s="56"/>
      <c r="S1210" s="52"/>
      <c r="T1210" s="116"/>
      <c r="U1210" s="116"/>
      <c r="V1210" s="116"/>
      <c r="W1210" s="116"/>
      <c r="X1210" s="43"/>
      <c r="Y1210" s="43"/>
      <c r="Z1210" s="42"/>
      <c r="AA1210" s="43"/>
      <c r="AB1210" s="45"/>
      <c r="AC1210" s="45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  <c r="BM1210" s="29"/>
      <c r="BN1210" s="29"/>
      <c r="BO1210" s="29"/>
      <c r="BP1210" s="29"/>
      <c r="BQ1210" s="29"/>
      <c r="BR1210" s="29"/>
      <c r="BS1210" s="29"/>
      <c r="BT1210" s="29"/>
      <c r="BU1210" s="29"/>
      <c r="BV1210" s="29"/>
      <c r="BW1210" s="29"/>
      <c r="BX1210" s="29"/>
      <c r="BY1210" s="29"/>
      <c r="BZ1210" s="29"/>
      <c r="CA1210" s="29"/>
      <c r="CB1210" s="29"/>
      <c r="CC1210" s="29"/>
      <c r="CD1210" s="29"/>
      <c r="CE1210" s="29"/>
      <c r="CF1210" s="29"/>
      <c r="CG1210" s="29"/>
      <c r="CH1210" s="29"/>
      <c r="CI1210" s="29"/>
      <c r="CJ1210" s="29"/>
      <c r="CK1210" s="29"/>
      <c r="CL1210" s="29"/>
      <c r="CM1210" s="29"/>
      <c r="CN1210" s="29"/>
      <c r="CO1210" s="29"/>
      <c r="CP1210" s="29"/>
      <c r="CQ1210" s="29"/>
      <c r="CR1210" s="29"/>
      <c r="CS1210" s="29"/>
      <c r="CT1210" s="29"/>
      <c r="CU1210" s="29"/>
      <c r="CV1210" s="29"/>
      <c r="CW1210" s="29"/>
      <c r="CX1210" s="29"/>
      <c r="CY1210" s="29"/>
      <c r="CZ1210" s="29"/>
      <c r="DA1210" s="29"/>
      <c r="DB1210" s="29"/>
      <c r="DC1210" s="29"/>
      <c r="DD1210" s="29"/>
      <c r="DE1210" s="29"/>
      <c r="DF1210" s="29"/>
      <c r="DG1210" s="29"/>
      <c r="DH1210" s="29"/>
      <c r="DI1210" s="29"/>
      <c r="DJ1210" s="29"/>
      <c r="DK1210" s="29"/>
      <c r="DL1210" s="29"/>
      <c r="DM1210" s="29"/>
      <c r="DN1210" s="29"/>
      <c r="DO1210" s="29"/>
      <c r="DP1210" s="29"/>
      <c r="DQ1210" s="29"/>
      <c r="DR1210" s="29"/>
      <c r="DS1210" s="29"/>
      <c r="DT1210" s="29"/>
      <c r="DU1210" s="29"/>
      <c r="DV1210" s="29"/>
      <c r="DW1210" s="29"/>
      <c r="DX1210" s="29"/>
      <c r="DY1210" s="29"/>
      <c r="DZ1210" s="29"/>
      <c r="EA1210" s="29"/>
      <c r="EB1210" s="29"/>
      <c r="EC1210" s="29"/>
      <c r="ED1210" s="29"/>
      <c r="EE1210" s="29"/>
      <c r="EF1210" s="29"/>
      <c r="EG1210" s="29"/>
      <c r="EH1210" s="29"/>
      <c r="EI1210" s="29"/>
      <c r="EJ1210" s="29"/>
      <c r="EK1210" s="29"/>
      <c r="EL1210" s="29"/>
      <c r="EM1210" s="29"/>
      <c r="EN1210" s="29"/>
      <c r="EO1210" s="29"/>
      <c r="EP1210" s="29"/>
      <c r="EQ1210" s="29"/>
      <c r="ER1210" s="29"/>
      <c r="ES1210" s="29"/>
      <c r="ET1210" s="29"/>
      <c r="EU1210" s="29"/>
      <c r="EV1210" s="29"/>
      <c r="EW1210" s="29"/>
      <c r="EX1210" s="29"/>
      <c r="EY1210" s="29"/>
      <c r="EZ1210" s="29"/>
      <c r="FA1210" s="29"/>
      <c r="FB1210" s="29"/>
      <c r="FC1210" s="29"/>
      <c r="FD1210" s="29"/>
      <c r="FE1210" s="29"/>
      <c r="FF1210" s="29"/>
      <c r="FG1210" s="29"/>
      <c r="FH1210" s="29"/>
      <c r="FI1210" s="29"/>
      <c r="FJ1210" s="29"/>
      <c r="FK1210" s="29"/>
      <c r="FL1210" s="29"/>
      <c r="FM1210" s="29"/>
      <c r="FN1210" s="29"/>
      <c r="FO1210" s="29"/>
      <c r="FP1210" s="29"/>
      <c r="FQ1210" s="29"/>
      <c r="FR1210" s="29"/>
      <c r="FS1210" s="29"/>
      <c r="FT1210" s="29"/>
      <c r="FU1210" s="29"/>
      <c r="FV1210" s="29"/>
      <c r="FW1210" s="29"/>
      <c r="FX1210" s="29"/>
      <c r="FY1210" s="29"/>
      <c r="FZ1210" s="29"/>
      <c r="GA1210" s="29"/>
      <c r="GB1210" s="29"/>
      <c r="GC1210" s="29"/>
      <c r="GD1210" s="29"/>
      <c r="GE1210" s="29"/>
      <c r="GF1210" s="29"/>
      <c r="GG1210" s="29"/>
      <c r="GH1210" s="29"/>
      <c r="GI1210" s="29"/>
      <c r="GJ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</row>
    <row r="1211" spans="2:230" ht="12.75">
      <c r="B1211" s="48"/>
      <c r="C1211" s="48"/>
      <c r="D1211" s="48"/>
      <c r="E1211" s="55"/>
      <c r="F1211" s="56"/>
      <c r="G1211" s="56"/>
      <c r="H1211" s="56"/>
      <c r="I1211" s="48"/>
      <c r="J1211" s="48"/>
      <c r="K1211" s="48"/>
      <c r="L1211" s="56"/>
      <c r="M1211" s="48"/>
      <c r="N1211" s="48"/>
      <c r="O1211" s="49"/>
      <c r="P1211" s="48"/>
      <c r="Q1211" s="48"/>
      <c r="R1211" s="56"/>
      <c r="S1211" s="52"/>
      <c r="T1211" s="116"/>
      <c r="U1211" s="116"/>
      <c r="V1211" s="116"/>
      <c r="W1211" s="116"/>
      <c r="X1211" s="43"/>
      <c r="Y1211" s="43"/>
      <c r="Z1211" s="42"/>
      <c r="AA1211" s="43"/>
      <c r="AB1211" s="45"/>
      <c r="AC1211" s="45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  <c r="BM1211" s="29"/>
      <c r="BN1211" s="29"/>
      <c r="BO1211" s="29"/>
      <c r="BP1211" s="29"/>
      <c r="BQ1211" s="29"/>
      <c r="BR1211" s="29"/>
      <c r="BS1211" s="29"/>
      <c r="BT1211" s="29"/>
      <c r="BU1211" s="29"/>
      <c r="BV1211" s="29"/>
      <c r="BW1211" s="29"/>
      <c r="BX1211" s="29"/>
      <c r="BY1211" s="29"/>
      <c r="BZ1211" s="29"/>
      <c r="CA1211" s="29"/>
      <c r="CB1211" s="29"/>
      <c r="CC1211" s="29"/>
      <c r="CD1211" s="29"/>
      <c r="CE1211" s="29"/>
      <c r="CF1211" s="29"/>
      <c r="CG1211" s="29"/>
      <c r="CH1211" s="29"/>
      <c r="CI1211" s="29"/>
      <c r="CJ1211" s="29"/>
      <c r="CK1211" s="29"/>
      <c r="CL1211" s="29"/>
      <c r="CM1211" s="29"/>
      <c r="CN1211" s="29"/>
      <c r="CO1211" s="29"/>
      <c r="CP1211" s="29"/>
      <c r="CQ1211" s="29"/>
      <c r="CR1211" s="29"/>
      <c r="CS1211" s="29"/>
      <c r="CT1211" s="29"/>
      <c r="CU1211" s="29"/>
      <c r="CV1211" s="29"/>
      <c r="CW1211" s="29"/>
      <c r="CX1211" s="29"/>
      <c r="CY1211" s="29"/>
      <c r="CZ1211" s="29"/>
      <c r="DA1211" s="29"/>
      <c r="DB1211" s="29"/>
      <c r="DC1211" s="29"/>
      <c r="DD1211" s="29"/>
      <c r="DE1211" s="29"/>
      <c r="DF1211" s="29"/>
      <c r="DG1211" s="29"/>
      <c r="DH1211" s="29"/>
      <c r="DI1211" s="29"/>
      <c r="DJ1211" s="29"/>
      <c r="DK1211" s="29"/>
      <c r="DL1211" s="29"/>
      <c r="DM1211" s="29"/>
      <c r="DN1211" s="29"/>
      <c r="DO1211" s="29"/>
      <c r="DP1211" s="29"/>
      <c r="DQ1211" s="29"/>
      <c r="DR1211" s="29"/>
      <c r="DS1211" s="29"/>
      <c r="DT1211" s="29"/>
      <c r="DU1211" s="29"/>
      <c r="DV1211" s="29"/>
      <c r="DW1211" s="29"/>
      <c r="DX1211" s="29"/>
      <c r="DY1211" s="29"/>
      <c r="DZ1211" s="29"/>
      <c r="EA1211" s="29"/>
      <c r="EB1211" s="29"/>
      <c r="EC1211" s="29"/>
      <c r="ED1211" s="29"/>
      <c r="EE1211" s="29"/>
      <c r="EF1211" s="29"/>
      <c r="EG1211" s="29"/>
      <c r="EH1211" s="29"/>
      <c r="EI1211" s="29"/>
      <c r="EJ1211" s="29"/>
      <c r="EK1211" s="29"/>
      <c r="EL1211" s="29"/>
      <c r="EM1211" s="29"/>
      <c r="EN1211" s="29"/>
      <c r="EO1211" s="29"/>
      <c r="EP1211" s="29"/>
      <c r="EQ1211" s="29"/>
      <c r="ER1211" s="29"/>
      <c r="ES1211" s="29"/>
      <c r="ET1211" s="29"/>
      <c r="EU1211" s="29"/>
      <c r="EV1211" s="29"/>
      <c r="EW1211" s="29"/>
      <c r="EX1211" s="29"/>
      <c r="EY1211" s="29"/>
      <c r="EZ1211" s="29"/>
      <c r="FA1211" s="29"/>
      <c r="FB1211" s="29"/>
      <c r="FC1211" s="29"/>
      <c r="FD1211" s="29"/>
      <c r="FE1211" s="29"/>
      <c r="FF1211" s="29"/>
      <c r="FG1211" s="29"/>
      <c r="FH1211" s="29"/>
      <c r="FI1211" s="29"/>
      <c r="FJ1211" s="29"/>
      <c r="FK1211" s="29"/>
      <c r="FL1211" s="29"/>
      <c r="FM1211" s="29"/>
      <c r="FN1211" s="29"/>
      <c r="FO1211" s="29"/>
      <c r="FP1211" s="29"/>
      <c r="FQ1211" s="29"/>
      <c r="FR1211" s="29"/>
      <c r="FS1211" s="29"/>
      <c r="FT1211" s="29"/>
      <c r="FU1211" s="29"/>
      <c r="FV1211" s="29"/>
      <c r="FW1211" s="29"/>
      <c r="FX1211" s="29"/>
      <c r="FY1211" s="29"/>
      <c r="FZ1211" s="29"/>
      <c r="GA1211" s="29"/>
      <c r="GB1211" s="29"/>
      <c r="GC1211" s="29"/>
      <c r="GD1211" s="29"/>
      <c r="GE1211" s="29"/>
      <c r="GF1211" s="29"/>
      <c r="GG1211" s="29"/>
      <c r="GH1211" s="29"/>
      <c r="GI1211" s="29"/>
      <c r="GJ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</row>
    <row r="1212" spans="2:230" ht="12.75">
      <c r="B1212" s="48"/>
      <c r="C1212" s="48"/>
      <c r="D1212" s="48"/>
      <c r="E1212" s="55"/>
      <c r="F1212" s="56"/>
      <c r="G1212" s="56"/>
      <c r="H1212" s="56"/>
      <c r="I1212" s="48"/>
      <c r="J1212" s="48"/>
      <c r="K1212" s="48"/>
      <c r="L1212" s="56"/>
      <c r="M1212" s="48"/>
      <c r="N1212" s="48"/>
      <c r="O1212" s="49"/>
      <c r="P1212" s="48"/>
      <c r="Q1212" s="48"/>
      <c r="R1212" s="56"/>
      <c r="S1212" s="52"/>
      <c r="T1212" s="116"/>
      <c r="U1212" s="116"/>
      <c r="V1212" s="116"/>
      <c r="W1212" s="116"/>
      <c r="X1212" s="43"/>
      <c r="Y1212" s="43"/>
      <c r="Z1212" s="42"/>
      <c r="AA1212" s="43"/>
      <c r="AB1212" s="45"/>
      <c r="AC1212" s="45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  <c r="BM1212" s="29"/>
      <c r="BN1212" s="29"/>
      <c r="BO1212" s="29"/>
      <c r="BP1212" s="29"/>
      <c r="BQ1212" s="29"/>
      <c r="BR1212" s="29"/>
      <c r="BS1212" s="29"/>
      <c r="BT1212" s="29"/>
      <c r="BU1212" s="29"/>
      <c r="BV1212" s="29"/>
      <c r="BW1212" s="29"/>
      <c r="BX1212" s="29"/>
      <c r="BY1212" s="29"/>
      <c r="BZ1212" s="29"/>
      <c r="CA1212" s="29"/>
      <c r="CB1212" s="29"/>
      <c r="CC1212" s="29"/>
      <c r="CD1212" s="29"/>
      <c r="CE1212" s="29"/>
      <c r="CF1212" s="29"/>
      <c r="CG1212" s="29"/>
      <c r="CH1212" s="29"/>
      <c r="CI1212" s="29"/>
      <c r="CJ1212" s="29"/>
      <c r="CK1212" s="29"/>
      <c r="CL1212" s="29"/>
      <c r="CM1212" s="29"/>
      <c r="CN1212" s="29"/>
      <c r="CO1212" s="29"/>
      <c r="CP1212" s="29"/>
      <c r="CQ1212" s="29"/>
      <c r="CR1212" s="29"/>
      <c r="CS1212" s="29"/>
      <c r="CT1212" s="29"/>
      <c r="CU1212" s="29"/>
      <c r="CV1212" s="29"/>
      <c r="CW1212" s="29"/>
      <c r="CX1212" s="29"/>
      <c r="CY1212" s="29"/>
      <c r="CZ1212" s="29"/>
      <c r="DA1212" s="29"/>
      <c r="DB1212" s="29"/>
      <c r="DC1212" s="29"/>
      <c r="DD1212" s="29"/>
      <c r="DE1212" s="29"/>
      <c r="DF1212" s="29"/>
      <c r="DG1212" s="29"/>
      <c r="DH1212" s="29"/>
      <c r="DI1212" s="29"/>
      <c r="DJ1212" s="29"/>
      <c r="DK1212" s="29"/>
      <c r="DL1212" s="29"/>
      <c r="DM1212" s="29"/>
      <c r="DN1212" s="29"/>
      <c r="DO1212" s="29"/>
      <c r="DP1212" s="29"/>
      <c r="DQ1212" s="29"/>
      <c r="DR1212" s="29"/>
      <c r="DS1212" s="29"/>
      <c r="DT1212" s="29"/>
      <c r="DU1212" s="29"/>
      <c r="DV1212" s="29"/>
      <c r="DW1212" s="29"/>
      <c r="DX1212" s="29"/>
      <c r="DY1212" s="29"/>
      <c r="DZ1212" s="29"/>
      <c r="EA1212" s="29"/>
      <c r="EB1212" s="29"/>
      <c r="EC1212" s="29"/>
      <c r="ED1212" s="29"/>
      <c r="EE1212" s="29"/>
      <c r="EF1212" s="29"/>
      <c r="EG1212" s="29"/>
      <c r="EH1212" s="29"/>
      <c r="EI1212" s="29"/>
      <c r="EJ1212" s="29"/>
      <c r="EK1212" s="29"/>
      <c r="EL1212" s="29"/>
      <c r="EM1212" s="29"/>
      <c r="EN1212" s="29"/>
      <c r="EO1212" s="29"/>
      <c r="EP1212" s="29"/>
      <c r="EQ1212" s="29"/>
      <c r="ER1212" s="29"/>
      <c r="ES1212" s="29"/>
      <c r="ET1212" s="29"/>
      <c r="EU1212" s="29"/>
      <c r="EV1212" s="29"/>
      <c r="EW1212" s="29"/>
      <c r="EX1212" s="29"/>
      <c r="EY1212" s="29"/>
      <c r="EZ1212" s="29"/>
      <c r="FA1212" s="29"/>
      <c r="FB1212" s="29"/>
      <c r="FC1212" s="29"/>
      <c r="FD1212" s="29"/>
      <c r="FE1212" s="29"/>
      <c r="FF1212" s="29"/>
      <c r="FG1212" s="29"/>
      <c r="FH1212" s="29"/>
      <c r="FI1212" s="29"/>
      <c r="FJ1212" s="29"/>
      <c r="FK1212" s="29"/>
      <c r="FL1212" s="29"/>
      <c r="FM1212" s="29"/>
      <c r="FN1212" s="29"/>
      <c r="FO1212" s="29"/>
      <c r="FP1212" s="29"/>
      <c r="FQ1212" s="29"/>
      <c r="FR1212" s="29"/>
      <c r="FS1212" s="29"/>
      <c r="FT1212" s="29"/>
      <c r="FU1212" s="29"/>
      <c r="FV1212" s="29"/>
      <c r="FW1212" s="29"/>
      <c r="FX1212" s="29"/>
      <c r="FY1212" s="29"/>
      <c r="FZ1212" s="29"/>
      <c r="GA1212" s="29"/>
      <c r="GB1212" s="29"/>
      <c r="GC1212" s="29"/>
      <c r="GD1212" s="29"/>
      <c r="GE1212" s="29"/>
      <c r="GF1212" s="29"/>
      <c r="GG1212" s="29"/>
      <c r="GH1212" s="29"/>
      <c r="GI1212" s="29"/>
      <c r="GJ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</row>
    <row r="1213" spans="2:230" ht="12.75">
      <c r="B1213" s="48"/>
      <c r="C1213" s="48"/>
      <c r="D1213" s="48"/>
      <c r="E1213" s="55"/>
      <c r="F1213" s="56"/>
      <c r="G1213" s="56"/>
      <c r="H1213" s="56"/>
      <c r="I1213" s="48"/>
      <c r="J1213" s="48"/>
      <c r="K1213" s="48"/>
      <c r="L1213" s="56"/>
      <c r="M1213" s="48"/>
      <c r="N1213" s="48"/>
      <c r="O1213" s="49"/>
      <c r="P1213" s="48"/>
      <c r="Q1213" s="48"/>
      <c r="R1213" s="56"/>
      <c r="S1213" s="52"/>
      <c r="T1213" s="116"/>
      <c r="U1213" s="116"/>
      <c r="V1213" s="116"/>
      <c r="W1213" s="116"/>
      <c r="X1213" s="43"/>
      <c r="Y1213" s="43"/>
      <c r="Z1213" s="42"/>
      <c r="AA1213" s="43"/>
      <c r="AB1213" s="45"/>
      <c r="AC1213" s="45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  <c r="BM1213" s="29"/>
      <c r="BN1213" s="29"/>
      <c r="BO1213" s="29"/>
      <c r="BP1213" s="29"/>
      <c r="BQ1213" s="29"/>
      <c r="BR1213" s="29"/>
      <c r="BS1213" s="29"/>
      <c r="BT1213" s="29"/>
      <c r="BU1213" s="29"/>
      <c r="BV1213" s="29"/>
      <c r="BW1213" s="29"/>
      <c r="BX1213" s="29"/>
      <c r="BY1213" s="29"/>
      <c r="BZ1213" s="29"/>
      <c r="CA1213" s="29"/>
      <c r="CB1213" s="29"/>
      <c r="CC1213" s="29"/>
      <c r="CD1213" s="29"/>
      <c r="CE1213" s="29"/>
      <c r="CF1213" s="29"/>
      <c r="CG1213" s="29"/>
      <c r="CH1213" s="29"/>
      <c r="CI1213" s="29"/>
      <c r="CJ1213" s="29"/>
      <c r="CK1213" s="29"/>
      <c r="CL1213" s="29"/>
      <c r="CM1213" s="29"/>
      <c r="CN1213" s="29"/>
      <c r="CO1213" s="29"/>
      <c r="CP1213" s="29"/>
      <c r="CQ1213" s="29"/>
      <c r="CR1213" s="29"/>
      <c r="CS1213" s="29"/>
      <c r="CT1213" s="29"/>
      <c r="CU1213" s="29"/>
      <c r="CV1213" s="29"/>
      <c r="CW1213" s="29"/>
      <c r="CX1213" s="29"/>
      <c r="CY1213" s="29"/>
      <c r="CZ1213" s="29"/>
      <c r="DA1213" s="29"/>
      <c r="DB1213" s="29"/>
      <c r="DC1213" s="29"/>
      <c r="DD1213" s="29"/>
      <c r="DE1213" s="29"/>
      <c r="DF1213" s="29"/>
      <c r="DG1213" s="29"/>
      <c r="DH1213" s="29"/>
      <c r="DI1213" s="29"/>
      <c r="DJ1213" s="29"/>
      <c r="DK1213" s="29"/>
      <c r="DL1213" s="29"/>
      <c r="DM1213" s="29"/>
      <c r="DN1213" s="29"/>
      <c r="DO1213" s="29"/>
      <c r="DP1213" s="29"/>
      <c r="DQ1213" s="29"/>
      <c r="DR1213" s="29"/>
      <c r="DS1213" s="29"/>
      <c r="DT1213" s="29"/>
      <c r="DU1213" s="29"/>
      <c r="DV1213" s="29"/>
      <c r="DW1213" s="29"/>
      <c r="DX1213" s="29"/>
      <c r="DY1213" s="29"/>
      <c r="DZ1213" s="29"/>
      <c r="EA1213" s="29"/>
      <c r="EB1213" s="29"/>
      <c r="EC1213" s="29"/>
      <c r="ED1213" s="29"/>
      <c r="EE1213" s="29"/>
      <c r="EF1213" s="29"/>
      <c r="EG1213" s="29"/>
      <c r="EH1213" s="29"/>
      <c r="EI1213" s="29"/>
      <c r="EJ1213" s="29"/>
      <c r="EK1213" s="29"/>
      <c r="EL1213" s="29"/>
      <c r="EM1213" s="29"/>
      <c r="EN1213" s="29"/>
      <c r="EO1213" s="29"/>
      <c r="EP1213" s="29"/>
      <c r="EQ1213" s="29"/>
      <c r="ER1213" s="29"/>
      <c r="ES1213" s="29"/>
      <c r="ET1213" s="29"/>
      <c r="EU1213" s="29"/>
      <c r="EV1213" s="29"/>
      <c r="EW1213" s="29"/>
      <c r="EX1213" s="29"/>
      <c r="EY1213" s="29"/>
      <c r="EZ1213" s="29"/>
      <c r="FA1213" s="29"/>
      <c r="FB1213" s="29"/>
      <c r="FC1213" s="29"/>
      <c r="FD1213" s="29"/>
      <c r="FE1213" s="29"/>
      <c r="FF1213" s="29"/>
      <c r="FG1213" s="29"/>
      <c r="FH1213" s="29"/>
      <c r="FI1213" s="29"/>
      <c r="FJ1213" s="29"/>
      <c r="FK1213" s="29"/>
      <c r="FL1213" s="29"/>
      <c r="FM1213" s="29"/>
      <c r="FN1213" s="29"/>
      <c r="FO1213" s="29"/>
      <c r="FP1213" s="29"/>
      <c r="FQ1213" s="29"/>
      <c r="FR1213" s="29"/>
      <c r="FS1213" s="29"/>
      <c r="FT1213" s="29"/>
      <c r="FU1213" s="29"/>
      <c r="FV1213" s="29"/>
      <c r="FW1213" s="29"/>
      <c r="FX1213" s="29"/>
      <c r="FY1213" s="29"/>
      <c r="FZ1213" s="29"/>
      <c r="GA1213" s="29"/>
      <c r="GB1213" s="29"/>
      <c r="GC1213" s="29"/>
      <c r="GD1213" s="29"/>
      <c r="GE1213" s="29"/>
      <c r="GF1213" s="29"/>
      <c r="GG1213" s="29"/>
      <c r="GH1213" s="29"/>
      <c r="GI1213" s="29"/>
      <c r="GJ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</row>
    <row r="1214" spans="2:230" ht="12.75">
      <c r="B1214" s="48"/>
      <c r="C1214" s="48"/>
      <c r="D1214" s="48"/>
      <c r="E1214" s="55"/>
      <c r="F1214" s="56"/>
      <c r="G1214" s="56"/>
      <c r="H1214" s="56"/>
      <c r="I1214" s="48"/>
      <c r="J1214" s="48"/>
      <c r="K1214" s="48"/>
      <c r="L1214" s="56"/>
      <c r="M1214" s="48"/>
      <c r="N1214" s="48"/>
      <c r="O1214" s="49"/>
      <c r="P1214" s="48"/>
      <c r="Q1214" s="48"/>
      <c r="R1214" s="56"/>
      <c r="S1214" s="52"/>
      <c r="T1214" s="116"/>
      <c r="U1214" s="116"/>
      <c r="V1214" s="116"/>
      <c r="W1214" s="116"/>
      <c r="X1214" s="43"/>
      <c r="Y1214" s="43"/>
      <c r="Z1214" s="42"/>
      <c r="AA1214" s="43"/>
      <c r="AB1214" s="45"/>
      <c r="AC1214" s="45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  <c r="BM1214" s="29"/>
      <c r="BN1214" s="29"/>
      <c r="BO1214" s="29"/>
      <c r="BP1214" s="29"/>
      <c r="BQ1214" s="29"/>
      <c r="BR1214" s="29"/>
      <c r="BS1214" s="29"/>
      <c r="BT1214" s="29"/>
      <c r="BU1214" s="29"/>
      <c r="BV1214" s="29"/>
      <c r="BW1214" s="29"/>
      <c r="BX1214" s="29"/>
      <c r="BY1214" s="29"/>
      <c r="BZ1214" s="29"/>
      <c r="CA1214" s="29"/>
      <c r="CB1214" s="29"/>
      <c r="CC1214" s="29"/>
      <c r="CD1214" s="29"/>
      <c r="CE1214" s="29"/>
      <c r="CF1214" s="29"/>
      <c r="CG1214" s="29"/>
      <c r="CH1214" s="29"/>
      <c r="CI1214" s="29"/>
      <c r="CJ1214" s="29"/>
      <c r="CK1214" s="29"/>
      <c r="CL1214" s="29"/>
      <c r="CM1214" s="29"/>
      <c r="CN1214" s="29"/>
      <c r="CO1214" s="29"/>
      <c r="CP1214" s="29"/>
      <c r="CQ1214" s="29"/>
      <c r="CR1214" s="29"/>
      <c r="CS1214" s="29"/>
      <c r="CT1214" s="29"/>
      <c r="CU1214" s="29"/>
      <c r="CV1214" s="29"/>
      <c r="CW1214" s="29"/>
      <c r="CX1214" s="29"/>
      <c r="CY1214" s="29"/>
      <c r="CZ1214" s="29"/>
      <c r="DA1214" s="29"/>
      <c r="DB1214" s="29"/>
      <c r="DC1214" s="29"/>
      <c r="DD1214" s="29"/>
      <c r="DE1214" s="29"/>
      <c r="DF1214" s="29"/>
      <c r="DG1214" s="29"/>
      <c r="DH1214" s="29"/>
      <c r="DI1214" s="29"/>
      <c r="DJ1214" s="29"/>
      <c r="DK1214" s="29"/>
      <c r="DL1214" s="29"/>
      <c r="DM1214" s="29"/>
      <c r="DN1214" s="29"/>
      <c r="DO1214" s="29"/>
      <c r="DP1214" s="29"/>
      <c r="DQ1214" s="29"/>
      <c r="DR1214" s="29"/>
      <c r="DS1214" s="29"/>
      <c r="DT1214" s="29"/>
      <c r="DU1214" s="29"/>
      <c r="DV1214" s="29"/>
      <c r="DW1214" s="29"/>
      <c r="DX1214" s="29"/>
      <c r="DY1214" s="29"/>
      <c r="DZ1214" s="29"/>
      <c r="EA1214" s="29"/>
      <c r="EB1214" s="29"/>
      <c r="EC1214" s="29"/>
      <c r="ED1214" s="29"/>
      <c r="EE1214" s="29"/>
      <c r="EF1214" s="29"/>
      <c r="EG1214" s="29"/>
      <c r="EH1214" s="29"/>
      <c r="EI1214" s="29"/>
      <c r="EJ1214" s="29"/>
      <c r="EK1214" s="29"/>
      <c r="EL1214" s="29"/>
      <c r="EM1214" s="29"/>
      <c r="EN1214" s="29"/>
      <c r="EO1214" s="29"/>
      <c r="EP1214" s="29"/>
      <c r="EQ1214" s="29"/>
      <c r="ER1214" s="29"/>
      <c r="ES1214" s="29"/>
      <c r="ET1214" s="29"/>
      <c r="EU1214" s="29"/>
      <c r="EV1214" s="29"/>
      <c r="EW1214" s="29"/>
      <c r="EX1214" s="29"/>
      <c r="EY1214" s="29"/>
      <c r="EZ1214" s="29"/>
      <c r="FA1214" s="29"/>
      <c r="FB1214" s="29"/>
      <c r="FC1214" s="29"/>
      <c r="FD1214" s="29"/>
      <c r="FE1214" s="29"/>
      <c r="FF1214" s="29"/>
      <c r="FG1214" s="29"/>
      <c r="FH1214" s="29"/>
      <c r="FI1214" s="29"/>
      <c r="FJ1214" s="29"/>
      <c r="FK1214" s="29"/>
      <c r="FL1214" s="29"/>
      <c r="FM1214" s="29"/>
      <c r="FN1214" s="29"/>
      <c r="FO1214" s="29"/>
      <c r="FP1214" s="29"/>
      <c r="FQ1214" s="29"/>
      <c r="FR1214" s="29"/>
      <c r="FS1214" s="29"/>
      <c r="FT1214" s="29"/>
      <c r="FU1214" s="29"/>
      <c r="FV1214" s="29"/>
      <c r="FW1214" s="29"/>
      <c r="FX1214" s="29"/>
      <c r="FY1214" s="29"/>
      <c r="FZ1214" s="29"/>
      <c r="GA1214" s="29"/>
      <c r="GB1214" s="29"/>
      <c r="GC1214" s="29"/>
      <c r="GD1214" s="29"/>
      <c r="GE1214" s="29"/>
      <c r="GF1214" s="29"/>
      <c r="GG1214" s="29"/>
      <c r="GH1214" s="29"/>
      <c r="GI1214" s="29"/>
      <c r="GJ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</row>
    <row r="1215" spans="2:230" ht="12.75">
      <c r="B1215" s="48"/>
      <c r="C1215" s="48"/>
      <c r="D1215" s="48"/>
      <c r="E1215" s="55"/>
      <c r="F1215" s="56"/>
      <c r="G1215" s="56"/>
      <c r="H1215" s="56"/>
      <c r="I1215" s="48"/>
      <c r="J1215" s="48"/>
      <c r="K1215" s="48"/>
      <c r="L1215" s="56"/>
      <c r="M1215" s="48"/>
      <c r="N1215" s="48"/>
      <c r="O1215" s="49"/>
      <c r="P1215" s="48"/>
      <c r="Q1215" s="48"/>
      <c r="R1215" s="56"/>
      <c r="S1215" s="52"/>
      <c r="T1215" s="116"/>
      <c r="U1215" s="116"/>
      <c r="V1215" s="116"/>
      <c r="W1215" s="116"/>
      <c r="X1215" s="43"/>
      <c r="Y1215" s="43"/>
      <c r="Z1215" s="42"/>
      <c r="AA1215" s="43"/>
      <c r="AB1215" s="45"/>
      <c r="AC1215" s="45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  <c r="BM1215" s="29"/>
      <c r="BN1215" s="29"/>
      <c r="BO1215" s="29"/>
      <c r="BP1215" s="29"/>
      <c r="BQ1215" s="29"/>
      <c r="BR1215" s="29"/>
      <c r="BS1215" s="29"/>
      <c r="BT1215" s="29"/>
      <c r="BU1215" s="29"/>
      <c r="BV1215" s="29"/>
      <c r="BW1215" s="29"/>
      <c r="BX1215" s="29"/>
      <c r="BY1215" s="29"/>
      <c r="BZ1215" s="29"/>
      <c r="CA1215" s="29"/>
      <c r="CB1215" s="29"/>
      <c r="CC1215" s="29"/>
      <c r="CD1215" s="29"/>
      <c r="CE1215" s="29"/>
      <c r="CF1215" s="29"/>
      <c r="CG1215" s="29"/>
      <c r="CH1215" s="29"/>
      <c r="CI1215" s="29"/>
      <c r="CJ1215" s="29"/>
      <c r="CK1215" s="29"/>
      <c r="CL1215" s="29"/>
      <c r="CM1215" s="29"/>
      <c r="CN1215" s="29"/>
      <c r="CO1215" s="29"/>
      <c r="CP1215" s="29"/>
      <c r="CQ1215" s="29"/>
      <c r="CR1215" s="29"/>
      <c r="CS1215" s="29"/>
      <c r="CT1215" s="29"/>
      <c r="CU1215" s="29"/>
      <c r="CV1215" s="29"/>
      <c r="CW1215" s="29"/>
      <c r="CX1215" s="29"/>
      <c r="CY1215" s="29"/>
      <c r="CZ1215" s="29"/>
      <c r="DA1215" s="29"/>
      <c r="DB1215" s="29"/>
      <c r="DC1215" s="29"/>
      <c r="DD1215" s="29"/>
      <c r="DE1215" s="29"/>
      <c r="DF1215" s="29"/>
      <c r="DG1215" s="29"/>
      <c r="DH1215" s="29"/>
      <c r="DI1215" s="29"/>
      <c r="DJ1215" s="29"/>
      <c r="DK1215" s="29"/>
      <c r="DL1215" s="29"/>
      <c r="DM1215" s="29"/>
      <c r="DN1215" s="29"/>
      <c r="DO1215" s="29"/>
      <c r="DP1215" s="29"/>
      <c r="DQ1215" s="29"/>
      <c r="DR1215" s="29"/>
      <c r="DS1215" s="29"/>
      <c r="DT1215" s="29"/>
      <c r="DU1215" s="29"/>
      <c r="DV1215" s="29"/>
      <c r="DW1215" s="29"/>
      <c r="DX1215" s="29"/>
      <c r="DY1215" s="29"/>
      <c r="DZ1215" s="29"/>
      <c r="EA1215" s="29"/>
      <c r="EB1215" s="29"/>
      <c r="EC1215" s="29"/>
      <c r="ED1215" s="29"/>
      <c r="EE1215" s="29"/>
      <c r="EF1215" s="29"/>
      <c r="EG1215" s="29"/>
      <c r="EH1215" s="29"/>
      <c r="EI1215" s="29"/>
      <c r="EJ1215" s="29"/>
      <c r="EK1215" s="29"/>
      <c r="EL1215" s="29"/>
      <c r="EM1215" s="29"/>
      <c r="EN1215" s="29"/>
      <c r="EO1215" s="29"/>
      <c r="EP1215" s="29"/>
      <c r="EQ1215" s="29"/>
      <c r="ER1215" s="29"/>
      <c r="ES1215" s="29"/>
      <c r="ET1215" s="29"/>
      <c r="EU1215" s="29"/>
      <c r="EV1215" s="29"/>
      <c r="EW1215" s="29"/>
      <c r="EX1215" s="29"/>
      <c r="EY1215" s="29"/>
      <c r="EZ1215" s="29"/>
      <c r="FA1215" s="29"/>
      <c r="FB1215" s="29"/>
      <c r="FC1215" s="29"/>
      <c r="FD1215" s="29"/>
      <c r="FE1215" s="29"/>
      <c r="FF1215" s="29"/>
      <c r="FG1215" s="29"/>
      <c r="FH1215" s="29"/>
      <c r="FI1215" s="29"/>
      <c r="FJ1215" s="29"/>
      <c r="FK1215" s="29"/>
      <c r="FL1215" s="29"/>
      <c r="FM1215" s="29"/>
      <c r="FN1215" s="29"/>
      <c r="FO1215" s="29"/>
      <c r="FP1215" s="29"/>
      <c r="FQ1215" s="29"/>
      <c r="FR1215" s="29"/>
      <c r="FS1215" s="29"/>
      <c r="FT1215" s="29"/>
      <c r="FU1215" s="29"/>
      <c r="FV1215" s="29"/>
      <c r="FW1215" s="29"/>
      <c r="FX1215" s="29"/>
      <c r="FY1215" s="29"/>
      <c r="FZ1215" s="29"/>
      <c r="GA1215" s="29"/>
      <c r="GB1215" s="29"/>
      <c r="GC1215" s="29"/>
      <c r="GD1215" s="29"/>
      <c r="GE1215" s="29"/>
      <c r="GF1215" s="29"/>
      <c r="GG1215" s="29"/>
      <c r="GH1215" s="29"/>
      <c r="GI1215" s="29"/>
      <c r="GJ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</row>
    <row r="1216" spans="2:230" ht="12.75">
      <c r="B1216" s="48"/>
      <c r="C1216" s="48"/>
      <c r="D1216" s="48"/>
      <c r="E1216" s="55"/>
      <c r="F1216" s="56"/>
      <c r="G1216" s="56"/>
      <c r="H1216" s="56"/>
      <c r="I1216" s="48"/>
      <c r="J1216" s="48"/>
      <c r="K1216" s="48"/>
      <c r="L1216" s="56"/>
      <c r="M1216" s="48"/>
      <c r="N1216" s="48"/>
      <c r="O1216" s="49"/>
      <c r="P1216" s="48"/>
      <c r="Q1216" s="48"/>
      <c r="R1216" s="56"/>
      <c r="S1216" s="52"/>
      <c r="T1216" s="116"/>
      <c r="U1216" s="116"/>
      <c r="V1216" s="116"/>
      <c r="W1216" s="116"/>
      <c r="X1216" s="43"/>
      <c r="Y1216" s="43"/>
      <c r="Z1216" s="42"/>
      <c r="AA1216" s="43"/>
      <c r="AB1216" s="45"/>
      <c r="AC1216" s="45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  <c r="BM1216" s="29"/>
      <c r="BN1216" s="29"/>
      <c r="BO1216" s="29"/>
      <c r="BP1216" s="29"/>
      <c r="BQ1216" s="29"/>
      <c r="BR1216" s="29"/>
      <c r="BS1216" s="29"/>
      <c r="BT1216" s="29"/>
      <c r="BU1216" s="29"/>
      <c r="BV1216" s="29"/>
      <c r="BW1216" s="29"/>
      <c r="BX1216" s="29"/>
      <c r="BY1216" s="29"/>
      <c r="BZ1216" s="29"/>
      <c r="CA1216" s="29"/>
      <c r="CB1216" s="29"/>
      <c r="CC1216" s="29"/>
      <c r="CD1216" s="29"/>
      <c r="CE1216" s="29"/>
      <c r="CF1216" s="29"/>
      <c r="CG1216" s="29"/>
      <c r="CH1216" s="29"/>
      <c r="CI1216" s="29"/>
      <c r="CJ1216" s="29"/>
      <c r="CK1216" s="29"/>
      <c r="CL1216" s="29"/>
      <c r="CM1216" s="29"/>
      <c r="CN1216" s="29"/>
      <c r="CO1216" s="29"/>
      <c r="CP1216" s="29"/>
      <c r="CQ1216" s="29"/>
      <c r="CR1216" s="29"/>
      <c r="CS1216" s="29"/>
      <c r="CT1216" s="29"/>
      <c r="CU1216" s="29"/>
      <c r="CV1216" s="29"/>
      <c r="CW1216" s="29"/>
      <c r="CX1216" s="29"/>
      <c r="CY1216" s="29"/>
      <c r="CZ1216" s="29"/>
      <c r="DA1216" s="29"/>
      <c r="DB1216" s="29"/>
      <c r="DC1216" s="29"/>
      <c r="DD1216" s="29"/>
      <c r="DE1216" s="29"/>
      <c r="DF1216" s="29"/>
      <c r="DG1216" s="29"/>
      <c r="DH1216" s="29"/>
      <c r="DI1216" s="29"/>
      <c r="DJ1216" s="29"/>
      <c r="DK1216" s="29"/>
      <c r="DL1216" s="29"/>
      <c r="DM1216" s="29"/>
      <c r="DN1216" s="29"/>
      <c r="DO1216" s="29"/>
      <c r="DP1216" s="29"/>
      <c r="DQ1216" s="29"/>
      <c r="DR1216" s="29"/>
      <c r="DS1216" s="29"/>
      <c r="DT1216" s="29"/>
      <c r="DU1216" s="29"/>
      <c r="DV1216" s="29"/>
      <c r="DW1216" s="29"/>
      <c r="DX1216" s="29"/>
      <c r="DY1216" s="29"/>
      <c r="DZ1216" s="29"/>
      <c r="EA1216" s="29"/>
      <c r="EB1216" s="29"/>
      <c r="EC1216" s="29"/>
      <c r="ED1216" s="29"/>
      <c r="EE1216" s="29"/>
      <c r="EF1216" s="29"/>
      <c r="EG1216" s="29"/>
      <c r="EH1216" s="29"/>
      <c r="EI1216" s="29"/>
      <c r="EJ1216" s="29"/>
      <c r="EK1216" s="29"/>
      <c r="EL1216" s="29"/>
      <c r="EM1216" s="29"/>
      <c r="EN1216" s="29"/>
      <c r="EO1216" s="29"/>
      <c r="EP1216" s="29"/>
      <c r="EQ1216" s="29"/>
      <c r="ER1216" s="29"/>
      <c r="ES1216" s="29"/>
      <c r="ET1216" s="29"/>
      <c r="EU1216" s="29"/>
      <c r="EV1216" s="29"/>
      <c r="EW1216" s="29"/>
      <c r="EX1216" s="29"/>
      <c r="EY1216" s="29"/>
      <c r="EZ1216" s="29"/>
      <c r="FA1216" s="29"/>
      <c r="FB1216" s="29"/>
      <c r="FC1216" s="29"/>
      <c r="FD1216" s="29"/>
      <c r="FE1216" s="29"/>
      <c r="FF1216" s="29"/>
      <c r="FG1216" s="29"/>
      <c r="FH1216" s="29"/>
      <c r="FI1216" s="29"/>
      <c r="FJ1216" s="29"/>
      <c r="FK1216" s="29"/>
      <c r="FL1216" s="29"/>
      <c r="FM1216" s="29"/>
      <c r="FN1216" s="29"/>
      <c r="FO1216" s="29"/>
      <c r="FP1216" s="29"/>
      <c r="FQ1216" s="29"/>
      <c r="FR1216" s="29"/>
      <c r="FS1216" s="29"/>
      <c r="FT1216" s="29"/>
      <c r="FU1216" s="29"/>
      <c r="FV1216" s="29"/>
      <c r="FW1216" s="29"/>
      <c r="FX1216" s="29"/>
      <c r="FY1216" s="29"/>
      <c r="FZ1216" s="29"/>
      <c r="GA1216" s="29"/>
      <c r="GB1216" s="29"/>
      <c r="GC1216" s="29"/>
      <c r="GD1216" s="29"/>
      <c r="GE1216" s="29"/>
      <c r="GF1216" s="29"/>
      <c r="GG1216" s="29"/>
      <c r="GH1216" s="29"/>
      <c r="GI1216" s="29"/>
      <c r="GJ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</row>
    <row r="1217" spans="2:230" ht="12.75">
      <c r="B1217" s="48"/>
      <c r="C1217" s="48"/>
      <c r="D1217" s="48"/>
      <c r="E1217" s="55"/>
      <c r="F1217" s="56"/>
      <c r="G1217" s="56"/>
      <c r="H1217" s="56"/>
      <c r="I1217" s="48"/>
      <c r="J1217" s="48"/>
      <c r="K1217" s="48"/>
      <c r="L1217" s="56"/>
      <c r="M1217" s="48"/>
      <c r="N1217" s="48"/>
      <c r="O1217" s="49"/>
      <c r="P1217" s="48"/>
      <c r="Q1217" s="48"/>
      <c r="R1217" s="56"/>
      <c r="S1217" s="52"/>
      <c r="T1217" s="116"/>
      <c r="U1217" s="116"/>
      <c r="V1217" s="116"/>
      <c r="W1217" s="116"/>
      <c r="X1217" s="43"/>
      <c r="Y1217" s="43"/>
      <c r="Z1217" s="42"/>
      <c r="AA1217" s="43"/>
      <c r="AB1217" s="45"/>
      <c r="AC1217" s="45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  <c r="BM1217" s="29"/>
      <c r="BN1217" s="29"/>
      <c r="BO1217" s="29"/>
      <c r="BP1217" s="29"/>
      <c r="BQ1217" s="29"/>
      <c r="BR1217" s="29"/>
      <c r="BS1217" s="29"/>
      <c r="BT1217" s="29"/>
      <c r="BU1217" s="29"/>
      <c r="BV1217" s="29"/>
      <c r="BW1217" s="29"/>
      <c r="BX1217" s="29"/>
      <c r="BY1217" s="29"/>
      <c r="BZ1217" s="29"/>
      <c r="CA1217" s="29"/>
      <c r="CB1217" s="29"/>
      <c r="CC1217" s="29"/>
      <c r="CD1217" s="29"/>
      <c r="CE1217" s="29"/>
      <c r="CF1217" s="29"/>
      <c r="CG1217" s="29"/>
      <c r="CH1217" s="29"/>
      <c r="CI1217" s="29"/>
      <c r="CJ1217" s="29"/>
      <c r="CK1217" s="29"/>
      <c r="CL1217" s="29"/>
      <c r="CM1217" s="29"/>
      <c r="CN1217" s="29"/>
      <c r="CO1217" s="29"/>
      <c r="CP1217" s="29"/>
      <c r="CQ1217" s="29"/>
      <c r="CR1217" s="29"/>
      <c r="CS1217" s="29"/>
      <c r="CT1217" s="29"/>
      <c r="CU1217" s="29"/>
      <c r="CV1217" s="29"/>
      <c r="CW1217" s="29"/>
      <c r="CX1217" s="29"/>
      <c r="CY1217" s="29"/>
      <c r="CZ1217" s="29"/>
      <c r="DA1217" s="29"/>
      <c r="DB1217" s="29"/>
      <c r="DC1217" s="29"/>
      <c r="DD1217" s="29"/>
      <c r="DE1217" s="29"/>
      <c r="DF1217" s="29"/>
      <c r="DG1217" s="29"/>
      <c r="DH1217" s="29"/>
      <c r="DI1217" s="29"/>
      <c r="DJ1217" s="29"/>
      <c r="DK1217" s="29"/>
      <c r="DL1217" s="29"/>
      <c r="DM1217" s="29"/>
      <c r="DN1217" s="29"/>
      <c r="DO1217" s="29"/>
      <c r="DP1217" s="29"/>
      <c r="DQ1217" s="29"/>
      <c r="DR1217" s="29"/>
      <c r="DS1217" s="29"/>
      <c r="DT1217" s="29"/>
      <c r="DU1217" s="29"/>
      <c r="DV1217" s="29"/>
      <c r="DW1217" s="29"/>
      <c r="DX1217" s="29"/>
      <c r="DY1217" s="29"/>
      <c r="DZ1217" s="29"/>
      <c r="EA1217" s="29"/>
      <c r="EB1217" s="29"/>
      <c r="EC1217" s="29"/>
      <c r="ED1217" s="29"/>
      <c r="EE1217" s="29"/>
      <c r="EF1217" s="29"/>
      <c r="EG1217" s="29"/>
      <c r="EH1217" s="29"/>
      <c r="EI1217" s="29"/>
      <c r="EJ1217" s="29"/>
      <c r="EK1217" s="29"/>
      <c r="EL1217" s="29"/>
      <c r="EM1217" s="29"/>
      <c r="EN1217" s="29"/>
      <c r="EO1217" s="29"/>
      <c r="EP1217" s="29"/>
      <c r="EQ1217" s="29"/>
      <c r="ER1217" s="29"/>
      <c r="ES1217" s="29"/>
      <c r="ET1217" s="29"/>
      <c r="EU1217" s="29"/>
      <c r="EV1217" s="29"/>
      <c r="EW1217" s="29"/>
      <c r="EX1217" s="29"/>
      <c r="EY1217" s="29"/>
      <c r="EZ1217" s="29"/>
      <c r="FA1217" s="29"/>
      <c r="FB1217" s="29"/>
      <c r="FC1217" s="29"/>
      <c r="FD1217" s="29"/>
      <c r="FE1217" s="29"/>
      <c r="FF1217" s="29"/>
      <c r="FG1217" s="29"/>
      <c r="FH1217" s="29"/>
      <c r="FI1217" s="29"/>
      <c r="FJ1217" s="29"/>
      <c r="FK1217" s="29"/>
      <c r="FL1217" s="29"/>
      <c r="FM1217" s="29"/>
      <c r="FN1217" s="29"/>
      <c r="FO1217" s="29"/>
      <c r="FP1217" s="29"/>
      <c r="FQ1217" s="29"/>
      <c r="FR1217" s="29"/>
      <c r="FS1217" s="29"/>
      <c r="FT1217" s="29"/>
      <c r="FU1217" s="29"/>
      <c r="FV1217" s="29"/>
      <c r="FW1217" s="29"/>
      <c r="FX1217" s="29"/>
      <c r="FY1217" s="29"/>
      <c r="FZ1217" s="29"/>
      <c r="GA1217" s="29"/>
      <c r="GB1217" s="29"/>
      <c r="GC1217" s="29"/>
      <c r="GD1217" s="29"/>
      <c r="GE1217" s="29"/>
      <c r="GF1217" s="29"/>
      <c r="GG1217" s="29"/>
      <c r="GH1217" s="29"/>
      <c r="GI1217" s="29"/>
      <c r="GJ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</row>
    <row r="1218" spans="2:230" ht="12.75">
      <c r="B1218" s="48"/>
      <c r="C1218" s="48"/>
      <c r="D1218" s="48"/>
      <c r="E1218" s="55"/>
      <c r="F1218" s="56"/>
      <c r="G1218" s="56"/>
      <c r="H1218" s="56"/>
      <c r="I1218" s="48"/>
      <c r="J1218" s="48"/>
      <c r="K1218" s="48"/>
      <c r="L1218" s="56"/>
      <c r="M1218" s="48"/>
      <c r="N1218" s="48"/>
      <c r="O1218" s="49"/>
      <c r="P1218" s="48"/>
      <c r="Q1218" s="48"/>
      <c r="R1218" s="56"/>
      <c r="S1218" s="52"/>
      <c r="T1218" s="116"/>
      <c r="U1218" s="116"/>
      <c r="V1218" s="116"/>
      <c r="W1218" s="116"/>
      <c r="X1218" s="43"/>
      <c r="Y1218" s="43"/>
      <c r="Z1218" s="42"/>
      <c r="AA1218" s="43"/>
      <c r="AB1218" s="45"/>
      <c r="AC1218" s="45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  <c r="BM1218" s="29"/>
      <c r="BN1218" s="29"/>
      <c r="BO1218" s="29"/>
      <c r="BP1218" s="29"/>
      <c r="BQ1218" s="29"/>
      <c r="BR1218" s="29"/>
      <c r="BS1218" s="29"/>
      <c r="BT1218" s="29"/>
      <c r="BU1218" s="29"/>
      <c r="BV1218" s="29"/>
      <c r="BW1218" s="29"/>
      <c r="BX1218" s="29"/>
      <c r="BY1218" s="29"/>
      <c r="BZ1218" s="29"/>
      <c r="CA1218" s="29"/>
      <c r="CB1218" s="29"/>
      <c r="CC1218" s="29"/>
      <c r="CD1218" s="29"/>
      <c r="CE1218" s="29"/>
      <c r="CF1218" s="29"/>
      <c r="CG1218" s="29"/>
      <c r="CH1218" s="29"/>
      <c r="CI1218" s="29"/>
      <c r="CJ1218" s="29"/>
      <c r="CK1218" s="29"/>
      <c r="CL1218" s="29"/>
      <c r="CM1218" s="29"/>
      <c r="CN1218" s="29"/>
      <c r="CO1218" s="29"/>
      <c r="CP1218" s="29"/>
      <c r="CQ1218" s="29"/>
      <c r="CR1218" s="29"/>
      <c r="CS1218" s="29"/>
      <c r="CT1218" s="29"/>
      <c r="CU1218" s="29"/>
      <c r="CV1218" s="29"/>
      <c r="CW1218" s="29"/>
      <c r="CX1218" s="29"/>
      <c r="CY1218" s="29"/>
      <c r="CZ1218" s="29"/>
      <c r="DA1218" s="29"/>
      <c r="DB1218" s="29"/>
      <c r="DC1218" s="29"/>
      <c r="DD1218" s="29"/>
      <c r="DE1218" s="29"/>
      <c r="DF1218" s="29"/>
      <c r="DG1218" s="29"/>
      <c r="DH1218" s="29"/>
      <c r="DI1218" s="29"/>
      <c r="DJ1218" s="29"/>
      <c r="DK1218" s="29"/>
      <c r="DL1218" s="29"/>
      <c r="DM1218" s="29"/>
      <c r="DN1218" s="29"/>
      <c r="DO1218" s="29"/>
      <c r="DP1218" s="29"/>
      <c r="DQ1218" s="29"/>
      <c r="DR1218" s="29"/>
      <c r="DS1218" s="29"/>
      <c r="DT1218" s="29"/>
      <c r="DU1218" s="29"/>
      <c r="DV1218" s="29"/>
      <c r="DW1218" s="29"/>
      <c r="DX1218" s="29"/>
      <c r="DY1218" s="29"/>
      <c r="DZ1218" s="29"/>
      <c r="EA1218" s="29"/>
      <c r="EB1218" s="29"/>
      <c r="EC1218" s="29"/>
      <c r="ED1218" s="29"/>
      <c r="EE1218" s="29"/>
      <c r="EF1218" s="29"/>
      <c r="EG1218" s="29"/>
      <c r="EH1218" s="29"/>
      <c r="EI1218" s="29"/>
      <c r="EJ1218" s="29"/>
      <c r="EK1218" s="29"/>
      <c r="EL1218" s="29"/>
      <c r="EM1218" s="29"/>
      <c r="EN1218" s="29"/>
      <c r="EO1218" s="29"/>
      <c r="EP1218" s="29"/>
      <c r="EQ1218" s="29"/>
      <c r="ER1218" s="29"/>
      <c r="ES1218" s="29"/>
      <c r="ET1218" s="29"/>
      <c r="EU1218" s="29"/>
      <c r="EV1218" s="29"/>
      <c r="EW1218" s="29"/>
      <c r="EX1218" s="29"/>
      <c r="EY1218" s="29"/>
      <c r="EZ1218" s="29"/>
      <c r="FA1218" s="29"/>
      <c r="FB1218" s="29"/>
      <c r="FC1218" s="29"/>
      <c r="FD1218" s="29"/>
      <c r="FE1218" s="29"/>
      <c r="FF1218" s="29"/>
      <c r="FG1218" s="29"/>
      <c r="FH1218" s="29"/>
      <c r="FI1218" s="29"/>
      <c r="FJ1218" s="29"/>
      <c r="FK1218" s="29"/>
      <c r="FL1218" s="29"/>
      <c r="FM1218" s="29"/>
      <c r="FN1218" s="29"/>
      <c r="FO1218" s="29"/>
      <c r="FP1218" s="29"/>
      <c r="FQ1218" s="29"/>
      <c r="FR1218" s="29"/>
      <c r="FS1218" s="29"/>
      <c r="FT1218" s="29"/>
      <c r="FU1218" s="29"/>
      <c r="FV1218" s="29"/>
      <c r="FW1218" s="29"/>
      <c r="FX1218" s="29"/>
      <c r="FY1218" s="29"/>
      <c r="FZ1218" s="29"/>
      <c r="GA1218" s="29"/>
      <c r="GB1218" s="29"/>
      <c r="GC1218" s="29"/>
      <c r="GD1218" s="29"/>
      <c r="GE1218" s="29"/>
      <c r="GF1218" s="29"/>
      <c r="GG1218" s="29"/>
      <c r="GH1218" s="29"/>
      <c r="GI1218" s="29"/>
      <c r="GJ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</row>
    <row r="1219" spans="2:230" ht="12.75">
      <c r="B1219" s="48"/>
      <c r="C1219" s="48"/>
      <c r="D1219" s="48"/>
      <c r="E1219" s="55"/>
      <c r="F1219" s="56"/>
      <c r="G1219" s="56"/>
      <c r="H1219" s="56"/>
      <c r="I1219" s="48"/>
      <c r="J1219" s="48"/>
      <c r="K1219" s="48"/>
      <c r="L1219" s="56"/>
      <c r="M1219" s="48"/>
      <c r="N1219" s="48"/>
      <c r="O1219" s="49"/>
      <c r="P1219" s="48"/>
      <c r="Q1219" s="48"/>
      <c r="R1219" s="56"/>
      <c r="S1219" s="52"/>
      <c r="T1219" s="116"/>
      <c r="U1219" s="116"/>
      <c r="V1219" s="116"/>
      <c r="W1219" s="116"/>
      <c r="X1219" s="43"/>
      <c r="Y1219" s="43"/>
      <c r="Z1219" s="42"/>
      <c r="AA1219" s="43"/>
      <c r="AB1219" s="45"/>
      <c r="AC1219" s="45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  <c r="BM1219" s="29"/>
      <c r="BN1219" s="29"/>
      <c r="BO1219" s="29"/>
      <c r="BP1219" s="29"/>
      <c r="BQ1219" s="29"/>
      <c r="BR1219" s="29"/>
      <c r="BS1219" s="29"/>
      <c r="BT1219" s="29"/>
      <c r="BU1219" s="29"/>
      <c r="BV1219" s="29"/>
      <c r="BW1219" s="29"/>
      <c r="BX1219" s="29"/>
      <c r="BY1219" s="29"/>
      <c r="BZ1219" s="29"/>
      <c r="CA1219" s="29"/>
      <c r="CB1219" s="29"/>
      <c r="CC1219" s="29"/>
      <c r="CD1219" s="29"/>
      <c r="CE1219" s="29"/>
      <c r="CF1219" s="29"/>
      <c r="CG1219" s="29"/>
      <c r="CH1219" s="29"/>
      <c r="CI1219" s="29"/>
      <c r="CJ1219" s="29"/>
      <c r="CK1219" s="29"/>
      <c r="CL1219" s="29"/>
      <c r="CM1219" s="29"/>
      <c r="CN1219" s="29"/>
      <c r="CO1219" s="29"/>
      <c r="CP1219" s="29"/>
      <c r="CQ1219" s="29"/>
      <c r="CR1219" s="29"/>
      <c r="CS1219" s="29"/>
      <c r="CT1219" s="29"/>
      <c r="CU1219" s="29"/>
      <c r="CV1219" s="29"/>
      <c r="CW1219" s="29"/>
      <c r="CX1219" s="29"/>
      <c r="CY1219" s="29"/>
      <c r="CZ1219" s="29"/>
      <c r="DA1219" s="29"/>
      <c r="DB1219" s="29"/>
      <c r="DC1219" s="29"/>
      <c r="DD1219" s="29"/>
      <c r="DE1219" s="29"/>
      <c r="DF1219" s="29"/>
      <c r="DG1219" s="29"/>
      <c r="DH1219" s="29"/>
      <c r="DI1219" s="29"/>
      <c r="DJ1219" s="29"/>
      <c r="DK1219" s="29"/>
      <c r="DL1219" s="29"/>
      <c r="DM1219" s="29"/>
      <c r="DN1219" s="29"/>
      <c r="DO1219" s="29"/>
      <c r="DP1219" s="29"/>
      <c r="DQ1219" s="29"/>
      <c r="DR1219" s="29"/>
      <c r="DS1219" s="29"/>
      <c r="DT1219" s="29"/>
      <c r="DU1219" s="29"/>
      <c r="DV1219" s="29"/>
      <c r="DW1219" s="29"/>
      <c r="DX1219" s="29"/>
      <c r="DY1219" s="29"/>
      <c r="DZ1219" s="29"/>
      <c r="EA1219" s="29"/>
      <c r="EB1219" s="29"/>
      <c r="EC1219" s="29"/>
      <c r="ED1219" s="29"/>
      <c r="EE1219" s="29"/>
      <c r="EF1219" s="29"/>
      <c r="EG1219" s="29"/>
      <c r="EH1219" s="29"/>
      <c r="EI1219" s="29"/>
      <c r="EJ1219" s="29"/>
      <c r="EK1219" s="29"/>
      <c r="EL1219" s="29"/>
      <c r="EM1219" s="29"/>
      <c r="EN1219" s="29"/>
      <c r="EO1219" s="29"/>
      <c r="EP1219" s="29"/>
      <c r="EQ1219" s="29"/>
      <c r="ER1219" s="29"/>
      <c r="ES1219" s="29"/>
      <c r="ET1219" s="29"/>
      <c r="EU1219" s="29"/>
      <c r="EV1219" s="29"/>
      <c r="EW1219" s="29"/>
      <c r="EX1219" s="29"/>
      <c r="EY1219" s="29"/>
      <c r="EZ1219" s="29"/>
      <c r="FA1219" s="29"/>
      <c r="FB1219" s="29"/>
      <c r="FC1219" s="29"/>
      <c r="FD1219" s="29"/>
      <c r="FE1219" s="29"/>
      <c r="FF1219" s="29"/>
      <c r="FG1219" s="29"/>
      <c r="FH1219" s="29"/>
      <c r="FI1219" s="29"/>
      <c r="FJ1219" s="29"/>
      <c r="FK1219" s="29"/>
      <c r="FL1219" s="29"/>
      <c r="FM1219" s="29"/>
      <c r="FN1219" s="29"/>
      <c r="FO1219" s="29"/>
      <c r="FP1219" s="29"/>
      <c r="FQ1219" s="29"/>
      <c r="FR1219" s="29"/>
      <c r="FS1219" s="29"/>
      <c r="FT1219" s="29"/>
      <c r="FU1219" s="29"/>
      <c r="FV1219" s="29"/>
      <c r="FW1219" s="29"/>
      <c r="FX1219" s="29"/>
      <c r="FY1219" s="29"/>
      <c r="FZ1219" s="29"/>
      <c r="GA1219" s="29"/>
      <c r="GB1219" s="29"/>
      <c r="GC1219" s="29"/>
      <c r="GD1219" s="29"/>
      <c r="GE1219" s="29"/>
      <c r="GF1219" s="29"/>
      <c r="GG1219" s="29"/>
      <c r="GH1219" s="29"/>
      <c r="GI1219" s="29"/>
      <c r="GJ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</row>
    <row r="1220" spans="2:230" ht="12.75">
      <c r="B1220" s="48"/>
      <c r="C1220" s="48"/>
      <c r="D1220" s="48"/>
      <c r="E1220" s="55"/>
      <c r="F1220" s="56"/>
      <c r="G1220" s="56"/>
      <c r="H1220" s="56"/>
      <c r="I1220" s="48"/>
      <c r="J1220" s="48"/>
      <c r="K1220" s="48"/>
      <c r="L1220" s="56"/>
      <c r="M1220" s="48"/>
      <c r="N1220" s="48"/>
      <c r="O1220" s="49"/>
      <c r="P1220" s="48"/>
      <c r="Q1220" s="48"/>
      <c r="R1220" s="56"/>
      <c r="S1220" s="52"/>
      <c r="T1220" s="116"/>
      <c r="U1220" s="116"/>
      <c r="V1220" s="116"/>
      <c r="W1220" s="116"/>
      <c r="X1220" s="43"/>
      <c r="Y1220" s="43"/>
      <c r="Z1220" s="42"/>
      <c r="AA1220" s="43"/>
      <c r="AB1220" s="45"/>
      <c r="AC1220" s="45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  <c r="BM1220" s="29"/>
      <c r="BN1220" s="29"/>
      <c r="BO1220" s="29"/>
      <c r="BP1220" s="29"/>
      <c r="BQ1220" s="29"/>
      <c r="BR1220" s="29"/>
      <c r="BS1220" s="29"/>
      <c r="BT1220" s="29"/>
      <c r="BU1220" s="29"/>
      <c r="BV1220" s="29"/>
      <c r="BW1220" s="29"/>
      <c r="BX1220" s="29"/>
      <c r="BY1220" s="29"/>
      <c r="BZ1220" s="29"/>
      <c r="CA1220" s="29"/>
      <c r="CB1220" s="29"/>
      <c r="CC1220" s="29"/>
      <c r="CD1220" s="29"/>
      <c r="CE1220" s="29"/>
      <c r="CF1220" s="29"/>
      <c r="CG1220" s="29"/>
      <c r="CH1220" s="29"/>
      <c r="CI1220" s="29"/>
      <c r="CJ1220" s="29"/>
      <c r="CK1220" s="29"/>
      <c r="CL1220" s="29"/>
      <c r="CM1220" s="29"/>
      <c r="CN1220" s="29"/>
      <c r="CO1220" s="29"/>
      <c r="CP1220" s="29"/>
      <c r="CQ1220" s="29"/>
      <c r="CR1220" s="29"/>
      <c r="CS1220" s="29"/>
      <c r="CT1220" s="29"/>
      <c r="CU1220" s="29"/>
      <c r="CV1220" s="29"/>
      <c r="CW1220" s="29"/>
      <c r="CX1220" s="29"/>
      <c r="CY1220" s="29"/>
      <c r="CZ1220" s="29"/>
      <c r="DA1220" s="29"/>
      <c r="DB1220" s="29"/>
      <c r="DC1220" s="29"/>
      <c r="DD1220" s="29"/>
      <c r="DE1220" s="29"/>
      <c r="DF1220" s="29"/>
      <c r="DG1220" s="29"/>
      <c r="DH1220" s="29"/>
      <c r="DI1220" s="29"/>
      <c r="DJ1220" s="29"/>
      <c r="DK1220" s="29"/>
      <c r="DL1220" s="29"/>
      <c r="DM1220" s="29"/>
      <c r="DN1220" s="29"/>
      <c r="DO1220" s="29"/>
      <c r="DP1220" s="29"/>
      <c r="DQ1220" s="29"/>
      <c r="DR1220" s="29"/>
      <c r="DS1220" s="29"/>
      <c r="DT1220" s="29"/>
      <c r="DU1220" s="29"/>
      <c r="DV1220" s="29"/>
      <c r="DW1220" s="29"/>
      <c r="DX1220" s="29"/>
      <c r="DY1220" s="29"/>
      <c r="DZ1220" s="29"/>
      <c r="EA1220" s="29"/>
      <c r="EB1220" s="29"/>
      <c r="EC1220" s="29"/>
      <c r="ED1220" s="29"/>
      <c r="EE1220" s="29"/>
      <c r="EF1220" s="29"/>
      <c r="EG1220" s="29"/>
      <c r="EH1220" s="29"/>
      <c r="EI1220" s="29"/>
      <c r="EJ1220" s="29"/>
      <c r="EK1220" s="29"/>
      <c r="EL1220" s="29"/>
      <c r="EM1220" s="29"/>
      <c r="EN1220" s="29"/>
      <c r="EO1220" s="29"/>
      <c r="EP1220" s="29"/>
      <c r="EQ1220" s="29"/>
      <c r="ER1220" s="29"/>
      <c r="ES1220" s="29"/>
      <c r="ET1220" s="29"/>
      <c r="EU1220" s="29"/>
      <c r="EV1220" s="29"/>
      <c r="EW1220" s="29"/>
      <c r="EX1220" s="29"/>
      <c r="EY1220" s="29"/>
      <c r="EZ1220" s="29"/>
      <c r="FA1220" s="29"/>
      <c r="FB1220" s="29"/>
      <c r="FC1220" s="29"/>
      <c r="FD1220" s="29"/>
      <c r="FE1220" s="29"/>
      <c r="FF1220" s="29"/>
      <c r="FG1220" s="29"/>
      <c r="FH1220" s="29"/>
      <c r="FI1220" s="29"/>
      <c r="FJ1220" s="29"/>
      <c r="FK1220" s="29"/>
      <c r="FL1220" s="29"/>
      <c r="FM1220" s="29"/>
      <c r="FN1220" s="29"/>
      <c r="FO1220" s="29"/>
      <c r="FP1220" s="29"/>
      <c r="FQ1220" s="29"/>
      <c r="FR1220" s="29"/>
      <c r="FS1220" s="29"/>
      <c r="FT1220" s="29"/>
      <c r="FU1220" s="29"/>
      <c r="FV1220" s="29"/>
      <c r="FW1220" s="29"/>
      <c r="FX1220" s="29"/>
      <c r="FY1220" s="29"/>
      <c r="FZ1220" s="29"/>
      <c r="GA1220" s="29"/>
      <c r="GB1220" s="29"/>
      <c r="GC1220" s="29"/>
      <c r="GD1220" s="29"/>
      <c r="GE1220" s="29"/>
      <c r="GF1220" s="29"/>
      <c r="GG1220" s="29"/>
      <c r="GH1220" s="29"/>
      <c r="GI1220" s="29"/>
      <c r="GJ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</row>
    <row r="1221" spans="2:230" ht="12.75">
      <c r="B1221" s="48"/>
      <c r="C1221" s="48"/>
      <c r="D1221" s="48"/>
      <c r="E1221" s="55"/>
      <c r="F1221" s="56"/>
      <c r="G1221" s="56"/>
      <c r="H1221" s="56"/>
      <c r="I1221" s="48"/>
      <c r="J1221" s="48"/>
      <c r="K1221" s="48"/>
      <c r="L1221" s="56"/>
      <c r="M1221" s="48"/>
      <c r="N1221" s="48"/>
      <c r="O1221" s="49"/>
      <c r="P1221" s="48"/>
      <c r="Q1221" s="48"/>
      <c r="R1221" s="56"/>
      <c r="S1221" s="52"/>
      <c r="T1221" s="116"/>
      <c r="U1221" s="116"/>
      <c r="V1221" s="116"/>
      <c r="W1221" s="116"/>
      <c r="X1221" s="43"/>
      <c r="Y1221" s="43"/>
      <c r="Z1221" s="42"/>
      <c r="AA1221" s="43"/>
      <c r="AB1221" s="45"/>
      <c r="AC1221" s="45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  <c r="BM1221" s="29"/>
      <c r="BN1221" s="29"/>
      <c r="BO1221" s="29"/>
      <c r="BP1221" s="29"/>
      <c r="BQ1221" s="29"/>
      <c r="BR1221" s="29"/>
      <c r="BS1221" s="29"/>
      <c r="BT1221" s="29"/>
      <c r="BU1221" s="29"/>
      <c r="BV1221" s="29"/>
      <c r="BW1221" s="29"/>
      <c r="BX1221" s="29"/>
      <c r="BY1221" s="29"/>
      <c r="BZ1221" s="29"/>
      <c r="CA1221" s="29"/>
      <c r="CB1221" s="29"/>
      <c r="CC1221" s="29"/>
      <c r="CD1221" s="29"/>
      <c r="CE1221" s="29"/>
      <c r="CF1221" s="29"/>
      <c r="CG1221" s="29"/>
      <c r="CH1221" s="29"/>
      <c r="CI1221" s="29"/>
      <c r="CJ1221" s="29"/>
      <c r="CK1221" s="29"/>
      <c r="CL1221" s="29"/>
      <c r="CM1221" s="29"/>
      <c r="CN1221" s="29"/>
      <c r="CO1221" s="29"/>
      <c r="CP1221" s="29"/>
      <c r="CQ1221" s="29"/>
      <c r="CR1221" s="29"/>
      <c r="CS1221" s="29"/>
      <c r="CT1221" s="29"/>
      <c r="CU1221" s="29"/>
      <c r="CV1221" s="29"/>
      <c r="CW1221" s="29"/>
      <c r="CX1221" s="29"/>
      <c r="CY1221" s="29"/>
      <c r="CZ1221" s="29"/>
      <c r="DA1221" s="29"/>
      <c r="DB1221" s="29"/>
      <c r="DC1221" s="29"/>
      <c r="DD1221" s="29"/>
      <c r="DE1221" s="29"/>
      <c r="DF1221" s="29"/>
      <c r="DG1221" s="29"/>
      <c r="DH1221" s="29"/>
      <c r="DI1221" s="29"/>
      <c r="DJ1221" s="29"/>
      <c r="DK1221" s="29"/>
      <c r="DL1221" s="29"/>
      <c r="DM1221" s="29"/>
      <c r="DN1221" s="29"/>
      <c r="DO1221" s="29"/>
      <c r="DP1221" s="29"/>
      <c r="DQ1221" s="29"/>
      <c r="DR1221" s="29"/>
      <c r="DS1221" s="29"/>
      <c r="DT1221" s="29"/>
      <c r="DU1221" s="29"/>
      <c r="DV1221" s="29"/>
      <c r="DW1221" s="29"/>
      <c r="DX1221" s="29"/>
      <c r="DY1221" s="29"/>
      <c r="DZ1221" s="29"/>
      <c r="EA1221" s="29"/>
      <c r="EB1221" s="29"/>
      <c r="EC1221" s="29"/>
      <c r="ED1221" s="29"/>
      <c r="EE1221" s="29"/>
      <c r="EF1221" s="29"/>
      <c r="EG1221" s="29"/>
      <c r="EH1221" s="29"/>
      <c r="EI1221" s="29"/>
      <c r="EJ1221" s="29"/>
      <c r="EK1221" s="29"/>
      <c r="EL1221" s="29"/>
      <c r="EM1221" s="29"/>
      <c r="EN1221" s="29"/>
      <c r="EO1221" s="29"/>
      <c r="EP1221" s="29"/>
      <c r="EQ1221" s="29"/>
      <c r="ER1221" s="29"/>
      <c r="ES1221" s="29"/>
      <c r="ET1221" s="29"/>
      <c r="EU1221" s="29"/>
      <c r="EV1221" s="29"/>
      <c r="EW1221" s="29"/>
      <c r="EX1221" s="29"/>
      <c r="EY1221" s="29"/>
      <c r="EZ1221" s="29"/>
      <c r="FA1221" s="29"/>
      <c r="FB1221" s="29"/>
      <c r="FC1221" s="29"/>
      <c r="FD1221" s="29"/>
      <c r="FE1221" s="29"/>
      <c r="FF1221" s="29"/>
      <c r="FG1221" s="29"/>
      <c r="FH1221" s="29"/>
      <c r="FI1221" s="29"/>
      <c r="FJ1221" s="29"/>
      <c r="FK1221" s="29"/>
      <c r="FL1221" s="29"/>
      <c r="FM1221" s="29"/>
      <c r="FN1221" s="29"/>
      <c r="FO1221" s="29"/>
      <c r="FP1221" s="29"/>
      <c r="FQ1221" s="29"/>
      <c r="FR1221" s="29"/>
      <c r="FS1221" s="29"/>
      <c r="FT1221" s="29"/>
      <c r="FU1221" s="29"/>
      <c r="FV1221" s="29"/>
      <c r="FW1221" s="29"/>
      <c r="FX1221" s="29"/>
      <c r="FY1221" s="29"/>
      <c r="FZ1221" s="29"/>
      <c r="GA1221" s="29"/>
      <c r="GB1221" s="29"/>
      <c r="GC1221" s="29"/>
      <c r="GD1221" s="29"/>
      <c r="GE1221" s="29"/>
      <c r="GF1221" s="29"/>
      <c r="GG1221" s="29"/>
      <c r="GH1221" s="29"/>
      <c r="GI1221" s="29"/>
      <c r="GJ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</row>
    <row r="1222" spans="2:230" ht="12.75">
      <c r="B1222" s="48"/>
      <c r="C1222" s="48"/>
      <c r="D1222" s="48"/>
      <c r="E1222" s="55"/>
      <c r="F1222" s="56"/>
      <c r="G1222" s="56"/>
      <c r="H1222" s="56"/>
      <c r="I1222" s="48"/>
      <c r="J1222" s="48"/>
      <c r="K1222" s="48"/>
      <c r="L1222" s="56"/>
      <c r="M1222" s="48"/>
      <c r="N1222" s="48"/>
      <c r="O1222" s="49"/>
      <c r="P1222" s="48"/>
      <c r="Q1222" s="48"/>
      <c r="R1222" s="56"/>
      <c r="S1222" s="52"/>
      <c r="T1222" s="116"/>
      <c r="U1222" s="116"/>
      <c r="V1222" s="116"/>
      <c r="W1222" s="116"/>
      <c r="X1222" s="43"/>
      <c r="Y1222" s="43"/>
      <c r="Z1222" s="42"/>
      <c r="AA1222" s="43"/>
      <c r="AB1222" s="45"/>
      <c r="AC1222" s="45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  <c r="BM1222" s="29"/>
      <c r="BN1222" s="29"/>
      <c r="BO1222" s="29"/>
      <c r="BP1222" s="29"/>
      <c r="BQ1222" s="29"/>
      <c r="BR1222" s="29"/>
      <c r="BS1222" s="29"/>
      <c r="BT1222" s="29"/>
      <c r="BU1222" s="29"/>
      <c r="BV1222" s="29"/>
      <c r="BW1222" s="29"/>
      <c r="BX1222" s="29"/>
      <c r="BY1222" s="29"/>
      <c r="BZ1222" s="29"/>
      <c r="CA1222" s="29"/>
      <c r="CB1222" s="29"/>
      <c r="CC1222" s="29"/>
      <c r="CD1222" s="29"/>
      <c r="CE1222" s="29"/>
      <c r="CF1222" s="29"/>
      <c r="CG1222" s="29"/>
      <c r="CH1222" s="29"/>
      <c r="CI1222" s="29"/>
      <c r="CJ1222" s="29"/>
      <c r="CK1222" s="29"/>
      <c r="CL1222" s="29"/>
      <c r="CM1222" s="29"/>
      <c r="CN1222" s="29"/>
      <c r="CO1222" s="29"/>
      <c r="CP1222" s="29"/>
      <c r="CQ1222" s="29"/>
      <c r="CR1222" s="29"/>
      <c r="CS1222" s="29"/>
      <c r="CT1222" s="29"/>
      <c r="CU1222" s="29"/>
      <c r="CV1222" s="29"/>
      <c r="CW1222" s="29"/>
      <c r="CX1222" s="29"/>
      <c r="CY1222" s="29"/>
      <c r="CZ1222" s="29"/>
      <c r="DA1222" s="29"/>
      <c r="DB1222" s="29"/>
      <c r="DC1222" s="29"/>
      <c r="DD1222" s="29"/>
      <c r="DE1222" s="29"/>
      <c r="DF1222" s="29"/>
      <c r="DG1222" s="29"/>
      <c r="DH1222" s="29"/>
      <c r="DI1222" s="29"/>
      <c r="DJ1222" s="29"/>
      <c r="DK1222" s="29"/>
      <c r="DL1222" s="29"/>
      <c r="DM1222" s="29"/>
      <c r="DN1222" s="29"/>
      <c r="DO1222" s="29"/>
      <c r="DP1222" s="29"/>
      <c r="DQ1222" s="29"/>
      <c r="DR1222" s="29"/>
      <c r="DS1222" s="29"/>
      <c r="DT1222" s="29"/>
      <c r="DU1222" s="29"/>
      <c r="DV1222" s="29"/>
      <c r="DW1222" s="29"/>
      <c r="DX1222" s="29"/>
      <c r="DY1222" s="29"/>
      <c r="DZ1222" s="29"/>
      <c r="EA1222" s="29"/>
      <c r="EB1222" s="29"/>
      <c r="EC1222" s="29"/>
      <c r="ED1222" s="29"/>
      <c r="EE1222" s="29"/>
      <c r="EF1222" s="29"/>
      <c r="EG1222" s="29"/>
      <c r="EH1222" s="29"/>
      <c r="EI1222" s="29"/>
      <c r="EJ1222" s="29"/>
      <c r="EK1222" s="29"/>
      <c r="EL1222" s="29"/>
      <c r="EM1222" s="29"/>
      <c r="EN1222" s="29"/>
      <c r="EO1222" s="29"/>
      <c r="EP1222" s="29"/>
      <c r="EQ1222" s="29"/>
      <c r="ER1222" s="29"/>
      <c r="ES1222" s="29"/>
      <c r="ET1222" s="29"/>
      <c r="EU1222" s="29"/>
      <c r="EV1222" s="29"/>
      <c r="EW1222" s="29"/>
      <c r="EX1222" s="29"/>
      <c r="EY1222" s="29"/>
      <c r="EZ1222" s="29"/>
      <c r="FA1222" s="29"/>
      <c r="FB1222" s="29"/>
      <c r="FC1222" s="29"/>
      <c r="FD1222" s="29"/>
      <c r="FE1222" s="29"/>
      <c r="FF1222" s="29"/>
      <c r="FG1222" s="29"/>
      <c r="FH1222" s="29"/>
      <c r="FI1222" s="29"/>
      <c r="FJ1222" s="29"/>
      <c r="FK1222" s="29"/>
      <c r="FL1222" s="29"/>
      <c r="FM1222" s="29"/>
      <c r="FN1222" s="29"/>
      <c r="FO1222" s="29"/>
      <c r="FP1222" s="29"/>
      <c r="FQ1222" s="29"/>
      <c r="FR1222" s="29"/>
      <c r="FS1222" s="29"/>
      <c r="FT1222" s="29"/>
      <c r="FU1222" s="29"/>
      <c r="FV1222" s="29"/>
      <c r="FW1222" s="29"/>
      <c r="FX1222" s="29"/>
      <c r="FY1222" s="29"/>
      <c r="FZ1222" s="29"/>
      <c r="GA1222" s="29"/>
      <c r="GB1222" s="29"/>
      <c r="GC1222" s="29"/>
      <c r="GD1222" s="29"/>
      <c r="GE1222" s="29"/>
      <c r="GF1222" s="29"/>
      <c r="GG1222" s="29"/>
      <c r="GH1222" s="29"/>
      <c r="GI1222" s="29"/>
      <c r="GJ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</row>
    <row r="1223" spans="2:230" ht="12.75">
      <c r="B1223" s="48"/>
      <c r="C1223" s="48"/>
      <c r="D1223" s="48"/>
      <c r="E1223" s="55"/>
      <c r="F1223" s="56"/>
      <c r="G1223" s="56"/>
      <c r="H1223" s="56"/>
      <c r="I1223" s="48"/>
      <c r="J1223" s="48"/>
      <c r="K1223" s="48"/>
      <c r="L1223" s="56"/>
      <c r="M1223" s="48"/>
      <c r="N1223" s="48"/>
      <c r="O1223" s="49"/>
      <c r="P1223" s="48"/>
      <c r="Q1223" s="48"/>
      <c r="R1223" s="56"/>
      <c r="S1223" s="52"/>
      <c r="T1223" s="116"/>
      <c r="U1223" s="116"/>
      <c r="V1223" s="116"/>
      <c r="W1223" s="116"/>
      <c r="X1223" s="43"/>
      <c r="Y1223" s="43"/>
      <c r="Z1223" s="42"/>
      <c r="AA1223" s="43"/>
      <c r="AB1223" s="45"/>
      <c r="AC1223" s="45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  <c r="BM1223" s="29"/>
      <c r="BN1223" s="29"/>
      <c r="BO1223" s="29"/>
      <c r="BP1223" s="29"/>
      <c r="BQ1223" s="29"/>
      <c r="BR1223" s="29"/>
      <c r="BS1223" s="29"/>
      <c r="BT1223" s="29"/>
      <c r="BU1223" s="29"/>
      <c r="BV1223" s="29"/>
      <c r="BW1223" s="29"/>
      <c r="BX1223" s="29"/>
      <c r="BY1223" s="29"/>
      <c r="BZ1223" s="29"/>
      <c r="CA1223" s="29"/>
      <c r="CB1223" s="29"/>
      <c r="CC1223" s="29"/>
      <c r="CD1223" s="29"/>
      <c r="CE1223" s="29"/>
      <c r="CF1223" s="29"/>
      <c r="CG1223" s="29"/>
      <c r="CH1223" s="29"/>
      <c r="CI1223" s="29"/>
      <c r="CJ1223" s="29"/>
      <c r="CK1223" s="29"/>
      <c r="CL1223" s="29"/>
      <c r="CM1223" s="29"/>
      <c r="CN1223" s="29"/>
      <c r="CO1223" s="29"/>
      <c r="CP1223" s="29"/>
      <c r="CQ1223" s="29"/>
      <c r="CR1223" s="29"/>
      <c r="CS1223" s="29"/>
      <c r="CT1223" s="29"/>
      <c r="CU1223" s="29"/>
      <c r="CV1223" s="29"/>
      <c r="CW1223" s="29"/>
      <c r="CX1223" s="29"/>
      <c r="CY1223" s="29"/>
      <c r="CZ1223" s="29"/>
      <c r="DA1223" s="29"/>
      <c r="DB1223" s="29"/>
      <c r="DC1223" s="29"/>
      <c r="DD1223" s="29"/>
      <c r="DE1223" s="29"/>
      <c r="DF1223" s="29"/>
      <c r="DG1223" s="29"/>
      <c r="DH1223" s="29"/>
      <c r="DI1223" s="29"/>
      <c r="DJ1223" s="29"/>
      <c r="DK1223" s="29"/>
      <c r="DL1223" s="29"/>
      <c r="DM1223" s="29"/>
      <c r="DN1223" s="29"/>
      <c r="DO1223" s="29"/>
      <c r="DP1223" s="29"/>
      <c r="DQ1223" s="29"/>
      <c r="DR1223" s="29"/>
      <c r="DS1223" s="29"/>
      <c r="DT1223" s="29"/>
      <c r="DU1223" s="29"/>
      <c r="DV1223" s="29"/>
      <c r="DW1223" s="29"/>
      <c r="DX1223" s="29"/>
      <c r="DY1223" s="29"/>
      <c r="DZ1223" s="29"/>
      <c r="EA1223" s="29"/>
      <c r="EB1223" s="29"/>
      <c r="EC1223" s="29"/>
      <c r="ED1223" s="29"/>
      <c r="EE1223" s="29"/>
      <c r="EF1223" s="29"/>
      <c r="EG1223" s="29"/>
      <c r="EH1223" s="29"/>
      <c r="EI1223" s="29"/>
      <c r="EJ1223" s="29"/>
      <c r="EK1223" s="29"/>
      <c r="EL1223" s="29"/>
      <c r="EM1223" s="29"/>
      <c r="EN1223" s="29"/>
      <c r="EO1223" s="29"/>
      <c r="EP1223" s="29"/>
      <c r="EQ1223" s="29"/>
      <c r="ER1223" s="29"/>
      <c r="ES1223" s="29"/>
      <c r="ET1223" s="29"/>
      <c r="EU1223" s="29"/>
      <c r="EV1223" s="29"/>
      <c r="EW1223" s="29"/>
      <c r="EX1223" s="29"/>
      <c r="EY1223" s="29"/>
      <c r="EZ1223" s="29"/>
      <c r="FA1223" s="29"/>
      <c r="FB1223" s="29"/>
      <c r="FC1223" s="29"/>
      <c r="FD1223" s="29"/>
      <c r="FE1223" s="29"/>
      <c r="FF1223" s="29"/>
      <c r="FG1223" s="29"/>
      <c r="FH1223" s="29"/>
      <c r="FI1223" s="29"/>
      <c r="FJ1223" s="29"/>
      <c r="FK1223" s="29"/>
      <c r="FL1223" s="29"/>
      <c r="FM1223" s="29"/>
      <c r="FN1223" s="29"/>
      <c r="FO1223" s="29"/>
      <c r="FP1223" s="29"/>
      <c r="FQ1223" s="29"/>
      <c r="FR1223" s="29"/>
      <c r="FS1223" s="29"/>
      <c r="FT1223" s="29"/>
      <c r="FU1223" s="29"/>
      <c r="FV1223" s="29"/>
      <c r="FW1223" s="29"/>
      <c r="FX1223" s="29"/>
      <c r="FY1223" s="29"/>
      <c r="FZ1223" s="29"/>
      <c r="GA1223" s="29"/>
      <c r="GB1223" s="29"/>
      <c r="GC1223" s="29"/>
      <c r="GD1223" s="29"/>
      <c r="GE1223" s="29"/>
      <c r="GF1223" s="29"/>
      <c r="GG1223" s="29"/>
      <c r="GH1223" s="29"/>
      <c r="GI1223" s="29"/>
      <c r="GJ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</row>
    <row r="1224" spans="2:230" ht="12.75">
      <c r="B1224" s="48"/>
      <c r="C1224" s="48"/>
      <c r="D1224" s="48"/>
      <c r="E1224" s="55"/>
      <c r="F1224" s="56"/>
      <c r="G1224" s="56"/>
      <c r="H1224" s="56"/>
      <c r="I1224" s="48"/>
      <c r="J1224" s="48"/>
      <c r="K1224" s="48"/>
      <c r="L1224" s="56"/>
      <c r="M1224" s="48"/>
      <c r="N1224" s="48"/>
      <c r="O1224" s="49"/>
      <c r="P1224" s="48"/>
      <c r="Q1224" s="48"/>
      <c r="R1224" s="56"/>
      <c r="S1224" s="52"/>
      <c r="T1224" s="116"/>
      <c r="U1224" s="116"/>
      <c r="V1224" s="116"/>
      <c r="W1224" s="116"/>
      <c r="X1224" s="43"/>
      <c r="Y1224" s="43"/>
      <c r="Z1224" s="42"/>
      <c r="AA1224" s="43"/>
      <c r="AB1224" s="45"/>
      <c r="AC1224" s="45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  <c r="BM1224" s="29"/>
      <c r="BN1224" s="29"/>
      <c r="BO1224" s="29"/>
      <c r="BP1224" s="29"/>
      <c r="BQ1224" s="29"/>
      <c r="BR1224" s="29"/>
      <c r="BS1224" s="29"/>
      <c r="BT1224" s="29"/>
      <c r="BU1224" s="29"/>
      <c r="BV1224" s="29"/>
      <c r="BW1224" s="29"/>
      <c r="BX1224" s="29"/>
      <c r="BY1224" s="29"/>
      <c r="BZ1224" s="29"/>
      <c r="CA1224" s="29"/>
      <c r="CB1224" s="29"/>
      <c r="CC1224" s="29"/>
      <c r="CD1224" s="29"/>
      <c r="CE1224" s="29"/>
      <c r="CF1224" s="29"/>
      <c r="CG1224" s="29"/>
      <c r="CH1224" s="29"/>
      <c r="CI1224" s="29"/>
      <c r="CJ1224" s="29"/>
      <c r="CK1224" s="29"/>
      <c r="CL1224" s="29"/>
      <c r="CM1224" s="29"/>
      <c r="CN1224" s="29"/>
      <c r="CO1224" s="29"/>
      <c r="CP1224" s="29"/>
      <c r="CQ1224" s="29"/>
      <c r="CR1224" s="29"/>
      <c r="CS1224" s="29"/>
      <c r="CT1224" s="29"/>
      <c r="CU1224" s="29"/>
      <c r="CV1224" s="29"/>
      <c r="CW1224" s="29"/>
      <c r="CX1224" s="29"/>
      <c r="CY1224" s="29"/>
      <c r="CZ1224" s="29"/>
      <c r="DA1224" s="29"/>
      <c r="DB1224" s="29"/>
      <c r="DC1224" s="29"/>
      <c r="DD1224" s="29"/>
      <c r="DE1224" s="29"/>
      <c r="DF1224" s="29"/>
      <c r="DG1224" s="29"/>
      <c r="DH1224" s="29"/>
      <c r="DI1224" s="29"/>
      <c r="DJ1224" s="29"/>
      <c r="DK1224" s="29"/>
      <c r="DL1224" s="29"/>
      <c r="DM1224" s="29"/>
      <c r="DN1224" s="29"/>
      <c r="DO1224" s="29"/>
      <c r="DP1224" s="29"/>
      <c r="DQ1224" s="29"/>
      <c r="DR1224" s="29"/>
      <c r="DS1224" s="29"/>
      <c r="DT1224" s="29"/>
      <c r="DU1224" s="29"/>
      <c r="DV1224" s="29"/>
      <c r="DW1224" s="29"/>
      <c r="DX1224" s="29"/>
      <c r="DY1224" s="29"/>
      <c r="DZ1224" s="29"/>
      <c r="EA1224" s="29"/>
      <c r="EB1224" s="29"/>
      <c r="EC1224" s="29"/>
      <c r="ED1224" s="29"/>
      <c r="EE1224" s="29"/>
      <c r="EF1224" s="29"/>
      <c r="EG1224" s="29"/>
      <c r="EH1224" s="29"/>
      <c r="EI1224" s="29"/>
      <c r="EJ1224" s="29"/>
      <c r="EK1224" s="29"/>
      <c r="EL1224" s="29"/>
      <c r="EM1224" s="29"/>
      <c r="EN1224" s="29"/>
      <c r="EO1224" s="29"/>
      <c r="EP1224" s="29"/>
      <c r="EQ1224" s="29"/>
      <c r="ER1224" s="29"/>
      <c r="ES1224" s="29"/>
      <c r="ET1224" s="29"/>
      <c r="EU1224" s="29"/>
      <c r="EV1224" s="29"/>
      <c r="EW1224" s="29"/>
      <c r="EX1224" s="29"/>
      <c r="EY1224" s="29"/>
      <c r="EZ1224" s="29"/>
      <c r="FA1224" s="29"/>
      <c r="FB1224" s="29"/>
      <c r="FC1224" s="29"/>
      <c r="FD1224" s="29"/>
      <c r="FE1224" s="29"/>
      <c r="FF1224" s="29"/>
      <c r="FG1224" s="29"/>
      <c r="FH1224" s="29"/>
      <c r="FI1224" s="29"/>
      <c r="FJ1224" s="29"/>
      <c r="FK1224" s="29"/>
      <c r="FL1224" s="29"/>
      <c r="FM1224" s="29"/>
      <c r="FN1224" s="29"/>
      <c r="FO1224" s="29"/>
      <c r="FP1224" s="29"/>
      <c r="FQ1224" s="29"/>
      <c r="FR1224" s="29"/>
      <c r="FS1224" s="29"/>
      <c r="FT1224" s="29"/>
      <c r="FU1224" s="29"/>
      <c r="FV1224" s="29"/>
      <c r="FW1224" s="29"/>
      <c r="FX1224" s="29"/>
      <c r="FY1224" s="29"/>
      <c r="FZ1224" s="29"/>
      <c r="GA1224" s="29"/>
      <c r="GB1224" s="29"/>
      <c r="GC1224" s="29"/>
      <c r="GD1224" s="29"/>
      <c r="GE1224" s="29"/>
      <c r="GF1224" s="29"/>
      <c r="GG1224" s="29"/>
      <c r="GH1224" s="29"/>
      <c r="GI1224" s="29"/>
      <c r="GJ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</row>
    <row r="1225" spans="2:230" ht="12.75">
      <c r="B1225" s="48"/>
      <c r="C1225" s="48"/>
      <c r="D1225" s="48"/>
      <c r="E1225" s="55"/>
      <c r="F1225" s="56"/>
      <c r="G1225" s="56"/>
      <c r="H1225" s="56"/>
      <c r="I1225" s="48"/>
      <c r="J1225" s="48"/>
      <c r="K1225" s="48"/>
      <c r="L1225" s="56"/>
      <c r="M1225" s="48"/>
      <c r="N1225" s="48"/>
      <c r="O1225" s="49"/>
      <c r="P1225" s="48"/>
      <c r="Q1225" s="48"/>
      <c r="R1225" s="56"/>
      <c r="S1225" s="52"/>
      <c r="T1225" s="116"/>
      <c r="U1225" s="116"/>
      <c r="V1225" s="116"/>
      <c r="W1225" s="116"/>
      <c r="X1225" s="43"/>
      <c r="Y1225" s="43"/>
      <c r="Z1225" s="42"/>
      <c r="AA1225" s="43"/>
      <c r="AB1225" s="45"/>
      <c r="AC1225" s="45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  <c r="BM1225" s="29"/>
      <c r="BN1225" s="29"/>
      <c r="BO1225" s="29"/>
      <c r="BP1225" s="29"/>
      <c r="BQ1225" s="29"/>
      <c r="BR1225" s="29"/>
      <c r="BS1225" s="29"/>
      <c r="BT1225" s="29"/>
      <c r="BU1225" s="29"/>
      <c r="BV1225" s="29"/>
      <c r="BW1225" s="29"/>
      <c r="BX1225" s="29"/>
      <c r="BY1225" s="29"/>
      <c r="BZ1225" s="29"/>
      <c r="CA1225" s="29"/>
      <c r="CB1225" s="29"/>
      <c r="CC1225" s="29"/>
      <c r="CD1225" s="29"/>
      <c r="CE1225" s="29"/>
      <c r="CF1225" s="29"/>
      <c r="CG1225" s="29"/>
      <c r="CH1225" s="29"/>
      <c r="CI1225" s="29"/>
      <c r="CJ1225" s="29"/>
      <c r="CK1225" s="29"/>
      <c r="CL1225" s="29"/>
      <c r="CM1225" s="29"/>
      <c r="CN1225" s="29"/>
      <c r="CO1225" s="29"/>
      <c r="CP1225" s="29"/>
      <c r="CQ1225" s="29"/>
      <c r="CR1225" s="29"/>
      <c r="CS1225" s="29"/>
      <c r="CT1225" s="29"/>
      <c r="CU1225" s="29"/>
      <c r="CV1225" s="29"/>
      <c r="CW1225" s="29"/>
      <c r="CX1225" s="29"/>
      <c r="CY1225" s="29"/>
      <c r="CZ1225" s="29"/>
      <c r="DA1225" s="29"/>
      <c r="DB1225" s="29"/>
      <c r="DC1225" s="29"/>
      <c r="DD1225" s="29"/>
      <c r="DE1225" s="29"/>
      <c r="DF1225" s="29"/>
      <c r="DG1225" s="29"/>
      <c r="DH1225" s="29"/>
      <c r="DI1225" s="29"/>
      <c r="DJ1225" s="29"/>
      <c r="DK1225" s="29"/>
      <c r="DL1225" s="29"/>
      <c r="DM1225" s="29"/>
      <c r="DN1225" s="29"/>
      <c r="DO1225" s="29"/>
      <c r="DP1225" s="29"/>
      <c r="DQ1225" s="29"/>
      <c r="DR1225" s="29"/>
      <c r="DS1225" s="29"/>
      <c r="DT1225" s="29"/>
      <c r="DU1225" s="29"/>
      <c r="DV1225" s="29"/>
      <c r="DW1225" s="29"/>
      <c r="DX1225" s="29"/>
      <c r="DY1225" s="29"/>
      <c r="DZ1225" s="29"/>
      <c r="EA1225" s="29"/>
      <c r="EB1225" s="29"/>
      <c r="EC1225" s="29"/>
      <c r="ED1225" s="29"/>
      <c r="EE1225" s="29"/>
      <c r="EF1225" s="29"/>
      <c r="EG1225" s="29"/>
      <c r="EH1225" s="29"/>
      <c r="EI1225" s="29"/>
      <c r="EJ1225" s="29"/>
      <c r="EK1225" s="29"/>
      <c r="EL1225" s="29"/>
      <c r="EM1225" s="29"/>
      <c r="EN1225" s="29"/>
      <c r="EO1225" s="29"/>
      <c r="EP1225" s="29"/>
      <c r="EQ1225" s="29"/>
      <c r="ER1225" s="29"/>
      <c r="ES1225" s="29"/>
      <c r="ET1225" s="29"/>
      <c r="EU1225" s="29"/>
      <c r="EV1225" s="29"/>
      <c r="EW1225" s="29"/>
      <c r="EX1225" s="29"/>
      <c r="EY1225" s="29"/>
      <c r="EZ1225" s="29"/>
      <c r="FA1225" s="29"/>
      <c r="FB1225" s="29"/>
      <c r="FC1225" s="29"/>
      <c r="FD1225" s="29"/>
      <c r="FE1225" s="29"/>
      <c r="FF1225" s="29"/>
      <c r="FG1225" s="29"/>
      <c r="FH1225" s="29"/>
      <c r="FI1225" s="29"/>
      <c r="FJ1225" s="29"/>
      <c r="FK1225" s="29"/>
      <c r="FL1225" s="29"/>
      <c r="FM1225" s="29"/>
      <c r="FN1225" s="29"/>
      <c r="FO1225" s="29"/>
      <c r="FP1225" s="29"/>
      <c r="FQ1225" s="29"/>
      <c r="FR1225" s="29"/>
      <c r="FS1225" s="29"/>
      <c r="FT1225" s="29"/>
      <c r="FU1225" s="29"/>
      <c r="FV1225" s="29"/>
      <c r="FW1225" s="29"/>
      <c r="FX1225" s="29"/>
      <c r="FY1225" s="29"/>
      <c r="FZ1225" s="29"/>
      <c r="GA1225" s="29"/>
      <c r="GB1225" s="29"/>
      <c r="GC1225" s="29"/>
      <c r="GD1225" s="29"/>
      <c r="GE1225" s="29"/>
      <c r="GF1225" s="29"/>
      <c r="GG1225" s="29"/>
      <c r="GH1225" s="29"/>
      <c r="GI1225" s="29"/>
      <c r="GJ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</row>
    <row r="1226" spans="2:230" ht="12.75">
      <c r="B1226" s="48"/>
      <c r="C1226" s="48"/>
      <c r="D1226" s="48"/>
      <c r="E1226" s="55"/>
      <c r="F1226" s="56"/>
      <c r="G1226" s="56"/>
      <c r="H1226" s="56"/>
      <c r="I1226" s="48"/>
      <c r="J1226" s="48"/>
      <c r="K1226" s="48"/>
      <c r="L1226" s="56"/>
      <c r="M1226" s="48"/>
      <c r="N1226" s="48"/>
      <c r="O1226" s="49"/>
      <c r="P1226" s="48"/>
      <c r="Q1226" s="48"/>
      <c r="R1226" s="56"/>
      <c r="S1226" s="52"/>
      <c r="T1226" s="116"/>
      <c r="U1226" s="116"/>
      <c r="V1226" s="116"/>
      <c r="W1226" s="116"/>
      <c r="X1226" s="43"/>
      <c r="Y1226" s="43"/>
      <c r="Z1226" s="42"/>
      <c r="AA1226" s="43"/>
      <c r="AB1226" s="45"/>
      <c r="AC1226" s="45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  <c r="BM1226" s="29"/>
      <c r="BN1226" s="29"/>
      <c r="BO1226" s="29"/>
      <c r="BP1226" s="29"/>
      <c r="BQ1226" s="29"/>
      <c r="BR1226" s="29"/>
      <c r="BS1226" s="29"/>
      <c r="BT1226" s="29"/>
      <c r="BU1226" s="29"/>
      <c r="BV1226" s="29"/>
      <c r="BW1226" s="29"/>
      <c r="BX1226" s="29"/>
      <c r="BY1226" s="29"/>
      <c r="BZ1226" s="29"/>
      <c r="CA1226" s="29"/>
      <c r="CB1226" s="29"/>
      <c r="CC1226" s="29"/>
      <c r="CD1226" s="29"/>
      <c r="CE1226" s="29"/>
      <c r="CF1226" s="29"/>
      <c r="CG1226" s="29"/>
      <c r="CH1226" s="29"/>
      <c r="CI1226" s="29"/>
      <c r="CJ1226" s="29"/>
      <c r="CK1226" s="29"/>
      <c r="CL1226" s="29"/>
      <c r="CM1226" s="29"/>
      <c r="CN1226" s="29"/>
      <c r="CO1226" s="29"/>
      <c r="CP1226" s="29"/>
      <c r="CQ1226" s="29"/>
      <c r="CR1226" s="29"/>
      <c r="CS1226" s="29"/>
      <c r="CT1226" s="29"/>
      <c r="CU1226" s="29"/>
      <c r="CV1226" s="29"/>
      <c r="CW1226" s="29"/>
      <c r="CX1226" s="29"/>
      <c r="CY1226" s="29"/>
      <c r="CZ1226" s="29"/>
      <c r="DA1226" s="29"/>
      <c r="DB1226" s="29"/>
      <c r="DC1226" s="29"/>
      <c r="DD1226" s="29"/>
      <c r="DE1226" s="29"/>
      <c r="DF1226" s="29"/>
      <c r="DG1226" s="29"/>
      <c r="DH1226" s="29"/>
      <c r="DI1226" s="29"/>
      <c r="DJ1226" s="29"/>
      <c r="DK1226" s="29"/>
      <c r="DL1226" s="29"/>
      <c r="DM1226" s="29"/>
      <c r="DN1226" s="29"/>
      <c r="DO1226" s="29"/>
      <c r="DP1226" s="29"/>
      <c r="DQ1226" s="29"/>
      <c r="DR1226" s="29"/>
      <c r="DS1226" s="29"/>
      <c r="DT1226" s="29"/>
      <c r="DU1226" s="29"/>
      <c r="DV1226" s="29"/>
      <c r="DW1226" s="29"/>
      <c r="DX1226" s="29"/>
      <c r="DY1226" s="29"/>
      <c r="DZ1226" s="29"/>
      <c r="EA1226" s="29"/>
      <c r="EB1226" s="29"/>
      <c r="EC1226" s="29"/>
      <c r="ED1226" s="29"/>
      <c r="EE1226" s="29"/>
      <c r="EF1226" s="29"/>
      <c r="EG1226" s="29"/>
      <c r="EH1226" s="29"/>
      <c r="EI1226" s="29"/>
      <c r="EJ1226" s="29"/>
      <c r="EK1226" s="29"/>
      <c r="EL1226" s="29"/>
      <c r="EM1226" s="29"/>
      <c r="EN1226" s="29"/>
      <c r="EO1226" s="29"/>
      <c r="EP1226" s="29"/>
      <c r="EQ1226" s="29"/>
      <c r="ER1226" s="29"/>
      <c r="ES1226" s="29"/>
      <c r="ET1226" s="29"/>
      <c r="EU1226" s="29"/>
      <c r="EV1226" s="29"/>
      <c r="EW1226" s="29"/>
      <c r="EX1226" s="29"/>
      <c r="EY1226" s="29"/>
      <c r="EZ1226" s="29"/>
      <c r="FA1226" s="29"/>
      <c r="FB1226" s="29"/>
      <c r="FC1226" s="29"/>
      <c r="FD1226" s="29"/>
      <c r="FE1226" s="29"/>
      <c r="FF1226" s="29"/>
      <c r="FG1226" s="29"/>
      <c r="FH1226" s="29"/>
      <c r="FI1226" s="29"/>
      <c r="FJ1226" s="29"/>
      <c r="FK1226" s="29"/>
      <c r="FL1226" s="29"/>
      <c r="FM1226" s="29"/>
      <c r="FN1226" s="29"/>
      <c r="FO1226" s="29"/>
      <c r="FP1226" s="29"/>
      <c r="FQ1226" s="29"/>
      <c r="FR1226" s="29"/>
      <c r="FS1226" s="29"/>
      <c r="FT1226" s="29"/>
      <c r="FU1226" s="29"/>
      <c r="FV1226" s="29"/>
      <c r="FW1226" s="29"/>
      <c r="FX1226" s="29"/>
      <c r="FY1226" s="29"/>
      <c r="FZ1226" s="29"/>
      <c r="GA1226" s="29"/>
      <c r="GB1226" s="29"/>
      <c r="GC1226" s="29"/>
      <c r="GD1226" s="29"/>
      <c r="GE1226" s="29"/>
      <c r="GF1226" s="29"/>
      <c r="GG1226" s="29"/>
      <c r="GH1226" s="29"/>
      <c r="GI1226" s="29"/>
      <c r="GJ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</row>
    <row r="1227" spans="2:230" ht="12.75">
      <c r="B1227" s="48"/>
      <c r="C1227" s="48"/>
      <c r="D1227" s="48"/>
      <c r="E1227" s="55"/>
      <c r="F1227" s="56"/>
      <c r="G1227" s="56"/>
      <c r="H1227" s="56"/>
      <c r="I1227" s="48"/>
      <c r="J1227" s="48"/>
      <c r="K1227" s="48"/>
      <c r="L1227" s="56"/>
      <c r="M1227" s="48"/>
      <c r="N1227" s="48"/>
      <c r="O1227" s="49"/>
      <c r="P1227" s="48"/>
      <c r="Q1227" s="48"/>
      <c r="R1227" s="56"/>
      <c r="S1227" s="52"/>
      <c r="T1227" s="116"/>
      <c r="U1227" s="116"/>
      <c r="V1227" s="116"/>
      <c r="W1227" s="116"/>
      <c r="X1227" s="43"/>
      <c r="Y1227" s="43"/>
      <c r="Z1227" s="42"/>
      <c r="AA1227" s="43"/>
      <c r="AB1227" s="45"/>
      <c r="AC1227" s="45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  <c r="BM1227" s="29"/>
      <c r="BN1227" s="29"/>
      <c r="BO1227" s="29"/>
      <c r="BP1227" s="29"/>
      <c r="BQ1227" s="29"/>
      <c r="BR1227" s="29"/>
      <c r="BS1227" s="29"/>
      <c r="BT1227" s="29"/>
      <c r="BU1227" s="29"/>
      <c r="BV1227" s="29"/>
      <c r="BW1227" s="29"/>
      <c r="BX1227" s="29"/>
      <c r="BY1227" s="29"/>
      <c r="BZ1227" s="29"/>
      <c r="CA1227" s="29"/>
      <c r="CB1227" s="29"/>
      <c r="CC1227" s="29"/>
      <c r="CD1227" s="29"/>
      <c r="CE1227" s="29"/>
      <c r="CF1227" s="29"/>
      <c r="CG1227" s="29"/>
      <c r="CH1227" s="29"/>
      <c r="CI1227" s="29"/>
      <c r="CJ1227" s="29"/>
      <c r="CK1227" s="29"/>
      <c r="CL1227" s="29"/>
      <c r="CM1227" s="29"/>
      <c r="CN1227" s="29"/>
      <c r="CO1227" s="29"/>
      <c r="CP1227" s="29"/>
      <c r="CQ1227" s="29"/>
      <c r="CR1227" s="29"/>
      <c r="CS1227" s="29"/>
      <c r="CT1227" s="29"/>
      <c r="CU1227" s="29"/>
      <c r="CV1227" s="29"/>
      <c r="CW1227" s="29"/>
      <c r="CX1227" s="29"/>
      <c r="CY1227" s="29"/>
      <c r="CZ1227" s="29"/>
      <c r="DA1227" s="29"/>
      <c r="DB1227" s="29"/>
      <c r="DC1227" s="29"/>
      <c r="DD1227" s="29"/>
      <c r="DE1227" s="29"/>
      <c r="DF1227" s="29"/>
      <c r="DG1227" s="29"/>
      <c r="DH1227" s="29"/>
      <c r="DI1227" s="29"/>
      <c r="DJ1227" s="29"/>
      <c r="DK1227" s="29"/>
      <c r="DL1227" s="29"/>
      <c r="DM1227" s="29"/>
      <c r="DN1227" s="29"/>
      <c r="DO1227" s="29"/>
      <c r="DP1227" s="29"/>
      <c r="DQ1227" s="29"/>
      <c r="DR1227" s="29"/>
      <c r="DS1227" s="29"/>
      <c r="DT1227" s="29"/>
      <c r="DU1227" s="29"/>
      <c r="DV1227" s="29"/>
      <c r="DW1227" s="29"/>
      <c r="DX1227" s="29"/>
      <c r="DY1227" s="29"/>
      <c r="DZ1227" s="29"/>
      <c r="EA1227" s="29"/>
      <c r="EB1227" s="29"/>
      <c r="EC1227" s="29"/>
      <c r="ED1227" s="29"/>
      <c r="EE1227" s="29"/>
      <c r="EF1227" s="29"/>
      <c r="EG1227" s="29"/>
      <c r="EH1227" s="29"/>
      <c r="EI1227" s="29"/>
      <c r="EJ1227" s="29"/>
      <c r="EK1227" s="29"/>
      <c r="EL1227" s="29"/>
      <c r="EM1227" s="29"/>
      <c r="EN1227" s="29"/>
      <c r="EO1227" s="29"/>
      <c r="EP1227" s="29"/>
      <c r="EQ1227" s="29"/>
      <c r="ER1227" s="29"/>
      <c r="ES1227" s="29"/>
      <c r="ET1227" s="29"/>
      <c r="EU1227" s="29"/>
      <c r="EV1227" s="29"/>
      <c r="EW1227" s="29"/>
      <c r="EX1227" s="29"/>
      <c r="EY1227" s="29"/>
      <c r="EZ1227" s="29"/>
      <c r="FA1227" s="29"/>
      <c r="FB1227" s="29"/>
      <c r="FC1227" s="29"/>
      <c r="FD1227" s="29"/>
      <c r="FE1227" s="29"/>
      <c r="FF1227" s="29"/>
      <c r="FG1227" s="29"/>
      <c r="FH1227" s="29"/>
      <c r="FI1227" s="29"/>
      <c r="FJ1227" s="29"/>
      <c r="FK1227" s="29"/>
      <c r="FL1227" s="29"/>
      <c r="FM1227" s="29"/>
      <c r="FN1227" s="29"/>
      <c r="FO1227" s="29"/>
      <c r="FP1227" s="29"/>
      <c r="FQ1227" s="29"/>
      <c r="FR1227" s="29"/>
      <c r="FS1227" s="29"/>
      <c r="FT1227" s="29"/>
      <c r="FU1227" s="29"/>
      <c r="FV1227" s="29"/>
      <c r="FW1227" s="29"/>
      <c r="FX1227" s="29"/>
      <c r="FY1227" s="29"/>
      <c r="FZ1227" s="29"/>
      <c r="GA1227" s="29"/>
      <c r="GB1227" s="29"/>
      <c r="GC1227" s="29"/>
      <c r="GD1227" s="29"/>
      <c r="GE1227" s="29"/>
      <c r="GF1227" s="29"/>
      <c r="GG1227" s="29"/>
      <c r="GH1227" s="29"/>
      <c r="GI1227" s="29"/>
      <c r="GJ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</row>
    <row r="1228" spans="2:230" ht="12.75">
      <c r="B1228" s="48"/>
      <c r="C1228" s="48"/>
      <c r="D1228" s="48"/>
      <c r="E1228" s="55"/>
      <c r="F1228" s="56"/>
      <c r="G1228" s="56"/>
      <c r="H1228" s="56"/>
      <c r="I1228" s="48"/>
      <c r="J1228" s="48"/>
      <c r="K1228" s="48"/>
      <c r="L1228" s="56"/>
      <c r="M1228" s="48"/>
      <c r="N1228" s="48"/>
      <c r="O1228" s="49"/>
      <c r="P1228" s="48"/>
      <c r="Q1228" s="48"/>
      <c r="R1228" s="56"/>
      <c r="S1228" s="52"/>
      <c r="T1228" s="116"/>
      <c r="U1228" s="116"/>
      <c r="V1228" s="116"/>
      <c r="W1228" s="116"/>
      <c r="X1228" s="43"/>
      <c r="Y1228" s="43"/>
      <c r="Z1228" s="42"/>
      <c r="AA1228" s="43"/>
      <c r="AB1228" s="45"/>
      <c r="AC1228" s="45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  <c r="BM1228" s="29"/>
      <c r="BN1228" s="29"/>
      <c r="BO1228" s="29"/>
      <c r="BP1228" s="29"/>
      <c r="BQ1228" s="29"/>
      <c r="BR1228" s="29"/>
      <c r="BS1228" s="29"/>
      <c r="BT1228" s="29"/>
      <c r="BU1228" s="29"/>
      <c r="BV1228" s="29"/>
      <c r="BW1228" s="29"/>
      <c r="BX1228" s="29"/>
      <c r="BY1228" s="29"/>
      <c r="BZ1228" s="29"/>
      <c r="CA1228" s="29"/>
      <c r="CB1228" s="29"/>
      <c r="CC1228" s="29"/>
      <c r="CD1228" s="29"/>
      <c r="CE1228" s="29"/>
      <c r="CF1228" s="29"/>
      <c r="CG1228" s="29"/>
      <c r="CH1228" s="29"/>
      <c r="CI1228" s="29"/>
      <c r="CJ1228" s="29"/>
      <c r="CK1228" s="29"/>
      <c r="CL1228" s="29"/>
      <c r="CM1228" s="29"/>
      <c r="CN1228" s="29"/>
      <c r="CO1228" s="29"/>
      <c r="CP1228" s="29"/>
      <c r="CQ1228" s="29"/>
      <c r="CR1228" s="29"/>
      <c r="CS1228" s="29"/>
      <c r="CT1228" s="29"/>
      <c r="CU1228" s="29"/>
      <c r="CV1228" s="29"/>
      <c r="CW1228" s="29"/>
      <c r="CX1228" s="29"/>
      <c r="CY1228" s="29"/>
      <c r="CZ1228" s="29"/>
      <c r="DA1228" s="29"/>
      <c r="DB1228" s="29"/>
      <c r="DC1228" s="29"/>
      <c r="DD1228" s="29"/>
      <c r="DE1228" s="29"/>
      <c r="DF1228" s="29"/>
      <c r="DG1228" s="29"/>
      <c r="DH1228" s="29"/>
      <c r="DI1228" s="29"/>
      <c r="DJ1228" s="29"/>
      <c r="DK1228" s="29"/>
      <c r="DL1228" s="29"/>
      <c r="DM1228" s="29"/>
      <c r="DN1228" s="29"/>
      <c r="DO1228" s="29"/>
      <c r="DP1228" s="29"/>
      <c r="DQ1228" s="29"/>
      <c r="DR1228" s="29"/>
      <c r="DS1228" s="29"/>
      <c r="DT1228" s="29"/>
      <c r="DU1228" s="29"/>
      <c r="DV1228" s="29"/>
      <c r="DW1228" s="29"/>
      <c r="DX1228" s="29"/>
      <c r="DY1228" s="29"/>
      <c r="DZ1228" s="29"/>
      <c r="EA1228" s="29"/>
      <c r="EB1228" s="29"/>
      <c r="EC1228" s="29"/>
      <c r="ED1228" s="29"/>
      <c r="EE1228" s="29"/>
      <c r="EF1228" s="29"/>
      <c r="EG1228" s="29"/>
      <c r="EH1228" s="29"/>
      <c r="EI1228" s="29"/>
      <c r="EJ1228" s="29"/>
      <c r="EK1228" s="29"/>
      <c r="EL1228" s="29"/>
      <c r="EM1228" s="29"/>
      <c r="EN1228" s="29"/>
      <c r="EO1228" s="29"/>
      <c r="EP1228" s="29"/>
      <c r="EQ1228" s="29"/>
      <c r="ER1228" s="29"/>
      <c r="ES1228" s="29"/>
      <c r="ET1228" s="29"/>
      <c r="EU1228" s="29"/>
      <c r="EV1228" s="29"/>
      <c r="EW1228" s="29"/>
      <c r="EX1228" s="29"/>
      <c r="EY1228" s="29"/>
      <c r="EZ1228" s="29"/>
      <c r="FA1228" s="29"/>
      <c r="FB1228" s="29"/>
      <c r="FC1228" s="29"/>
      <c r="FD1228" s="29"/>
      <c r="FE1228" s="29"/>
      <c r="FF1228" s="29"/>
      <c r="FG1228" s="29"/>
      <c r="FH1228" s="29"/>
      <c r="FI1228" s="29"/>
      <c r="FJ1228" s="29"/>
      <c r="FK1228" s="29"/>
      <c r="FL1228" s="29"/>
      <c r="FM1228" s="29"/>
      <c r="FN1228" s="29"/>
      <c r="FO1228" s="29"/>
      <c r="FP1228" s="29"/>
      <c r="FQ1228" s="29"/>
      <c r="FR1228" s="29"/>
      <c r="FS1228" s="29"/>
      <c r="FT1228" s="29"/>
      <c r="FU1228" s="29"/>
      <c r="FV1228" s="29"/>
      <c r="FW1228" s="29"/>
      <c r="FX1228" s="29"/>
      <c r="FY1228" s="29"/>
      <c r="FZ1228" s="29"/>
      <c r="GA1228" s="29"/>
      <c r="GB1228" s="29"/>
      <c r="GC1228" s="29"/>
      <c r="GD1228" s="29"/>
      <c r="GE1228" s="29"/>
      <c r="GF1228" s="29"/>
      <c r="GG1228" s="29"/>
      <c r="GH1228" s="29"/>
      <c r="GI1228" s="29"/>
      <c r="GJ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</row>
    <row r="1229" spans="2:230" ht="12.75">
      <c r="B1229" s="48"/>
      <c r="C1229" s="48"/>
      <c r="D1229" s="48"/>
      <c r="E1229" s="55"/>
      <c r="F1229" s="56"/>
      <c r="G1229" s="56"/>
      <c r="H1229" s="56"/>
      <c r="I1229" s="48"/>
      <c r="J1229" s="48"/>
      <c r="K1229" s="48"/>
      <c r="L1229" s="56"/>
      <c r="M1229" s="48"/>
      <c r="N1229" s="48"/>
      <c r="O1229" s="49"/>
      <c r="P1229" s="48"/>
      <c r="Q1229" s="48"/>
      <c r="R1229" s="56"/>
      <c r="S1229" s="52"/>
      <c r="T1229" s="116"/>
      <c r="U1229" s="116"/>
      <c r="V1229" s="116"/>
      <c r="W1229" s="116"/>
      <c r="X1229" s="43"/>
      <c r="Y1229" s="43"/>
      <c r="Z1229" s="42"/>
      <c r="AA1229" s="43"/>
      <c r="AB1229" s="45"/>
      <c r="AC1229" s="45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  <c r="BM1229" s="29"/>
      <c r="BN1229" s="29"/>
      <c r="BO1229" s="29"/>
      <c r="BP1229" s="29"/>
      <c r="BQ1229" s="29"/>
      <c r="BR1229" s="29"/>
      <c r="BS1229" s="29"/>
      <c r="BT1229" s="29"/>
      <c r="BU1229" s="29"/>
      <c r="BV1229" s="29"/>
      <c r="BW1229" s="29"/>
      <c r="BX1229" s="29"/>
      <c r="BY1229" s="29"/>
      <c r="BZ1229" s="29"/>
      <c r="CA1229" s="29"/>
      <c r="CB1229" s="29"/>
      <c r="CC1229" s="29"/>
      <c r="CD1229" s="29"/>
      <c r="CE1229" s="29"/>
      <c r="CF1229" s="29"/>
      <c r="CG1229" s="29"/>
      <c r="CH1229" s="29"/>
      <c r="CI1229" s="29"/>
      <c r="CJ1229" s="29"/>
      <c r="CK1229" s="29"/>
      <c r="CL1229" s="29"/>
      <c r="CM1229" s="29"/>
      <c r="CN1229" s="29"/>
      <c r="CO1229" s="29"/>
      <c r="CP1229" s="29"/>
      <c r="CQ1229" s="29"/>
      <c r="CR1229" s="29"/>
      <c r="CS1229" s="29"/>
      <c r="CT1229" s="29"/>
      <c r="CU1229" s="29"/>
      <c r="CV1229" s="29"/>
      <c r="CW1229" s="29"/>
      <c r="CX1229" s="29"/>
      <c r="CY1229" s="29"/>
      <c r="CZ1229" s="29"/>
      <c r="DA1229" s="29"/>
      <c r="DB1229" s="29"/>
      <c r="DC1229" s="29"/>
      <c r="DD1229" s="29"/>
      <c r="DE1229" s="29"/>
      <c r="DF1229" s="29"/>
      <c r="DG1229" s="29"/>
      <c r="DH1229" s="29"/>
      <c r="DI1229" s="29"/>
      <c r="DJ1229" s="29"/>
      <c r="DK1229" s="29"/>
      <c r="DL1229" s="29"/>
      <c r="DM1229" s="29"/>
      <c r="DN1229" s="29"/>
      <c r="DO1229" s="29"/>
      <c r="DP1229" s="29"/>
      <c r="DQ1229" s="29"/>
      <c r="DR1229" s="29"/>
      <c r="DS1229" s="29"/>
      <c r="DT1229" s="29"/>
      <c r="DU1229" s="29"/>
      <c r="DV1229" s="29"/>
      <c r="DW1229" s="29"/>
      <c r="DX1229" s="29"/>
      <c r="DY1229" s="29"/>
      <c r="DZ1229" s="29"/>
      <c r="EA1229" s="29"/>
      <c r="EB1229" s="29"/>
      <c r="EC1229" s="29"/>
      <c r="ED1229" s="29"/>
      <c r="EE1229" s="29"/>
      <c r="EF1229" s="29"/>
      <c r="EG1229" s="29"/>
      <c r="EH1229" s="29"/>
      <c r="EI1229" s="29"/>
      <c r="EJ1229" s="29"/>
      <c r="EK1229" s="29"/>
      <c r="EL1229" s="29"/>
      <c r="EM1229" s="29"/>
      <c r="EN1229" s="29"/>
      <c r="EO1229" s="29"/>
      <c r="EP1229" s="29"/>
      <c r="EQ1229" s="29"/>
      <c r="ER1229" s="29"/>
      <c r="ES1229" s="29"/>
      <c r="ET1229" s="29"/>
      <c r="EU1229" s="29"/>
      <c r="EV1229" s="29"/>
      <c r="EW1229" s="29"/>
      <c r="EX1229" s="29"/>
      <c r="EY1229" s="29"/>
      <c r="EZ1229" s="29"/>
      <c r="FA1229" s="29"/>
      <c r="FB1229" s="29"/>
      <c r="FC1229" s="29"/>
      <c r="FD1229" s="29"/>
      <c r="FE1229" s="29"/>
      <c r="FF1229" s="29"/>
      <c r="FG1229" s="29"/>
      <c r="FH1229" s="29"/>
      <c r="FI1229" s="29"/>
      <c r="FJ1229" s="29"/>
      <c r="FK1229" s="29"/>
      <c r="FL1229" s="29"/>
      <c r="FM1229" s="29"/>
      <c r="FN1229" s="29"/>
      <c r="FO1229" s="29"/>
      <c r="FP1229" s="29"/>
      <c r="FQ1229" s="29"/>
      <c r="FR1229" s="29"/>
      <c r="FS1229" s="29"/>
      <c r="FT1229" s="29"/>
      <c r="FU1229" s="29"/>
      <c r="FV1229" s="29"/>
      <c r="FW1229" s="29"/>
      <c r="FX1229" s="29"/>
      <c r="FY1229" s="29"/>
      <c r="FZ1229" s="29"/>
      <c r="GA1229" s="29"/>
      <c r="GB1229" s="29"/>
      <c r="GC1229" s="29"/>
      <c r="GD1229" s="29"/>
      <c r="GE1229" s="29"/>
      <c r="GF1229" s="29"/>
      <c r="GG1229" s="29"/>
      <c r="GH1229" s="29"/>
      <c r="GI1229" s="29"/>
      <c r="GJ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</row>
    <row r="1230" spans="2:230" ht="12.75">
      <c r="B1230" s="48"/>
      <c r="C1230" s="48"/>
      <c r="D1230" s="48"/>
      <c r="E1230" s="55"/>
      <c r="F1230" s="56"/>
      <c r="G1230" s="56"/>
      <c r="H1230" s="56"/>
      <c r="I1230" s="48"/>
      <c r="J1230" s="48"/>
      <c r="K1230" s="48"/>
      <c r="L1230" s="56"/>
      <c r="M1230" s="48"/>
      <c r="N1230" s="48"/>
      <c r="O1230" s="49"/>
      <c r="P1230" s="48"/>
      <c r="Q1230" s="48"/>
      <c r="R1230" s="56"/>
      <c r="S1230" s="52"/>
      <c r="T1230" s="116"/>
      <c r="U1230" s="116"/>
      <c r="V1230" s="116"/>
      <c r="W1230" s="116"/>
      <c r="X1230" s="43"/>
      <c r="Y1230" s="43"/>
      <c r="Z1230" s="42"/>
      <c r="AA1230" s="43"/>
      <c r="AB1230" s="45"/>
      <c r="AC1230" s="45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  <c r="BM1230" s="29"/>
      <c r="BN1230" s="29"/>
      <c r="BO1230" s="29"/>
      <c r="BP1230" s="29"/>
      <c r="BQ1230" s="29"/>
      <c r="BR1230" s="29"/>
      <c r="BS1230" s="29"/>
      <c r="BT1230" s="29"/>
      <c r="BU1230" s="29"/>
      <c r="BV1230" s="29"/>
      <c r="BW1230" s="29"/>
      <c r="BX1230" s="29"/>
      <c r="BY1230" s="29"/>
      <c r="BZ1230" s="29"/>
      <c r="CA1230" s="29"/>
      <c r="CB1230" s="29"/>
      <c r="CC1230" s="29"/>
      <c r="CD1230" s="29"/>
      <c r="CE1230" s="29"/>
      <c r="CF1230" s="29"/>
      <c r="CG1230" s="29"/>
      <c r="CH1230" s="29"/>
      <c r="CI1230" s="29"/>
      <c r="CJ1230" s="29"/>
      <c r="CK1230" s="29"/>
      <c r="CL1230" s="29"/>
      <c r="CM1230" s="29"/>
      <c r="CN1230" s="29"/>
      <c r="CO1230" s="29"/>
      <c r="CP1230" s="29"/>
      <c r="CQ1230" s="29"/>
      <c r="CR1230" s="29"/>
      <c r="CS1230" s="29"/>
      <c r="CT1230" s="29"/>
      <c r="CU1230" s="29"/>
      <c r="CV1230" s="29"/>
      <c r="CW1230" s="29"/>
      <c r="CX1230" s="29"/>
      <c r="CY1230" s="29"/>
      <c r="CZ1230" s="29"/>
      <c r="DA1230" s="29"/>
      <c r="DB1230" s="29"/>
      <c r="DC1230" s="29"/>
      <c r="DD1230" s="29"/>
      <c r="DE1230" s="29"/>
      <c r="DF1230" s="29"/>
      <c r="DG1230" s="29"/>
      <c r="DH1230" s="29"/>
      <c r="DI1230" s="29"/>
      <c r="DJ1230" s="29"/>
      <c r="DK1230" s="29"/>
      <c r="DL1230" s="29"/>
      <c r="DM1230" s="29"/>
      <c r="DN1230" s="29"/>
      <c r="DO1230" s="29"/>
      <c r="DP1230" s="29"/>
      <c r="DQ1230" s="29"/>
      <c r="DR1230" s="29"/>
      <c r="DS1230" s="29"/>
      <c r="DT1230" s="29"/>
      <c r="DU1230" s="29"/>
      <c r="DV1230" s="29"/>
      <c r="DW1230" s="29"/>
      <c r="DX1230" s="29"/>
      <c r="DY1230" s="29"/>
      <c r="DZ1230" s="29"/>
      <c r="EA1230" s="29"/>
      <c r="EB1230" s="29"/>
      <c r="EC1230" s="29"/>
      <c r="ED1230" s="29"/>
      <c r="EE1230" s="29"/>
      <c r="EF1230" s="29"/>
      <c r="EG1230" s="29"/>
      <c r="EH1230" s="29"/>
      <c r="EI1230" s="29"/>
      <c r="EJ1230" s="29"/>
      <c r="EK1230" s="29"/>
      <c r="EL1230" s="29"/>
      <c r="EM1230" s="29"/>
      <c r="EN1230" s="29"/>
      <c r="EO1230" s="29"/>
      <c r="EP1230" s="29"/>
      <c r="EQ1230" s="29"/>
      <c r="ER1230" s="29"/>
      <c r="ES1230" s="29"/>
      <c r="ET1230" s="29"/>
      <c r="EU1230" s="29"/>
      <c r="EV1230" s="29"/>
      <c r="EW1230" s="29"/>
      <c r="EX1230" s="29"/>
      <c r="EY1230" s="29"/>
      <c r="EZ1230" s="29"/>
      <c r="FA1230" s="29"/>
      <c r="FB1230" s="29"/>
      <c r="FC1230" s="29"/>
      <c r="FD1230" s="29"/>
      <c r="FE1230" s="29"/>
      <c r="FF1230" s="29"/>
      <c r="FG1230" s="29"/>
      <c r="FH1230" s="29"/>
      <c r="FI1230" s="29"/>
      <c r="FJ1230" s="29"/>
      <c r="FK1230" s="29"/>
      <c r="FL1230" s="29"/>
      <c r="FM1230" s="29"/>
      <c r="FN1230" s="29"/>
      <c r="FO1230" s="29"/>
      <c r="FP1230" s="29"/>
      <c r="FQ1230" s="29"/>
      <c r="FR1230" s="29"/>
      <c r="FS1230" s="29"/>
      <c r="FT1230" s="29"/>
      <c r="FU1230" s="29"/>
      <c r="FV1230" s="29"/>
      <c r="FW1230" s="29"/>
      <c r="FX1230" s="29"/>
      <c r="FY1230" s="29"/>
      <c r="FZ1230" s="29"/>
      <c r="GA1230" s="29"/>
      <c r="GB1230" s="29"/>
      <c r="GC1230" s="29"/>
      <c r="GD1230" s="29"/>
      <c r="GE1230" s="29"/>
      <c r="GF1230" s="29"/>
      <c r="GG1230" s="29"/>
      <c r="GH1230" s="29"/>
      <c r="GI1230" s="29"/>
      <c r="GJ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</row>
    <row r="1231" spans="2:230" ht="12.75">
      <c r="B1231" s="48"/>
      <c r="C1231" s="48"/>
      <c r="D1231" s="48"/>
      <c r="E1231" s="55"/>
      <c r="F1231" s="56"/>
      <c r="G1231" s="56"/>
      <c r="H1231" s="56"/>
      <c r="I1231" s="48"/>
      <c r="J1231" s="48"/>
      <c r="K1231" s="48"/>
      <c r="L1231" s="56"/>
      <c r="M1231" s="48"/>
      <c r="N1231" s="48"/>
      <c r="O1231" s="49"/>
      <c r="P1231" s="48"/>
      <c r="Q1231" s="48"/>
      <c r="R1231" s="56"/>
      <c r="S1231" s="52"/>
      <c r="T1231" s="116"/>
      <c r="U1231" s="116"/>
      <c r="V1231" s="116"/>
      <c r="W1231" s="116"/>
      <c r="X1231" s="43"/>
      <c r="Y1231" s="43"/>
      <c r="Z1231" s="42"/>
      <c r="AA1231" s="43"/>
      <c r="AB1231" s="45"/>
      <c r="AC1231" s="45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  <c r="BM1231" s="29"/>
      <c r="BN1231" s="29"/>
      <c r="BO1231" s="29"/>
      <c r="BP1231" s="29"/>
      <c r="BQ1231" s="29"/>
      <c r="BR1231" s="29"/>
      <c r="BS1231" s="29"/>
      <c r="BT1231" s="29"/>
      <c r="BU1231" s="29"/>
      <c r="BV1231" s="29"/>
      <c r="BW1231" s="29"/>
      <c r="BX1231" s="29"/>
      <c r="BY1231" s="29"/>
      <c r="BZ1231" s="29"/>
      <c r="CA1231" s="29"/>
      <c r="CB1231" s="29"/>
      <c r="CC1231" s="29"/>
      <c r="CD1231" s="29"/>
      <c r="CE1231" s="29"/>
      <c r="CF1231" s="29"/>
      <c r="CG1231" s="29"/>
      <c r="CH1231" s="29"/>
      <c r="CI1231" s="29"/>
      <c r="CJ1231" s="29"/>
      <c r="CK1231" s="29"/>
      <c r="CL1231" s="29"/>
      <c r="CM1231" s="29"/>
      <c r="CN1231" s="29"/>
      <c r="CO1231" s="29"/>
      <c r="CP1231" s="29"/>
      <c r="CQ1231" s="29"/>
      <c r="CR1231" s="29"/>
      <c r="CS1231" s="29"/>
      <c r="CT1231" s="29"/>
      <c r="CU1231" s="29"/>
      <c r="CV1231" s="29"/>
      <c r="CW1231" s="29"/>
      <c r="CX1231" s="29"/>
      <c r="CY1231" s="29"/>
      <c r="CZ1231" s="29"/>
      <c r="DA1231" s="29"/>
      <c r="DB1231" s="29"/>
      <c r="DC1231" s="29"/>
      <c r="DD1231" s="29"/>
      <c r="DE1231" s="29"/>
      <c r="DF1231" s="29"/>
      <c r="DG1231" s="29"/>
      <c r="DH1231" s="29"/>
      <c r="DI1231" s="29"/>
      <c r="DJ1231" s="29"/>
      <c r="DK1231" s="29"/>
      <c r="DL1231" s="29"/>
      <c r="DM1231" s="29"/>
      <c r="DN1231" s="29"/>
      <c r="DO1231" s="29"/>
      <c r="DP1231" s="29"/>
      <c r="DQ1231" s="29"/>
      <c r="DR1231" s="29"/>
      <c r="DS1231" s="29"/>
      <c r="DT1231" s="29"/>
      <c r="DU1231" s="29"/>
      <c r="DV1231" s="29"/>
      <c r="DW1231" s="29"/>
      <c r="DX1231" s="29"/>
      <c r="DY1231" s="29"/>
      <c r="DZ1231" s="29"/>
      <c r="EA1231" s="29"/>
      <c r="EB1231" s="29"/>
      <c r="EC1231" s="29"/>
      <c r="ED1231" s="29"/>
      <c r="EE1231" s="29"/>
      <c r="EF1231" s="29"/>
      <c r="EG1231" s="29"/>
      <c r="EH1231" s="29"/>
      <c r="EI1231" s="29"/>
      <c r="EJ1231" s="29"/>
      <c r="EK1231" s="29"/>
      <c r="EL1231" s="29"/>
      <c r="EM1231" s="29"/>
      <c r="EN1231" s="29"/>
      <c r="EO1231" s="29"/>
      <c r="EP1231" s="29"/>
      <c r="EQ1231" s="29"/>
      <c r="ER1231" s="29"/>
      <c r="ES1231" s="29"/>
      <c r="ET1231" s="29"/>
      <c r="EU1231" s="29"/>
      <c r="EV1231" s="29"/>
      <c r="EW1231" s="29"/>
      <c r="EX1231" s="29"/>
      <c r="EY1231" s="29"/>
      <c r="EZ1231" s="29"/>
      <c r="FA1231" s="29"/>
      <c r="FB1231" s="29"/>
      <c r="FC1231" s="29"/>
      <c r="FD1231" s="29"/>
      <c r="FE1231" s="29"/>
      <c r="FF1231" s="29"/>
      <c r="FG1231" s="29"/>
      <c r="FH1231" s="29"/>
      <c r="FI1231" s="29"/>
      <c r="FJ1231" s="29"/>
      <c r="FK1231" s="29"/>
      <c r="FL1231" s="29"/>
      <c r="FM1231" s="29"/>
      <c r="FN1231" s="29"/>
      <c r="FO1231" s="29"/>
      <c r="FP1231" s="29"/>
      <c r="FQ1231" s="29"/>
      <c r="FR1231" s="29"/>
      <c r="FS1231" s="29"/>
      <c r="FT1231" s="29"/>
      <c r="FU1231" s="29"/>
      <c r="FV1231" s="29"/>
      <c r="FW1231" s="29"/>
      <c r="FX1231" s="29"/>
      <c r="FY1231" s="29"/>
      <c r="FZ1231" s="29"/>
      <c r="GA1231" s="29"/>
      <c r="GB1231" s="29"/>
      <c r="GC1231" s="29"/>
      <c r="GD1231" s="29"/>
      <c r="GE1231" s="29"/>
      <c r="GF1231" s="29"/>
      <c r="GG1231" s="29"/>
      <c r="GH1231" s="29"/>
      <c r="GI1231" s="29"/>
      <c r="GJ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</row>
    <row r="1232" spans="2:230" ht="12.75">
      <c r="B1232" s="48"/>
      <c r="C1232" s="48"/>
      <c r="D1232" s="48"/>
      <c r="E1232" s="55"/>
      <c r="F1232" s="56"/>
      <c r="G1232" s="56"/>
      <c r="H1232" s="56"/>
      <c r="I1232" s="48"/>
      <c r="J1232" s="48"/>
      <c r="K1232" s="48"/>
      <c r="L1232" s="56"/>
      <c r="M1232" s="48"/>
      <c r="N1232" s="48"/>
      <c r="O1232" s="49"/>
      <c r="P1232" s="48"/>
      <c r="Q1232" s="48"/>
      <c r="R1232" s="56"/>
      <c r="S1232" s="52"/>
      <c r="T1232" s="116"/>
      <c r="U1232" s="116"/>
      <c r="V1232" s="116"/>
      <c r="W1232" s="116"/>
      <c r="X1232" s="43"/>
      <c r="Y1232" s="43"/>
      <c r="Z1232" s="42"/>
      <c r="AA1232" s="43"/>
      <c r="AB1232" s="45"/>
      <c r="AC1232" s="45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  <c r="BM1232" s="29"/>
      <c r="BN1232" s="29"/>
      <c r="BO1232" s="29"/>
      <c r="BP1232" s="29"/>
      <c r="BQ1232" s="29"/>
      <c r="BR1232" s="29"/>
      <c r="BS1232" s="29"/>
      <c r="BT1232" s="29"/>
      <c r="BU1232" s="29"/>
      <c r="BV1232" s="29"/>
      <c r="BW1232" s="29"/>
      <c r="BX1232" s="29"/>
      <c r="BY1232" s="29"/>
      <c r="BZ1232" s="29"/>
      <c r="CA1232" s="29"/>
      <c r="CB1232" s="29"/>
      <c r="CC1232" s="29"/>
      <c r="CD1232" s="29"/>
      <c r="CE1232" s="29"/>
      <c r="CF1232" s="29"/>
      <c r="CG1232" s="29"/>
      <c r="CH1232" s="29"/>
      <c r="CI1232" s="29"/>
      <c r="CJ1232" s="29"/>
      <c r="CK1232" s="29"/>
      <c r="CL1232" s="29"/>
      <c r="CM1232" s="29"/>
      <c r="CN1232" s="29"/>
      <c r="CO1232" s="29"/>
      <c r="CP1232" s="29"/>
      <c r="CQ1232" s="29"/>
      <c r="CR1232" s="29"/>
      <c r="CS1232" s="29"/>
      <c r="CT1232" s="29"/>
      <c r="CU1232" s="29"/>
      <c r="CV1232" s="29"/>
      <c r="CW1232" s="29"/>
      <c r="CX1232" s="29"/>
      <c r="CY1232" s="29"/>
      <c r="CZ1232" s="29"/>
      <c r="DA1232" s="29"/>
      <c r="DB1232" s="29"/>
      <c r="DC1232" s="29"/>
      <c r="DD1232" s="29"/>
      <c r="DE1232" s="29"/>
      <c r="DF1232" s="29"/>
      <c r="DG1232" s="29"/>
      <c r="DH1232" s="29"/>
      <c r="DI1232" s="29"/>
      <c r="DJ1232" s="29"/>
      <c r="DK1232" s="29"/>
      <c r="DL1232" s="29"/>
      <c r="DM1232" s="29"/>
      <c r="DN1232" s="29"/>
      <c r="DO1232" s="29"/>
      <c r="DP1232" s="29"/>
      <c r="DQ1232" s="29"/>
      <c r="DR1232" s="29"/>
      <c r="DS1232" s="29"/>
      <c r="DT1232" s="29"/>
      <c r="DU1232" s="29"/>
      <c r="DV1232" s="29"/>
      <c r="DW1232" s="29"/>
      <c r="DX1232" s="29"/>
      <c r="DY1232" s="29"/>
      <c r="DZ1232" s="29"/>
      <c r="EA1232" s="29"/>
      <c r="EB1232" s="29"/>
      <c r="EC1232" s="29"/>
      <c r="ED1232" s="29"/>
      <c r="EE1232" s="29"/>
      <c r="EF1232" s="29"/>
      <c r="EG1232" s="29"/>
      <c r="EH1232" s="29"/>
      <c r="EI1232" s="29"/>
      <c r="EJ1232" s="29"/>
      <c r="EK1232" s="29"/>
      <c r="EL1232" s="29"/>
      <c r="EM1232" s="29"/>
      <c r="EN1232" s="29"/>
      <c r="EO1232" s="29"/>
      <c r="EP1232" s="29"/>
      <c r="EQ1232" s="29"/>
      <c r="ER1232" s="29"/>
      <c r="ES1232" s="29"/>
      <c r="ET1232" s="29"/>
      <c r="EU1232" s="29"/>
      <c r="EV1232" s="29"/>
      <c r="EW1232" s="29"/>
      <c r="EX1232" s="29"/>
      <c r="EY1232" s="29"/>
      <c r="EZ1232" s="29"/>
      <c r="FA1232" s="29"/>
      <c r="FB1232" s="29"/>
      <c r="FC1232" s="29"/>
      <c r="FD1232" s="29"/>
      <c r="FE1232" s="29"/>
      <c r="FF1232" s="29"/>
      <c r="FG1232" s="29"/>
      <c r="FH1232" s="29"/>
      <c r="FI1232" s="29"/>
      <c r="FJ1232" s="29"/>
      <c r="FK1232" s="29"/>
      <c r="FL1232" s="29"/>
      <c r="FM1232" s="29"/>
      <c r="FN1232" s="29"/>
      <c r="FO1232" s="29"/>
      <c r="FP1232" s="29"/>
      <c r="FQ1232" s="29"/>
      <c r="FR1232" s="29"/>
      <c r="FS1232" s="29"/>
      <c r="FT1232" s="29"/>
      <c r="FU1232" s="29"/>
      <c r="FV1232" s="29"/>
      <c r="FW1232" s="29"/>
      <c r="FX1232" s="29"/>
      <c r="FY1232" s="29"/>
      <c r="FZ1232" s="29"/>
      <c r="GA1232" s="29"/>
      <c r="GB1232" s="29"/>
      <c r="GC1232" s="29"/>
      <c r="GD1232" s="29"/>
      <c r="GE1232" s="29"/>
      <c r="GF1232" s="29"/>
      <c r="GG1232" s="29"/>
      <c r="GH1232" s="29"/>
      <c r="GI1232" s="29"/>
      <c r="GJ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</row>
    <row r="1233" spans="2:230" ht="12.75">
      <c r="B1233" s="48"/>
      <c r="C1233" s="48"/>
      <c r="D1233" s="48"/>
      <c r="E1233" s="55"/>
      <c r="F1233" s="56"/>
      <c r="G1233" s="56"/>
      <c r="H1233" s="56"/>
      <c r="I1233" s="48"/>
      <c r="J1233" s="48"/>
      <c r="K1233" s="48"/>
      <c r="L1233" s="56"/>
      <c r="M1233" s="48"/>
      <c r="N1233" s="48"/>
      <c r="O1233" s="49"/>
      <c r="P1233" s="48"/>
      <c r="Q1233" s="48"/>
      <c r="R1233" s="56"/>
      <c r="S1233" s="52"/>
      <c r="T1233" s="116"/>
      <c r="U1233" s="116"/>
      <c r="V1233" s="116"/>
      <c r="W1233" s="116"/>
      <c r="X1233" s="43"/>
      <c r="Y1233" s="43"/>
      <c r="Z1233" s="42"/>
      <c r="AA1233" s="43"/>
      <c r="AB1233" s="45"/>
      <c r="AC1233" s="45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  <c r="BM1233" s="29"/>
      <c r="BN1233" s="29"/>
      <c r="BO1233" s="29"/>
      <c r="BP1233" s="29"/>
      <c r="BQ1233" s="29"/>
      <c r="BR1233" s="29"/>
      <c r="BS1233" s="29"/>
      <c r="BT1233" s="29"/>
      <c r="BU1233" s="29"/>
      <c r="BV1233" s="29"/>
      <c r="BW1233" s="29"/>
      <c r="BX1233" s="29"/>
      <c r="BY1233" s="29"/>
      <c r="BZ1233" s="29"/>
      <c r="CA1233" s="29"/>
      <c r="CB1233" s="29"/>
      <c r="CC1233" s="29"/>
      <c r="CD1233" s="29"/>
      <c r="CE1233" s="29"/>
      <c r="CF1233" s="29"/>
      <c r="CG1233" s="29"/>
      <c r="CH1233" s="29"/>
      <c r="CI1233" s="29"/>
      <c r="CJ1233" s="29"/>
      <c r="CK1233" s="29"/>
      <c r="CL1233" s="29"/>
      <c r="CM1233" s="29"/>
      <c r="CN1233" s="29"/>
      <c r="CO1233" s="29"/>
      <c r="CP1233" s="29"/>
      <c r="CQ1233" s="29"/>
      <c r="CR1233" s="29"/>
      <c r="CS1233" s="29"/>
      <c r="CT1233" s="29"/>
      <c r="CU1233" s="29"/>
      <c r="CV1233" s="29"/>
      <c r="CW1233" s="29"/>
      <c r="CX1233" s="29"/>
      <c r="CY1233" s="29"/>
      <c r="CZ1233" s="29"/>
      <c r="DA1233" s="29"/>
      <c r="DB1233" s="29"/>
      <c r="DC1233" s="29"/>
      <c r="DD1233" s="29"/>
      <c r="DE1233" s="29"/>
      <c r="DF1233" s="29"/>
      <c r="DG1233" s="29"/>
      <c r="DH1233" s="29"/>
      <c r="DI1233" s="29"/>
      <c r="DJ1233" s="29"/>
      <c r="DK1233" s="29"/>
      <c r="DL1233" s="29"/>
      <c r="DM1233" s="29"/>
      <c r="DN1233" s="29"/>
      <c r="DO1233" s="29"/>
      <c r="DP1233" s="29"/>
      <c r="DQ1233" s="29"/>
      <c r="DR1233" s="29"/>
      <c r="DS1233" s="29"/>
      <c r="DT1233" s="29"/>
      <c r="DU1233" s="29"/>
      <c r="DV1233" s="29"/>
      <c r="DW1233" s="29"/>
      <c r="DX1233" s="29"/>
      <c r="DY1233" s="29"/>
      <c r="DZ1233" s="29"/>
      <c r="EA1233" s="29"/>
      <c r="EB1233" s="29"/>
      <c r="EC1233" s="29"/>
      <c r="ED1233" s="29"/>
      <c r="EE1233" s="29"/>
      <c r="EF1233" s="29"/>
      <c r="EG1233" s="29"/>
      <c r="EH1233" s="29"/>
      <c r="EI1233" s="29"/>
      <c r="EJ1233" s="29"/>
      <c r="EK1233" s="29"/>
      <c r="EL1233" s="29"/>
      <c r="EM1233" s="29"/>
      <c r="EN1233" s="29"/>
      <c r="EO1233" s="29"/>
      <c r="EP1233" s="29"/>
      <c r="EQ1233" s="29"/>
      <c r="ER1233" s="29"/>
      <c r="ES1233" s="29"/>
      <c r="ET1233" s="29"/>
      <c r="EU1233" s="29"/>
      <c r="EV1233" s="29"/>
      <c r="EW1233" s="29"/>
      <c r="EX1233" s="29"/>
      <c r="EY1233" s="29"/>
      <c r="EZ1233" s="29"/>
      <c r="FA1233" s="29"/>
      <c r="FB1233" s="29"/>
      <c r="FC1233" s="29"/>
      <c r="FD1233" s="29"/>
      <c r="FE1233" s="29"/>
      <c r="FF1233" s="29"/>
      <c r="FG1233" s="29"/>
      <c r="FH1233" s="29"/>
      <c r="FI1233" s="29"/>
      <c r="FJ1233" s="29"/>
      <c r="FK1233" s="29"/>
      <c r="FL1233" s="29"/>
      <c r="FM1233" s="29"/>
      <c r="FN1233" s="29"/>
      <c r="FO1233" s="29"/>
      <c r="FP1233" s="29"/>
      <c r="FQ1233" s="29"/>
      <c r="FR1233" s="29"/>
      <c r="FS1233" s="29"/>
      <c r="FT1233" s="29"/>
      <c r="FU1233" s="29"/>
      <c r="FV1233" s="29"/>
      <c r="FW1233" s="29"/>
      <c r="FX1233" s="29"/>
      <c r="FY1233" s="29"/>
      <c r="FZ1233" s="29"/>
      <c r="GA1233" s="29"/>
      <c r="GB1233" s="29"/>
      <c r="GC1233" s="29"/>
      <c r="GD1233" s="29"/>
      <c r="GE1233" s="29"/>
      <c r="GF1233" s="29"/>
      <c r="GG1233" s="29"/>
      <c r="GH1233" s="29"/>
      <c r="GI1233" s="29"/>
      <c r="GJ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</row>
    <row r="1234" spans="2:230" ht="12.75">
      <c r="B1234" s="48"/>
      <c r="C1234" s="48"/>
      <c r="D1234" s="48"/>
      <c r="E1234" s="55"/>
      <c r="F1234" s="56"/>
      <c r="G1234" s="56"/>
      <c r="H1234" s="56"/>
      <c r="I1234" s="48"/>
      <c r="J1234" s="48"/>
      <c r="K1234" s="48"/>
      <c r="L1234" s="56"/>
      <c r="M1234" s="48"/>
      <c r="N1234" s="48"/>
      <c r="O1234" s="49"/>
      <c r="P1234" s="48"/>
      <c r="Q1234" s="48"/>
      <c r="R1234" s="56"/>
      <c r="S1234" s="52"/>
      <c r="T1234" s="116"/>
      <c r="U1234" s="116"/>
      <c r="V1234" s="116"/>
      <c r="W1234" s="116"/>
      <c r="X1234" s="43"/>
      <c r="Y1234" s="43"/>
      <c r="Z1234" s="42"/>
      <c r="AA1234" s="43"/>
      <c r="AB1234" s="45"/>
      <c r="AC1234" s="45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  <c r="BM1234" s="29"/>
      <c r="BN1234" s="29"/>
      <c r="BO1234" s="29"/>
      <c r="BP1234" s="29"/>
      <c r="BQ1234" s="29"/>
      <c r="BR1234" s="29"/>
      <c r="BS1234" s="29"/>
      <c r="BT1234" s="29"/>
      <c r="BU1234" s="29"/>
      <c r="BV1234" s="29"/>
      <c r="BW1234" s="29"/>
      <c r="BX1234" s="29"/>
      <c r="BY1234" s="29"/>
      <c r="BZ1234" s="29"/>
      <c r="CA1234" s="29"/>
      <c r="CB1234" s="29"/>
      <c r="CC1234" s="29"/>
      <c r="CD1234" s="29"/>
      <c r="CE1234" s="29"/>
      <c r="CF1234" s="29"/>
      <c r="CG1234" s="29"/>
      <c r="CH1234" s="29"/>
      <c r="CI1234" s="29"/>
      <c r="CJ1234" s="29"/>
      <c r="CK1234" s="29"/>
      <c r="CL1234" s="29"/>
      <c r="CM1234" s="29"/>
      <c r="CN1234" s="29"/>
      <c r="CO1234" s="29"/>
      <c r="CP1234" s="29"/>
      <c r="CQ1234" s="29"/>
      <c r="CR1234" s="29"/>
      <c r="CS1234" s="29"/>
      <c r="CT1234" s="29"/>
      <c r="CU1234" s="29"/>
      <c r="CV1234" s="29"/>
      <c r="CW1234" s="29"/>
      <c r="CX1234" s="29"/>
      <c r="CY1234" s="29"/>
      <c r="CZ1234" s="29"/>
      <c r="DA1234" s="29"/>
      <c r="DB1234" s="29"/>
      <c r="DC1234" s="29"/>
      <c r="DD1234" s="29"/>
      <c r="DE1234" s="29"/>
      <c r="DF1234" s="29"/>
      <c r="DG1234" s="29"/>
      <c r="DH1234" s="29"/>
      <c r="DI1234" s="29"/>
      <c r="DJ1234" s="29"/>
      <c r="DK1234" s="29"/>
      <c r="DL1234" s="29"/>
      <c r="DM1234" s="29"/>
      <c r="DN1234" s="29"/>
      <c r="DO1234" s="29"/>
      <c r="DP1234" s="29"/>
      <c r="DQ1234" s="29"/>
      <c r="DR1234" s="29"/>
      <c r="DS1234" s="29"/>
      <c r="DT1234" s="29"/>
      <c r="DU1234" s="29"/>
      <c r="DV1234" s="29"/>
      <c r="DW1234" s="29"/>
      <c r="DX1234" s="29"/>
      <c r="DY1234" s="29"/>
      <c r="DZ1234" s="29"/>
      <c r="EA1234" s="29"/>
      <c r="EB1234" s="29"/>
      <c r="EC1234" s="29"/>
      <c r="ED1234" s="29"/>
      <c r="EE1234" s="29"/>
      <c r="EF1234" s="29"/>
      <c r="EG1234" s="29"/>
      <c r="EH1234" s="29"/>
      <c r="EI1234" s="29"/>
      <c r="EJ1234" s="29"/>
      <c r="EK1234" s="29"/>
      <c r="EL1234" s="29"/>
      <c r="EM1234" s="29"/>
      <c r="EN1234" s="29"/>
      <c r="EO1234" s="29"/>
      <c r="EP1234" s="29"/>
      <c r="EQ1234" s="29"/>
      <c r="ER1234" s="29"/>
      <c r="ES1234" s="29"/>
      <c r="ET1234" s="29"/>
      <c r="EU1234" s="29"/>
      <c r="EV1234" s="29"/>
      <c r="EW1234" s="29"/>
      <c r="EX1234" s="29"/>
      <c r="EY1234" s="29"/>
      <c r="EZ1234" s="29"/>
      <c r="FA1234" s="29"/>
      <c r="FB1234" s="29"/>
      <c r="FC1234" s="29"/>
      <c r="FD1234" s="29"/>
      <c r="FE1234" s="29"/>
      <c r="FF1234" s="29"/>
      <c r="FG1234" s="29"/>
      <c r="FH1234" s="29"/>
      <c r="FI1234" s="29"/>
      <c r="FJ1234" s="29"/>
      <c r="FK1234" s="29"/>
      <c r="FL1234" s="29"/>
      <c r="FM1234" s="29"/>
      <c r="FN1234" s="29"/>
      <c r="FO1234" s="29"/>
      <c r="FP1234" s="29"/>
      <c r="FQ1234" s="29"/>
      <c r="FR1234" s="29"/>
      <c r="FS1234" s="29"/>
      <c r="FT1234" s="29"/>
      <c r="FU1234" s="29"/>
      <c r="FV1234" s="29"/>
      <c r="FW1234" s="29"/>
      <c r="FX1234" s="29"/>
      <c r="FY1234" s="29"/>
      <c r="FZ1234" s="29"/>
      <c r="GA1234" s="29"/>
      <c r="GB1234" s="29"/>
      <c r="GC1234" s="29"/>
      <c r="GD1234" s="29"/>
      <c r="GE1234" s="29"/>
      <c r="GF1234" s="29"/>
      <c r="GG1234" s="29"/>
      <c r="GH1234" s="29"/>
      <c r="GI1234" s="29"/>
      <c r="GJ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</row>
    <row r="1235" spans="2:230" ht="12.75">
      <c r="B1235" s="48"/>
      <c r="C1235" s="48"/>
      <c r="D1235" s="48"/>
      <c r="E1235" s="55"/>
      <c r="F1235" s="56"/>
      <c r="G1235" s="56"/>
      <c r="H1235" s="56"/>
      <c r="I1235" s="48"/>
      <c r="J1235" s="48"/>
      <c r="K1235" s="48"/>
      <c r="L1235" s="56"/>
      <c r="M1235" s="48"/>
      <c r="N1235" s="48"/>
      <c r="O1235" s="49"/>
      <c r="P1235" s="48"/>
      <c r="Q1235" s="48"/>
      <c r="R1235" s="56"/>
      <c r="S1235" s="52"/>
      <c r="T1235" s="116"/>
      <c r="U1235" s="116"/>
      <c r="V1235" s="116"/>
      <c r="W1235" s="116"/>
      <c r="X1235" s="43"/>
      <c r="Y1235" s="43"/>
      <c r="Z1235" s="42"/>
      <c r="AA1235" s="43"/>
      <c r="AB1235" s="45"/>
      <c r="AC1235" s="45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  <c r="BM1235" s="29"/>
      <c r="BN1235" s="29"/>
      <c r="BO1235" s="29"/>
      <c r="BP1235" s="29"/>
      <c r="BQ1235" s="29"/>
      <c r="BR1235" s="29"/>
      <c r="BS1235" s="29"/>
      <c r="BT1235" s="29"/>
      <c r="BU1235" s="29"/>
      <c r="BV1235" s="29"/>
      <c r="BW1235" s="29"/>
      <c r="BX1235" s="29"/>
      <c r="BY1235" s="29"/>
      <c r="BZ1235" s="29"/>
      <c r="CA1235" s="29"/>
      <c r="CB1235" s="29"/>
      <c r="CC1235" s="29"/>
      <c r="CD1235" s="29"/>
      <c r="CE1235" s="29"/>
      <c r="CF1235" s="29"/>
      <c r="CG1235" s="29"/>
      <c r="CH1235" s="29"/>
      <c r="CI1235" s="29"/>
      <c r="CJ1235" s="29"/>
      <c r="CK1235" s="29"/>
      <c r="CL1235" s="29"/>
      <c r="CM1235" s="29"/>
      <c r="CN1235" s="29"/>
      <c r="CO1235" s="29"/>
      <c r="CP1235" s="29"/>
      <c r="CQ1235" s="29"/>
      <c r="CR1235" s="29"/>
      <c r="CS1235" s="29"/>
      <c r="CT1235" s="29"/>
      <c r="CU1235" s="29"/>
      <c r="CV1235" s="29"/>
      <c r="CW1235" s="29"/>
      <c r="CX1235" s="29"/>
      <c r="CY1235" s="29"/>
      <c r="CZ1235" s="29"/>
      <c r="DA1235" s="29"/>
      <c r="DB1235" s="29"/>
      <c r="DC1235" s="29"/>
      <c r="DD1235" s="29"/>
      <c r="DE1235" s="29"/>
      <c r="DF1235" s="29"/>
      <c r="DG1235" s="29"/>
      <c r="DH1235" s="29"/>
      <c r="DI1235" s="29"/>
      <c r="DJ1235" s="29"/>
      <c r="DK1235" s="29"/>
      <c r="DL1235" s="29"/>
      <c r="DM1235" s="29"/>
      <c r="DN1235" s="29"/>
      <c r="DO1235" s="29"/>
      <c r="DP1235" s="29"/>
      <c r="DQ1235" s="29"/>
      <c r="DR1235" s="29"/>
      <c r="DS1235" s="29"/>
      <c r="DT1235" s="29"/>
      <c r="DU1235" s="29"/>
      <c r="DV1235" s="29"/>
      <c r="DW1235" s="29"/>
      <c r="DX1235" s="29"/>
      <c r="DY1235" s="29"/>
      <c r="DZ1235" s="29"/>
      <c r="EA1235" s="29"/>
      <c r="EB1235" s="29"/>
      <c r="EC1235" s="29"/>
      <c r="ED1235" s="29"/>
      <c r="EE1235" s="29"/>
      <c r="EF1235" s="29"/>
      <c r="EG1235" s="29"/>
      <c r="EH1235" s="29"/>
      <c r="EI1235" s="29"/>
      <c r="EJ1235" s="29"/>
      <c r="EK1235" s="29"/>
      <c r="EL1235" s="29"/>
      <c r="EM1235" s="29"/>
      <c r="EN1235" s="29"/>
      <c r="EO1235" s="29"/>
      <c r="EP1235" s="29"/>
      <c r="EQ1235" s="29"/>
      <c r="ER1235" s="29"/>
      <c r="ES1235" s="29"/>
      <c r="ET1235" s="29"/>
      <c r="EU1235" s="29"/>
      <c r="EV1235" s="29"/>
      <c r="EW1235" s="29"/>
      <c r="EX1235" s="29"/>
      <c r="EY1235" s="29"/>
      <c r="EZ1235" s="29"/>
      <c r="FA1235" s="29"/>
      <c r="FB1235" s="29"/>
      <c r="FC1235" s="29"/>
      <c r="FD1235" s="29"/>
      <c r="FE1235" s="29"/>
      <c r="FF1235" s="29"/>
      <c r="FG1235" s="29"/>
      <c r="FH1235" s="29"/>
      <c r="FI1235" s="29"/>
      <c r="FJ1235" s="29"/>
      <c r="FK1235" s="29"/>
      <c r="FL1235" s="29"/>
      <c r="FM1235" s="29"/>
      <c r="FN1235" s="29"/>
      <c r="FO1235" s="29"/>
      <c r="FP1235" s="29"/>
      <c r="FQ1235" s="29"/>
      <c r="FR1235" s="29"/>
      <c r="FS1235" s="29"/>
      <c r="FT1235" s="29"/>
      <c r="FU1235" s="29"/>
      <c r="FV1235" s="29"/>
      <c r="FW1235" s="29"/>
      <c r="FX1235" s="29"/>
      <c r="FY1235" s="29"/>
      <c r="FZ1235" s="29"/>
      <c r="GA1235" s="29"/>
      <c r="GB1235" s="29"/>
      <c r="GC1235" s="29"/>
      <c r="GD1235" s="29"/>
      <c r="GE1235" s="29"/>
      <c r="GF1235" s="29"/>
      <c r="GG1235" s="29"/>
      <c r="GH1235" s="29"/>
      <c r="GI1235" s="29"/>
      <c r="GJ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</row>
    <row r="1236" spans="2:230" ht="12.75">
      <c r="B1236" s="48"/>
      <c r="C1236" s="48"/>
      <c r="D1236" s="48"/>
      <c r="E1236" s="55"/>
      <c r="F1236" s="56"/>
      <c r="G1236" s="56"/>
      <c r="H1236" s="56"/>
      <c r="I1236" s="48"/>
      <c r="J1236" s="48"/>
      <c r="K1236" s="48"/>
      <c r="L1236" s="56"/>
      <c r="M1236" s="48"/>
      <c r="N1236" s="48"/>
      <c r="O1236" s="49"/>
      <c r="P1236" s="48"/>
      <c r="Q1236" s="48"/>
      <c r="R1236" s="56"/>
      <c r="S1236" s="52"/>
      <c r="T1236" s="116"/>
      <c r="U1236" s="116"/>
      <c r="V1236" s="116"/>
      <c r="W1236" s="116"/>
      <c r="X1236" s="43"/>
      <c r="Y1236" s="43"/>
      <c r="Z1236" s="42"/>
      <c r="AA1236" s="43"/>
      <c r="AB1236" s="45"/>
      <c r="AC1236" s="45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  <c r="BM1236" s="29"/>
      <c r="BN1236" s="29"/>
      <c r="BO1236" s="29"/>
      <c r="BP1236" s="29"/>
      <c r="BQ1236" s="29"/>
      <c r="BR1236" s="29"/>
      <c r="BS1236" s="29"/>
      <c r="BT1236" s="29"/>
      <c r="BU1236" s="29"/>
      <c r="BV1236" s="29"/>
      <c r="BW1236" s="29"/>
      <c r="BX1236" s="29"/>
      <c r="BY1236" s="29"/>
      <c r="BZ1236" s="29"/>
      <c r="CA1236" s="29"/>
      <c r="CB1236" s="29"/>
      <c r="CC1236" s="29"/>
      <c r="CD1236" s="29"/>
      <c r="CE1236" s="29"/>
      <c r="CF1236" s="29"/>
      <c r="CG1236" s="29"/>
      <c r="CH1236" s="29"/>
      <c r="CI1236" s="29"/>
      <c r="CJ1236" s="29"/>
      <c r="CK1236" s="29"/>
      <c r="CL1236" s="29"/>
      <c r="CM1236" s="29"/>
      <c r="CN1236" s="29"/>
      <c r="CO1236" s="29"/>
      <c r="CP1236" s="29"/>
      <c r="CQ1236" s="29"/>
      <c r="CR1236" s="29"/>
      <c r="CS1236" s="29"/>
      <c r="CT1236" s="29"/>
      <c r="CU1236" s="29"/>
      <c r="CV1236" s="29"/>
      <c r="CW1236" s="29"/>
      <c r="CX1236" s="29"/>
      <c r="CY1236" s="29"/>
      <c r="CZ1236" s="29"/>
      <c r="DA1236" s="29"/>
      <c r="DB1236" s="29"/>
      <c r="DC1236" s="29"/>
      <c r="DD1236" s="29"/>
      <c r="DE1236" s="29"/>
      <c r="DF1236" s="29"/>
      <c r="DG1236" s="29"/>
      <c r="DH1236" s="29"/>
      <c r="DI1236" s="29"/>
      <c r="DJ1236" s="29"/>
      <c r="DK1236" s="29"/>
      <c r="DL1236" s="29"/>
      <c r="DM1236" s="29"/>
      <c r="DN1236" s="29"/>
      <c r="DO1236" s="29"/>
      <c r="DP1236" s="29"/>
      <c r="DQ1236" s="29"/>
      <c r="DR1236" s="29"/>
      <c r="DS1236" s="29"/>
      <c r="DT1236" s="29"/>
      <c r="DU1236" s="29"/>
      <c r="DV1236" s="29"/>
      <c r="DW1236" s="29"/>
      <c r="DX1236" s="29"/>
      <c r="DY1236" s="29"/>
      <c r="DZ1236" s="29"/>
      <c r="EA1236" s="29"/>
      <c r="EB1236" s="29"/>
      <c r="EC1236" s="29"/>
      <c r="ED1236" s="29"/>
      <c r="EE1236" s="29"/>
      <c r="EF1236" s="29"/>
      <c r="EG1236" s="29"/>
      <c r="EH1236" s="29"/>
      <c r="EI1236" s="29"/>
      <c r="EJ1236" s="29"/>
      <c r="EK1236" s="29"/>
      <c r="EL1236" s="29"/>
      <c r="EM1236" s="29"/>
      <c r="EN1236" s="29"/>
      <c r="EO1236" s="29"/>
      <c r="EP1236" s="29"/>
      <c r="EQ1236" s="29"/>
      <c r="ER1236" s="29"/>
      <c r="ES1236" s="29"/>
      <c r="ET1236" s="29"/>
      <c r="EU1236" s="29"/>
      <c r="EV1236" s="29"/>
      <c r="EW1236" s="29"/>
      <c r="EX1236" s="29"/>
      <c r="EY1236" s="29"/>
      <c r="EZ1236" s="29"/>
      <c r="FA1236" s="29"/>
      <c r="FB1236" s="29"/>
      <c r="FC1236" s="29"/>
      <c r="FD1236" s="29"/>
      <c r="FE1236" s="29"/>
      <c r="FF1236" s="29"/>
      <c r="FG1236" s="29"/>
      <c r="FH1236" s="29"/>
      <c r="FI1236" s="29"/>
      <c r="FJ1236" s="29"/>
      <c r="FK1236" s="29"/>
      <c r="FL1236" s="29"/>
      <c r="FM1236" s="29"/>
      <c r="FN1236" s="29"/>
      <c r="FO1236" s="29"/>
      <c r="FP1236" s="29"/>
      <c r="FQ1236" s="29"/>
      <c r="FR1236" s="29"/>
      <c r="FS1236" s="29"/>
      <c r="FT1236" s="29"/>
      <c r="FU1236" s="29"/>
      <c r="FV1236" s="29"/>
      <c r="FW1236" s="29"/>
      <c r="FX1236" s="29"/>
      <c r="FY1236" s="29"/>
      <c r="FZ1236" s="29"/>
      <c r="GA1236" s="29"/>
      <c r="GB1236" s="29"/>
      <c r="GC1236" s="29"/>
      <c r="GD1236" s="29"/>
      <c r="GE1236" s="29"/>
      <c r="GF1236" s="29"/>
      <c r="GG1236" s="29"/>
      <c r="GH1236" s="29"/>
      <c r="GI1236" s="29"/>
      <c r="GJ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</row>
    <row r="1237" spans="2:230" ht="12.75">
      <c r="B1237" s="48"/>
      <c r="C1237" s="48"/>
      <c r="D1237" s="48"/>
      <c r="E1237" s="55"/>
      <c r="F1237" s="56"/>
      <c r="G1237" s="56"/>
      <c r="H1237" s="56"/>
      <c r="I1237" s="48"/>
      <c r="J1237" s="48"/>
      <c r="K1237" s="48"/>
      <c r="L1237" s="56"/>
      <c r="M1237" s="48"/>
      <c r="N1237" s="48"/>
      <c r="O1237" s="49"/>
      <c r="P1237" s="48"/>
      <c r="Q1237" s="48"/>
      <c r="R1237" s="56"/>
      <c r="S1237" s="52"/>
      <c r="T1237" s="116"/>
      <c r="U1237" s="116"/>
      <c r="V1237" s="116"/>
      <c r="W1237" s="116"/>
      <c r="X1237" s="43"/>
      <c r="Y1237" s="43"/>
      <c r="Z1237" s="42"/>
      <c r="AA1237" s="43"/>
      <c r="AB1237" s="45"/>
      <c r="AC1237" s="45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  <c r="BM1237" s="29"/>
      <c r="BN1237" s="29"/>
      <c r="BO1237" s="29"/>
      <c r="BP1237" s="29"/>
      <c r="BQ1237" s="29"/>
      <c r="BR1237" s="29"/>
      <c r="BS1237" s="29"/>
      <c r="BT1237" s="29"/>
      <c r="BU1237" s="29"/>
      <c r="BV1237" s="29"/>
      <c r="BW1237" s="29"/>
      <c r="BX1237" s="29"/>
      <c r="BY1237" s="29"/>
      <c r="BZ1237" s="29"/>
      <c r="CA1237" s="29"/>
      <c r="CB1237" s="29"/>
      <c r="CC1237" s="29"/>
      <c r="CD1237" s="29"/>
      <c r="CE1237" s="29"/>
      <c r="CF1237" s="29"/>
      <c r="CG1237" s="29"/>
      <c r="CH1237" s="29"/>
      <c r="CI1237" s="29"/>
      <c r="CJ1237" s="29"/>
      <c r="CK1237" s="29"/>
      <c r="CL1237" s="29"/>
      <c r="CM1237" s="29"/>
      <c r="CN1237" s="29"/>
      <c r="CO1237" s="29"/>
      <c r="CP1237" s="29"/>
      <c r="CQ1237" s="29"/>
      <c r="CR1237" s="29"/>
      <c r="CS1237" s="29"/>
      <c r="CT1237" s="29"/>
      <c r="CU1237" s="29"/>
      <c r="CV1237" s="29"/>
      <c r="CW1237" s="29"/>
      <c r="CX1237" s="29"/>
      <c r="CY1237" s="29"/>
      <c r="CZ1237" s="29"/>
      <c r="DA1237" s="29"/>
      <c r="DB1237" s="29"/>
      <c r="DC1237" s="29"/>
      <c r="DD1237" s="29"/>
      <c r="DE1237" s="29"/>
      <c r="DF1237" s="29"/>
      <c r="DG1237" s="29"/>
      <c r="DH1237" s="29"/>
      <c r="DI1237" s="29"/>
      <c r="DJ1237" s="29"/>
      <c r="DK1237" s="29"/>
      <c r="DL1237" s="29"/>
      <c r="DM1237" s="29"/>
      <c r="DN1237" s="29"/>
      <c r="DO1237" s="29"/>
      <c r="DP1237" s="29"/>
      <c r="DQ1237" s="29"/>
      <c r="DR1237" s="29"/>
      <c r="DS1237" s="29"/>
      <c r="DT1237" s="29"/>
      <c r="DU1237" s="29"/>
      <c r="DV1237" s="29"/>
      <c r="DW1237" s="29"/>
      <c r="DX1237" s="29"/>
      <c r="DY1237" s="29"/>
      <c r="DZ1237" s="29"/>
      <c r="EA1237" s="29"/>
      <c r="EB1237" s="29"/>
      <c r="EC1237" s="29"/>
      <c r="ED1237" s="29"/>
      <c r="EE1237" s="29"/>
      <c r="EF1237" s="29"/>
      <c r="EG1237" s="29"/>
      <c r="EH1237" s="29"/>
      <c r="EI1237" s="29"/>
      <c r="EJ1237" s="29"/>
      <c r="EK1237" s="29"/>
      <c r="EL1237" s="29"/>
      <c r="EM1237" s="29"/>
      <c r="EN1237" s="29"/>
      <c r="EO1237" s="29"/>
      <c r="EP1237" s="29"/>
      <c r="EQ1237" s="29"/>
      <c r="ER1237" s="29"/>
      <c r="ES1237" s="29"/>
      <c r="ET1237" s="29"/>
      <c r="EU1237" s="29"/>
      <c r="EV1237" s="29"/>
      <c r="EW1237" s="29"/>
      <c r="EX1237" s="29"/>
      <c r="EY1237" s="29"/>
      <c r="EZ1237" s="29"/>
      <c r="FA1237" s="29"/>
      <c r="FB1237" s="29"/>
      <c r="FC1237" s="29"/>
      <c r="FD1237" s="29"/>
      <c r="FE1237" s="29"/>
      <c r="FF1237" s="29"/>
      <c r="FG1237" s="29"/>
      <c r="FH1237" s="29"/>
      <c r="FI1237" s="29"/>
      <c r="FJ1237" s="29"/>
      <c r="FK1237" s="29"/>
      <c r="FL1237" s="29"/>
      <c r="FM1237" s="29"/>
      <c r="FN1237" s="29"/>
      <c r="FO1237" s="29"/>
      <c r="FP1237" s="29"/>
      <c r="FQ1237" s="29"/>
      <c r="FR1237" s="29"/>
      <c r="FS1237" s="29"/>
      <c r="FT1237" s="29"/>
      <c r="FU1237" s="29"/>
      <c r="FV1237" s="29"/>
      <c r="FW1237" s="29"/>
      <c r="FX1237" s="29"/>
      <c r="FY1237" s="29"/>
      <c r="FZ1237" s="29"/>
      <c r="GA1237" s="29"/>
      <c r="GB1237" s="29"/>
      <c r="GC1237" s="29"/>
      <c r="GD1237" s="29"/>
      <c r="GE1237" s="29"/>
      <c r="GF1237" s="29"/>
      <c r="GG1237" s="29"/>
      <c r="GH1237" s="29"/>
      <c r="GI1237" s="29"/>
      <c r="GJ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</row>
    <row r="1238" spans="2:230" ht="12.75">
      <c r="B1238" s="48"/>
      <c r="C1238" s="48"/>
      <c r="D1238" s="48"/>
      <c r="E1238" s="55"/>
      <c r="F1238" s="56"/>
      <c r="G1238" s="56"/>
      <c r="H1238" s="56"/>
      <c r="I1238" s="48"/>
      <c r="J1238" s="48"/>
      <c r="K1238" s="48"/>
      <c r="L1238" s="56"/>
      <c r="M1238" s="48"/>
      <c r="N1238" s="48"/>
      <c r="O1238" s="49"/>
      <c r="P1238" s="48"/>
      <c r="Q1238" s="48"/>
      <c r="R1238" s="56"/>
      <c r="S1238" s="52"/>
      <c r="T1238" s="116"/>
      <c r="U1238" s="116"/>
      <c r="V1238" s="116"/>
      <c r="W1238" s="116"/>
      <c r="X1238" s="43"/>
      <c r="Y1238" s="43"/>
      <c r="Z1238" s="42"/>
      <c r="AA1238" s="43"/>
      <c r="AB1238" s="45"/>
      <c r="AC1238" s="45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  <c r="BM1238" s="29"/>
      <c r="BN1238" s="29"/>
      <c r="BO1238" s="29"/>
      <c r="BP1238" s="29"/>
      <c r="BQ1238" s="29"/>
      <c r="BR1238" s="29"/>
      <c r="BS1238" s="29"/>
      <c r="BT1238" s="29"/>
      <c r="BU1238" s="29"/>
      <c r="BV1238" s="29"/>
      <c r="BW1238" s="29"/>
      <c r="BX1238" s="29"/>
      <c r="BY1238" s="29"/>
      <c r="BZ1238" s="29"/>
      <c r="CA1238" s="29"/>
      <c r="CB1238" s="29"/>
      <c r="CC1238" s="29"/>
      <c r="CD1238" s="29"/>
      <c r="CE1238" s="29"/>
      <c r="CF1238" s="29"/>
      <c r="CG1238" s="29"/>
      <c r="CH1238" s="29"/>
      <c r="CI1238" s="29"/>
      <c r="CJ1238" s="29"/>
      <c r="CK1238" s="29"/>
      <c r="CL1238" s="29"/>
      <c r="CM1238" s="29"/>
      <c r="CN1238" s="29"/>
      <c r="CO1238" s="29"/>
      <c r="CP1238" s="29"/>
      <c r="CQ1238" s="29"/>
      <c r="CR1238" s="29"/>
      <c r="CS1238" s="29"/>
      <c r="CT1238" s="29"/>
      <c r="CU1238" s="29"/>
      <c r="CV1238" s="29"/>
      <c r="CW1238" s="29"/>
      <c r="CX1238" s="29"/>
      <c r="CY1238" s="29"/>
      <c r="CZ1238" s="29"/>
      <c r="DA1238" s="29"/>
      <c r="DB1238" s="29"/>
      <c r="DC1238" s="29"/>
      <c r="DD1238" s="29"/>
      <c r="DE1238" s="29"/>
      <c r="DF1238" s="29"/>
      <c r="DG1238" s="29"/>
      <c r="DH1238" s="29"/>
      <c r="DI1238" s="29"/>
      <c r="DJ1238" s="29"/>
      <c r="DK1238" s="29"/>
      <c r="DL1238" s="29"/>
      <c r="DM1238" s="29"/>
      <c r="DN1238" s="29"/>
      <c r="DO1238" s="29"/>
      <c r="DP1238" s="29"/>
      <c r="DQ1238" s="29"/>
      <c r="DR1238" s="29"/>
      <c r="DS1238" s="29"/>
      <c r="DT1238" s="29"/>
      <c r="DU1238" s="29"/>
      <c r="DV1238" s="29"/>
      <c r="DW1238" s="29"/>
      <c r="DX1238" s="29"/>
      <c r="DY1238" s="29"/>
      <c r="DZ1238" s="29"/>
      <c r="EA1238" s="29"/>
      <c r="EB1238" s="29"/>
      <c r="EC1238" s="29"/>
      <c r="ED1238" s="29"/>
      <c r="EE1238" s="29"/>
      <c r="EF1238" s="29"/>
      <c r="EG1238" s="29"/>
      <c r="EH1238" s="29"/>
      <c r="EI1238" s="29"/>
      <c r="EJ1238" s="29"/>
      <c r="EK1238" s="29"/>
      <c r="EL1238" s="29"/>
      <c r="EM1238" s="29"/>
      <c r="EN1238" s="29"/>
      <c r="EO1238" s="29"/>
      <c r="EP1238" s="29"/>
      <c r="EQ1238" s="29"/>
      <c r="ER1238" s="29"/>
      <c r="ES1238" s="29"/>
      <c r="ET1238" s="29"/>
      <c r="EU1238" s="29"/>
      <c r="EV1238" s="29"/>
      <c r="EW1238" s="29"/>
      <c r="EX1238" s="29"/>
      <c r="EY1238" s="29"/>
      <c r="EZ1238" s="29"/>
      <c r="FA1238" s="29"/>
      <c r="FB1238" s="29"/>
      <c r="FC1238" s="29"/>
      <c r="FD1238" s="29"/>
      <c r="FE1238" s="29"/>
      <c r="FF1238" s="29"/>
      <c r="FG1238" s="29"/>
      <c r="FH1238" s="29"/>
      <c r="FI1238" s="29"/>
      <c r="FJ1238" s="29"/>
      <c r="FK1238" s="29"/>
      <c r="FL1238" s="29"/>
      <c r="FM1238" s="29"/>
      <c r="FN1238" s="29"/>
      <c r="FO1238" s="29"/>
      <c r="FP1238" s="29"/>
      <c r="FQ1238" s="29"/>
      <c r="FR1238" s="29"/>
      <c r="FS1238" s="29"/>
      <c r="FT1238" s="29"/>
      <c r="FU1238" s="29"/>
      <c r="FV1238" s="29"/>
      <c r="FW1238" s="29"/>
      <c r="FX1238" s="29"/>
      <c r="FY1238" s="29"/>
      <c r="FZ1238" s="29"/>
      <c r="GA1238" s="29"/>
      <c r="GB1238" s="29"/>
      <c r="GC1238" s="29"/>
      <c r="GD1238" s="29"/>
      <c r="GE1238" s="29"/>
      <c r="GF1238" s="29"/>
      <c r="GG1238" s="29"/>
      <c r="GH1238" s="29"/>
      <c r="GI1238" s="29"/>
      <c r="GJ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</row>
    <row r="1239" spans="2:230" ht="12.75">
      <c r="B1239" s="48"/>
      <c r="C1239" s="48"/>
      <c r="D1239" s="48"/>
      <c r="E1239" s="55"/>
      <c r="F1239" s="56"/>
      <c r="G1239" s="56"/>
      <c r="H1239" s="56"/>
      <c r="I1239" s="48"/>
      <c r="J1239" s="48"/>
      <c r="K1239" s="48"/>
      <c r="L1239" s="56"/>
      <c r="M1239" s="48"/>
      <c r="N1239" s="48"/>
      <c r="O1239" s="49"/>
      <c r="P1239" s="48"/>
      <c r="Q1239" s="48"/>
      <c r="R1239" s="56"/>
      <c r="S1239" s="52"/>
      <c r="T1239" s="116"/>
      <c r="U1239" s="116"/>
      <c r="V1239" s="116"/>
      <c r="W1239" s="116"/>
      <c r="X1239" s="43"/>
      <c r="Y1239" s="43"/>
      <c r="Z1239" s="42"/>
      <c r="AA1239" s="43"/>
      <c r="AB1239" s="45"/>
      <c r="AC1239" s="45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  <c r="BM1239" s="29"/>
      <c r="BN1239" s="29"/>
      <c r="BO1239" s="29"/>
      <c r="BP1239" s="29"/>
      <c r="BQ1239" s="29"/>
      <c r="BR1239" s="29"/>
      <c r="BS1239" s="29"/>
      <c r="BT1239" s="29"/>
      <c r="BU1239" s="29"/>
      <c r="BV1239" s="29"/>
      <c r="BW1239" s="29"/>
      <c r="BX1239" s="29"/>
      <c r="BY1239" s="29"/>
      <c r="BZ1239" s="29"/>
      <c r="CA1239" s="29"/>
      <c r="CB1239" s="29"/>
      <c r="CC1239" s="29"/>
      <c r="CD1239" s="29"/>
      <c r="CE1239" s="29"/>
      <c r="CF1239" s="29"/>
      <c r="CG1239" s="29"/>
      <c r="CH1239" s="29"/>
      <c r="CI1239" s="29"/>
      <c r="CJ1239" s="29"/>
      <c r="CK1239" s="29"/>
      <c r="CL1239" s="29"/>
      <c r="CM1239" s="29"/>
      <c r="CN1239" s="29"/>
      <c r="CO1239" s="29"/>
      <c r="CP1239" s="29"/>
      <c r="CQ1239" s="29"/>
      <c r="CR1239" s="29"/>
      <c r="CS1239" s="29"/>
      <c r="CT1239" s="29"/>
      <c r="CU1239" s="29"/>
      <c r="CV1239" s="29"/>
      <c r="CW1239" s="29"/>
      <c r="CX1239" s="29"/>
      <c r="CY1239" s="29"/>
      <c r="CZ1239" s="29"/>
      <c r="DA1239" s="29"/>
      <c r="DB1239" s="29"/>
      <c r="DC1239" s="29"/>
      <c r="DD1239" s="29"/>
      <c r="DE1239" s="29"/>
      <c r="DF1239" s="29"/>
      <c r="DG1239" s="29"/>
      <c r="DH1239" s="29"/>
      <c r="DI1239" s="29"/>
      <c r="DJ1239" s="29"/>
      <c r="DK1239" s="29"/>
      <c r="DL1239" s="29"/>
      <c r="DM1239" s="29"/>
      <c r="DN1239" s="29"/>
      <c r="DO1239" s="29"/>
      <c r="DP1239" s="29"/>
      <c r="DQ1239" s="29"/>
      <c r="DR1239" s="29"/>
      <c r="DS1239" s="29"/>
      <c r="DT1239" s="29"/>
      <c r="DU1239" s="29"/>
      <c r="DV1239" s="29"/>
      <c r="DW1239" s="29"/>
      <c r="DX1239" s="29"/>
      <c r="DY1239" s="29"/>
      <c r="DZ1239" s="29"/>
      <c r="EA1239" s="29"/>
      <c r="EB1239" s="29"/>
      <c r="EC1239" s="29"/>
      <c r="ED1239" s="29"/>
      <c r="EE1239" s="29"/>
      <c r="EF1239" s="29"/>
      <c r="EG1239" s="29"/>
      <c r="EH1239" s="29"/>
      <c r="EI1239" s="29"/>
      <c r="EJ1239" s="29"/>
      <c r="EK1239" s="29"/>
      <c r="EL1239" s="29"/>
      <c r="EM1239" s="29"/>
      <c r="EN1239" s="29"/>
      <c r="EO1239" s="29"/>
      <c r="EP1239" s="29"/>
      <c r="EQ1239" s="29"/>
      <c r="ER1239" s="29"/>
      <c r="ES1239" s="29"/>
      <c r="ET1239" s="29"/>
      <c r="EU1239" s="29"/>
      <c r="EV1239" s="29"/>
      <c r="EW1239" s="29"/>
      <c r="EX1239" s="29"/>
      <c r="EY1239" s="29"/>
      <c r="EZ1239" s="29"/>
      <c r="FA1239" s="29"/>
      <c r="FB1239" s="29"/>
      <c r="FC1239" s="29"/>
      <c r="FD1239" s="29"/>
      <c r="FE1239" s="29"/>
      <c r="FF1239" s="29"/>
      <c r="FG1239" s="29"/>
      <c r="FH1239" s="29"/>
      <c r="FI1239" s="29"/>
      <c r="FJ1239" s="29"/>
      <c r="FK1239" s="29"/>
      <c r="FL1239" s="29"/>
      <c r="FM1239" s="29"/>
      <c r="FN1239" s="29"/>
      <c r="FO1239" s="29"/>
      <c r="FP1239" s="29"/>
      <c r="FQ1239" s="29"/>
      <c r="FR1239" s="29"/>
      <c r="FS1239" s="29"/>
      <c r="FT1239" s="29"/>
      <c r="FU1239" s="29"/>
      <c r="FV1239" s="29"/>
      <c r="FW1239" s="29"/>
      <c r="FX1239" s="29"/>
      <c r="FY1239" s="29"/>
      <c r="FZ1239" s="29"/>
      <c r="GA1239" s="29"/>
      <c r="GB1239" s="29"/>
      <c r="GC1239" s="29"/>
      <c r="GD1239" s="29"/>
      <c r="GE1239" s="29"/>
      <c r="GF1239" s="29"/>
      <c r="GG1239" s="29"/>
      <c r="GH1239" s="29"/>
      <c r="GI1239" s="29"/>
      <c r="GJ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</row>
    <row r="1240" spans="2:230" ht="12.75">
      <c r="B1240" s="48"/>
      <c r="C1240" s="48"/>
      <c r="D1240" s="48"/>
      <c r="E1240" s="55"/>
      <c r="F1240" s="56"/>
      <c r="G1240" s="56"/>
      <c r="H1240" s="56"/>
      <c r="I1240" s="48"/>
      <c r="J1240" s="48"/>
      <c r="K1240" s="48"/>
      <c r="L1240" s="56"/>
      <c r="M1240" s="48"/>
      <c r="N1240" s="48"/>
      <c r="O1240" s="49"/>
      <c r="P1240" s="48"/>
      <c r="Q1240" s="48"/>
      <c r="R1240" s="56"/>
      <c r="S1240" s="52"/>
      <c r="T1240" s="116"/>
      <c r="U1240" s="116"/>
      <c r="V1240" s="116"/>
      <c r="W1240" s="116"/>
      <c r="X1240" s="43"/>
      <c r="Y1240" s="43"/>
      <c r="Z1240" s="42"/>
      <c r="AA1240" s="43"/>
      <c r="AB1240" s="45"/>
      <c r="AC1240" s="45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  <c r="BM1240" s="29"/>
      <c r="BN1240" s="29"/>
      <c r="BO1240" s="29"/>
      <c r="BP1240" s="29"/>
      <c r="BQ1240" s="29"/>
      <c r="BR1240" s="29"/>
      <c r="BS1240" s="29"/>
      <c r="BT1240" s="29"/>
      <c r="BU1240" s="29"/>
      <c r="BV1240" s="29"/>
      <c r="BW1240" s="29"/>
      <c r="BX1240" s="29"/>
      <c r="BY1240" s="29"/>
      <c r="BZ1240" s="29"/>
      <c r="CA1240" s="29"/>
      <c r="CB1240" s="29"/>
      <c r="CC1240" s="29"/>
      <c r="CD1240" s="29"/>
      <c r="CE1240" s="29"/>
      <c r="CF1240" s="29"/>
      <c r="CG1240" s="29"/>
      <c r="CH1240" s="29"/>
      <c r="CI1240" s="29"/>
      <c r="CJ1240" s="29"/>
      <c r="CK1240" s="29"/>
      <c r="CL1240" s="29"/>
      <c r="CM1240" s="29"/>
      <c r="CN1240" s="29"/>
      <c r="CO1240" s="29"/>
      <c r="CP1240" s="29"/>
      <c r="CQ1240" s="29"/>
      <c r="CR1240" s="29"/>
      <c r="CS1240" s="29"/>
      <c r="CT1240" s="29"/>
      <c r="CU1240" s="29"/>
      <c r="CV1240" s="29"/>
      <c r="CW1240" s="29"/>
      <c r="CX1240" s="29"/>
      <c r="CY1240" s="29"/>
      <c r="CZ1240" s="29"/>
      <c r="DA1240" s="29"/>
      <c r="DB1240" s="29"/>
      <c r="DC1240" s="29"/>
      <c r="DD1240" s="29"/>
      <c r="DE1240" s="29"/>
      <c r="DF1240" s="29"/>
      <c r="DG1240" s="29"/>
      <c r="DH1240" s="29"/>
      <c r="DI1240" s="29"/>
      <c r="DJ1240" s="29"/>
      <c r="DK1240" s="29"/>
      <c r="DL1240" s="29"/>
      <c r="DM1240" s="29"/>
      <c r="DN1240" s="29"/>
      <c r="DO1240" s="29"/>
      <c r="DP1240" s="29"/>
      <c r="DQ1240" s="29"/>
      <c r="DR1240" s="29"/>
      <c r="DS1240" s="29"/>
      <c r="DT1240" s="29"/>
      <c r="DU1240" s="29"/>
      <c r="DV1240" s="29"/>
      <c r="DW1240" s="29"/>
      <c r="DX1240" s="29"/>
      <c r="DY1240" s="29"/>
      <c r="DZ1240" s="29"/>
      <c r="EA1240" s="29"/>
      <c r="EB1240" s="29"/>
      <c r="EC1240" s="29"/>
      <c r="ED1240" s="29"/>
      <c r="EE1240" s="29"/>
      <c r="EF1240" s="29"/>
      <c r="EG1240" s="29"/>
      <c r="EH1240" s="29"/>
      <c r="EI1240" s="29"/>
      <c r="EJ1240" s="29"/>
      <c r="EK1240" s="29"/>
      <c r="EL1240" s="29"/>
      <c r="EM1240" s="29"/>
      <c r="EN1240" s="29"/>
      <c r="EO1240" s="29"/>
      <c r="EP1240" s="29"/>
      <c r="EQ1240" s="29"/>
      <c r="ER1240" s="29"/>
      <c r="ES1240" s="29"/>
      <c r="ET1240" s="29"/>
      <c r="EU1240" s="29"/>
      <c r="EV1240" s="29"/>
      <c r="EW1240" s="29"/>
      <c r="EX1240" s="29"/>
      <c r="EY1240" s="29"/>
      <c r="EZ1240" s="29"/>
      <c r="FA1240" s="29"/>
      <c r="FB1240" s="29"/>
      <c r="FC1240" s="29"/>
      <c r="FD1240" s="29"/>
      <c r="FE1240" s="29"/>
      <c r="FF1240" s="29"/>
      <c r="FG1240" s="29"/>
      <c r="FH1240" s="29"/>
      <c r="FI1240" s="29"/>
      <c r="FJ1240" s="29"/>
      <c r="FK1240" s="29"/>
      <c r="FL1240" s="29"/>
      <c r="FM1240" s="29"/>
      <c r="FN1240" s="29"/>
      <c r="FO1240" s="29"/>
      <c r="FP1240" s="29"/>
      <c r="FQ1240" s="29"/>
      <c r="FR1240" s="29"/>
      <c r="FS1240" s="29"/>
      <c r="FT1240" s="29"/>
      <c r="FU1240" s="29"/>
      <c r="FV1240" s="29"/>
      <c r="FW1240" s="29"/>
      <c r="FX1240" s="29"/>
      <c r="FY1240" s="29"/>
      <c r="FZ1240" s="29"/>
      <c r="GA1240" s="29"/>
      <c r="GB1240" s="29"/>
      <c r="GC1240" s="29"/>
      <c r="GD1240" s="29"/>
      <c r="GE1240" s="29"/>
      <c r="GF1240" s="29"/>
      <c r="GG1240" s="29"/>
      <c r="GH1240" s="29"/>
      <c r="GI1240" s="29"/>
      <c r="GJ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</row>
    <row r="1241" spans="2:230" ht="12.75">
      <c r="B1241" s="48"/>
      <c r="C1241" s="48"/>
      <c r="D1241" s="48"/>
      <c r="E1241" s="55"/>
      <c r="F1241" s="56"/>
      <c r="G1241" s="56"/>
      <c r="H1241" s="56"/>
      <c r="I1241" s="48"/>
      <c r="J1241" s="48"/>
      <c r="K1241" s="48"/>
      <c r="L1241" s="56"/>
      <c r="M1241" s="48"/>
      <c r="N1241" s="48"/>
      <c r="O1241" s="49"/>
      <c r="P1241" s="48"/>
      <c r="Q1241" s="48"/>
      <c r="R1241" s="56"/>
      <c r="S1241" s="52"/>
      <c r="T1241" s="116"/>
      <c r="U1241" s="116"/>
      <c r="V1241" s="116"/>
      <c r="W1241" s="116"/>
      <c r="X1241" s="43"/>
      <c r="Y1241" s="43"/>
      <c r="Z1241" s="42"/>
      <c r="AA1241" s="43"/>
      <c r="AB1241" s="45"/>
      <c r="AC1241" s="45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  <c r="BM1241" s="29"/>
      <c r="BN1241" s="29"/>
      <c r="BO1241" s="29"/>
      <c r="BP1241" s="29"/>
      <c r="BQ1241" s="29"/>
      <c r="BR1241" s="29"/>
      <c r="BS1241" s="29"/>
      <c r="BT1241" s="29"/>
      <c r="BU1241" s="29"/>
      <c r="BV1241" s="29"/>
      <c r="BW1241" s="29"/>
      <c r="BX1241" s="29"/>
      <c r="BY1241" s="29"/>
      <c r="BZ1241" s="29"/>
      <c r="CA1241" s="29"/>
      <c r="CB1241" s="29"/>
      <c r="CC1241" s="29"/>
      <c r="CD1241" s="29"/>
      <c r="CE1241" s="29"/>
      <c r="CF1241" s="29"/>
      <c r="CG1241" s="29"/>
      <c r="CH1241" s="29"/>
      <c r="CI1241" s="29"/>
      <c r="CJ1241" s="29"/>
      <c r="CK1241" s="29"/>
      <c r="CL1241" s="29"/>
      <c r="CM1241" s="29"/>
      <c r="CN1241" s="29"/>
      <c r="CO1241" s="29"/>
      <c r="CP1241" s="29"/>
      <c r="CQ1241" s="29"/>
      <c r="CR1241" s="29"/>
      <c r="CS1241" s="29"/>
      <c r="CT1241" s="29"/>
      <c r="CU1241" s="29"/>
      <c r="CV1241" s="29"/>
      <c r="CW1241" s="29"/>
      <c r="CX1241" s="29"/>
      <c r="CY1241" s="29"/>
      <c r="CZ1241" s="29"/>
      <c r="DA1241" s="29"/>
      <c r="DB1241" s="29"/>
      <c r="DC1241" s="29"/>
      <c r="DD1241" s="29"/>
      <c r="DE1241" s="29"/>
      <c r="DF1241" s="29"/>
      <c r="DG1241" s="29"/>
      <c r="DH1241" s="29"/>
      <c r="DI1241" s="29"/>
      <c r="DJ1241" s="29"/>
      <c r="DK1241" s="29"/>
      <c r="DL1241" s="29"/>
      <c r="DM1241" s="29"/>
      <c r="DN1241" s="29"/>
      <c r="DO1241" s="29"/>
      <c r="DP1241" s="29"/>
      <c r="DQ1241" s="29"/>
      <c r="DR1241" s="29"/>
      <c r="DS1241" s="29"/>
      <c r="DT1241" s="29"/>
      <c r="DU1241" s="29"/>
      <c r="DV1241" s="29"/>
      <c r="DW1241" s="29"/>
      <c r="DX1241" s="29"/>
      <c r="DY1241" s="29"/>
      <c r="DZ1241" s="29"/>
      <c r="EA1241" s="29"/>
      <c r="EB1241" s="29"/>
      <c r="EC1241" s="29"/>
      <c r="ED1241" s="29"/>
      <c r="EE1241" s="29"/>
      <c r="EF1241" s="29"/>
      <c r="EG1241" s="29"/>
      <c r="EH1241" s="29"/>
      <c r="EI1241" s="29"/>
      <c r="EJ1241" s="29"/>
      <c r="EK1241" s="29"/>
      <c r="EL1241" s="29"/>
      <c r="EM1241" s="29"/>
      <c r="EN1241" s="29"/>
      <c r="EO1241" s="29"/>
      <c r="EP1241" s="29"/>
      <c r="EQ1241" s="29"/>
      <c r="ER1241" s="29"/>
      <c r="ES1241" s="29"/>
      <c r="ET1241" s="29"/>
      <c r="EU1241" s="29"/>
      <c r="EV1241" s="29"/>
      <c r="EW1241" s="29"/>
      <c r="EX1241" s="29"/>
      <c r="EY1241" s="29"/>
      <c r="EZ1241" s="29"/>
      <c r="FA1241" s="29"/>
      <c r="FB1241" s="29"/>
      <c r="FC1241" s="29"/>
      <c r="FD1241" s="29"/>
      <c r="FE1241" s="29"/>
      <c r="FF1241" s="29"/>
      <c r="FG1241" s="29"/>
      <c r="FH1241" s="29"/>
      <c r="FI1241" s="29"/>
      <c r="FJ1241" s="29"/>
      <c r="FK1241" s="29"/>
      <c r="FL1241" s="29"/>
      <c r="FM1241" s="29"/>
      <c r="FN1241" s="29"/>
      <c r="FO1241" s="29"/>
      <c r="FP1241" s="29"/>
      <c r="FQ1241" s="29"/>
      <c r="FR1241" s="29"/>
      <c r="FS1241" s="29"/>
      <c r="FT1241" s="29"/>
      <c r="FU1241" s="29"/>
      <c r="FV1241" s="29"/>
      <c r="FW1241" s="29"/>
      <c r="FX1241" s="29"/>
      <c r="FY1241" s="29"/>
      <c r="FZ1241" s="29"/>
      <c r="GA1241" s="29"/>
      <c r="GB1241" s="29"/>
      <c r="GC1241" s="29"/>
      <c r="GD1241" s="29"/>
      <c r="GE1241" s="29"/>
      <c r="GF1241" s="29"/>
      <c r="GG1241" s="29"/>
      <c r="GH1241" s="29"/>
      <c r="GI1241" s="29"/>
      <c r="GJ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</row>
    <row r="1242" spans="2:230" ht="12.75">
      <c r="B1242" s="48"/>
      <c r="C1242" s="48"/>
      <c r="D1242" s="48"/>
      <c r="E1242" s="55"/>
      <c r="F1242" s="56"/>
      <c r="G1242" s="56"/>
      <c r="H1242" s="56"/>
      <c r="I1242" s="48"/>
      <c r="J1242" s="48"/>
      <c r="K1242" s="48"/>
      <c r="L1242" s="56"/>
      <c r="M1242" s="48"/>
      <c r="N1242" s="48"/>
      <c r="O1242" s="49"/>
      <c r="P1242" s="48"/>
      <c r="Q1242" s="48"/>
      <c r="R1242" s="56"/>
      <c r="S1242" s="52"/>
      <c r="T1242" s="116"/>
      <c r="U1242" s="116"/>
      <c r="V1242" s="116"/>
      <c r="W1242" s="116"/>
      <c r="X1242" s="43"/>
      <c r="Y1242" s="43"/>
      <c r="Z1242" s="42"/>
      <c r="AA1242" s="43"/>
      <c r="AB1242" s="45"/>
      <c r="AC1242" s="45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  <c r="BM1242" s="29"/>
      <c r="BN1242" s="29"/>
      <c r="BO1242" s="29"/>
      <c r="BP1242" s="29"/>
      <c r="BQ1242" s="29"/>
      <c r="BR1242" s="29"/>
      <c r="BS1242" s="29"/>
      <c r="BT1242" s="29"/>
      <c r="BU1242" s="29"/>
      <c r="BV1242" s="29"/>
      <c r="BW1242" s="29"/>
      <c r="BX1242" s="29"/>
      <c r="BY1242" s="29"/>
      <c r="BZ1242" s="29"/>
      <c r="CA1242" s="29"/>
      <c r="CB1242" s="29"/>
      <c r="CC1242" s="29"/>
      <c r="CD1242" s="29"/>
      <c r="CE1242" s="29"/>
      <c r="CF1242" s="29"/>
      <c r="CG1242" s="29"/>
      <c r="CH1242" s="29"/>
      <c r="CI1242" s="29"/>
      <c r="CJ1242" s="29"/>
      <c r="CK1242" s="29"/>
      <c r="CL1242" s="29"/>
      <c r="CM1242" s="29"/>
      <c r="CN1242" s="29"/>
      <c r="CO1242" s="29"/>
      <c r="CP1242" s="29"/>
      <c r="CQ1242" s="29"/>
      <c r="CR1242" s="29"/>
      <c r="CS1242" s="29"/>
      <c r="CT1242" s="29"/>
      <c r="CU1242" s="29"/>
      <c r="CV1242" s="29"/>
      <c r="CW1242" s="29"/>
      <c r="CX1242" s="29"/>
      <c r="CY1242" s="29"/>
      <c r="CZ1242" s="29"/>
      <c r="DA1242" s="29"/>
      <c r="DB1242" s="29"/>
      <c r="DC1242" s="29"/>
      <c r="DD1242" s="29"/>
      <c r="DE1242" s="29"/>
      <c r="DF1242" s="29"/>
      <c r="DG1242" s="29"/>
      <c r="DH1242" s="29"/>
      <c r="DI1242" s="29"/>
      <c r="DJ1242" s="29"/>
      <c r="DK1242" s="29"/>
      <c r="DL1242" s="29"/>
      <c r="DM1242" s="29"/>
      <c r="DN1242" s="29"/>
      <c r="DO1242" s="29"/>
      <c r="DP1242" s="29"/>
      <c r="DQ1242" s="29"/>
      <c r="DR1242" s="29"/>
      <c r="DS1242" s="29"/>
      <c r="DT1242" s="29"/>
      <c r="DU1242" s="29"/>
      <c r="DV1242" s="29"/>
      <c r="DW1242" s="29"/>
      <c r="DX1242" s="29"/>
      <c r="DY1242" s="29"/>
      <c r="DZ1242" s="29"/>
      <c r="EA1242" s="29"/>
      <c r="EB1242" s="29"/>
      <c r="EC1242" s="29"/>
      <c r="ED1242" s="29"/>
      <c r="EE1242" s="29"/>
      <c r="EF1242" s="29"/>
      <c r="EG1242" s="29"/>
      <c r="EH1242" s="29"/>
      <c r="EI1242" s="29"/>
      <c r="EJ1242" s="29"/>
      <c r="EK1242" s="29"/>
      <c r="EL1242" s="29"/>
      <c r="EM1242" s="29"/>
      <c r="EN1242" s="29"/>
      <c r="EO1242" s="29"/>
      <c r="EP1242" s="29"/>
      <c r="EQ1242" s="29"/>
      <c r="ER1242" s="29"/>
      <c r="ES1242" s="29"/>
      <c r="ET1242" s="29"/>
      <c r="EU1242" s="29"/>
      <c r="EV1242" s="29"/>
      <c r="EW1242" s="29"/>
      <c r="EX1242" s="29"/>
      <c r="EY1242" s="29"/>
      <c r="EZ1242" s="29"/>
      <c r="FA1242" s="29"/>
      <c r="FB1242" s="29"/>
      <c r="FC1242" s="29"/>
      <c r="FD1242" s="29"/>
      <c r="FE1242" s="29"/>
      <c r="FF1242" s="29"/>
      <c r="FG1242" s="29"/>
      <c r="FH1242" s="29"/>
      <c r="FI1242" s="29"/>
      <c r="FJ1242" s="29"/>
      <c r="FK1242" s="29"/>
      <c r="FL1242" s="29"/>
      <c r="FM1242" s="29"/>
      <c r="FN1242" s="29"/>
      <c r="FO1242" s="29"/>
      <c r="FP1242" s="29"/>
      <c r="FQ1242" s="29"/>
      <c r="FR1242" s="29"/>
      <c r="FS1242" s="29"/>
      <c r="FT1242" s="29"/>
      <c r="FU1242" s="29"/>
      <c r="FV1242" s="29"/>
      <c r="FW1242" s="29"/>
      <c r="FX1242" s="29"/>
      <c r="FY1242" s="29"/>
      <c r="FZ1242" s="29"/>
      <c r="GA1242" s="29"/>
      <c r="GB1242" s="29"/>
      <c r="GC1242" s="29"/>
      <c r="GD1242" s="29"/>
      <c r="GE1242" s="29"/>
      <c r="GF1242" s="29"/>
      <c r="GG1242" s="29"/>
      <c r="GH1242" s="29"/>
      <c r="GI1242" s="29"/>
      <c r="GJ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</row>
    <row r="1243" spans="2:230" ht="12.75">
      <c r="B1243" s="48"/>
      <c r="C1243" s="48"/>
      <c r="D1243" s="48"/>
      <c r="E1243" s="55"/>
      <c r="F1243" s="56"/>
      <c r="G1243" s="56"/>
      <c r="H1243" s="56"/>
      <c r="I1243" s="48"/>
      <c r="J1243" s="48"/>
      <c r="K1243" s="48"/>
      <c r="L1243" s="56"/>
      <c r="M1243" s="48"/>
      <c r="N1243" s="48"/>
      <c r="O1243" s="49"/>
      <c r="P1243" s="48"/>
      <c r="Q1243" s="48"/>
      <c r="R1243" s="56"/>
      <c r="S1243" s="52"/>
      <c r="T1243" s="116"/>
      <c r="U1243" s="116"/>
      <c r="V1243" s="116"/>
      <c r="W1243" s="116"/>
      <c r="X1243" s="43"/>
      <c r="Y1243" s="43"/>
      <c r="Z1243" s="42"/>
      <c r="AA1243" s="43"/>
      <c r="AB1243" s="45"/>
      <c r="AC1243" s="45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  <c r="BM1243" s="29"/>
      <c r="BN1243" s="29"/>
      <c r="BO1243" s="29"/>
      <c r="BP1243" s="29"/>
      <c r="BQ1243" s="29"/>
      <c r="BR1243" s="29"/>
      <c r="BS1243" s="29"/>
      <c r="BT1243" s="29"/>
      <c r="BU1243" s="29"/>
      <c r="BV1243" s="29"/>
      <c r="BW1243" s="29"/>
      <c r="BX1243" s="29"/>
      <c r="BY1243" s="29"/>
      <c r="BZ1243" s="29"/>
      <c r="CA1243" s="29"/>
      <c r="CB1243" s="29"/>
      <c r="CC1243" s="29"/>
      <c r="CD1243" s="29"/>
      <c r="CE1243" s="29"/>
      <c r="CF1243" s="29"/>
      <c r="CG1243" s="29"/>
      <c r="CH1243" s="29"/>
      <c r="CI1243" s="29"/>
      <c r="CJ1243" s="29"/>
      <c r="CK1243" s="29"/>
      <c r="CL1243" s="29"/>
      <c r="CM1243" s="29"/>
      <c r="CN1243" s="29"/>
      <c r="CO1243" s="29"/>
      <c r="CP1243" s="29"/>
      <c r="CQ1243" s="29"/>
      <c r="CR1243" s="29"/>
      <c r="CS1243" s="29"/>
      <c r="CT1243" s="29"/>
      <c r="CU1243" s="29"/>
      <c r="CV1243" s="29"/>
      <c r="CW1243" s="29"/>
      <c r="CX1243" s="29"/>
      <c r="CY1243" s="29"/>
      <c r="CZ1243" s="29"/>
      <c r="DA1243" s="29"/>
      <c r="DB1243" s="29"/>
      <c r="DC1243" s="29"/>
      <c r="DD1243" s="29"/>
      <c r="DE1243" s="29"/>
      <c r="DF1243" s="29"/>
      <c r="DG1243" s="29"/>
      <c r="DH1243" s="29"/>
      <c r="DI1243" s="29"/>
      <c r="DJ1243" s="29"/>
      <c r="DK1243" s="29"/>
      <c r="DL1243" s="29"/>
      <c r="DM1243" s="29"/>
      <c r="DN1243" s="29"/>
      <c r="DO1243" s="29"/>
      <c r="DP1243" s="29"/>
      <c r="DQ1243" s="29"/>
      <c r="DR1243" s="29"/>
      <c r="DS1243" s="29"/>
      <c r="DT1243" s="29"/>
      <c r="DU1243" s="29"/>
      <c r="DV1243" s="29"/>
      <c r="DW1243" s="29"/>
      <c r="DX1243" s="29"/>
      <c r="DY1243" s="29"/>
      <c r="DZ1243" s="29"/>
      <c r="EA1243" s="29"/>
      <c r="EB1243" s="29"/>
      <c r="EC1243" s="29"/>
      <c r="ED1243" s="29"/>
      <c r="EE1243" s="29"/>
      <c r="EF1243" s="29"/>
      <c r="EG1243" s="29"/>
      <c r="EH1243" s="29"/>
      <c r="EI1243" s="29"/>
      <c r="EJ1243" s="29"/>
      <c r="EK1243" s="29"/>
      <c r="EL1243" s="29"/>
      <c r="EM1243" s="29"/>
      <c r="EN1243" s="29"/>
      <c r="EO1243" s="29"/>
      <c r="EP1243" s="29"/>
      <c r="EQ1243" s="29"/>
      <c r="ER1243" s="29"/>
      <c r="ES1243" s="29"/>
      <c r="ET1243" s="29"/>
      <c r="EU1243" s="29"/>
      <c r="EV1243" s="29"/>
      <c r="EW1243" s="29"/>
      <c r="EX1243" s="29"/>
      <c r="EY1243" s="29"/>
      <c r="EZ1243" s="29"/>
      <c r="FA1243" s="29"/>
      <c r="FB1243" s="29"/>
      <c r="FC1243" s="29"/>
      <c r="FD1243" s="29"/>
      <c r="FE1243" s="29"/>
      <c r="FF1243" s="29"/>
      <c r="FG1243" s="29"/>
      <c r="FH1243" s="29"/>
      <c r="FI1243" s="29"/>
      <c r="FJ1243" s="29"/>
      <c r="FK1243" s="29"/>
      <c r="FL1243" s="29"/>
      <c r="FM1243" s="29"/>
      <c r="FN1243" s="29"/>
      <c r="FO1243" s="29"/>
      <c r="FP1243" s="29"/>
      <c r="FQ1243" s="29"/>
      <c r="FR1243" s="29"/>
      <c r="FS1243" s="29"/>
      <c r="FT1243" s="29"/>
      <c r="FU1243" s="29"/>
      <c r="FV1243" s="29"/>
      <c r="FW1243" s="29"/>
      <c r="FX1243" s="29"/>
      <c r="FY1243" s="29"/>
      <c r="FZ1243" s="29"/>
      <c r="GA1243" s="29"/>
      <c r="GB1243" s="29"/>
      <c r="GC1243" s="29"/>
      <c r="GD1243" s="29"/>
      <c r="GE1243" s="29"/>
      <c r="GF1243" s="29"/>
      <c r="GG1243" s="29"/>
      <c r="GH1243" s="29"/>
      <c r="GI1243" s="29"/>
      <c r="GJ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</row>
    <row r="1244" spans="2:230" ht="12.75">
      <c r="B1244" s="48"/>
      <c r="C1244" s="48"/>
      <c r="D1244" s="48"/>
      <c r="E1244" s="55"/>
      <c r="F1244" s="56"/>
      <c r="G1244" s="56"/>
      <c r="H1244" s="56"/>
      <c r="I1244" s="48"/>
      <c r="J1244" s="48"/>
      <c r="K1244" s="48"/>
      <c r="L1244" s="56"/>
      <c r="M1244" s="48"/>
      <c r="N1244" s="48"/>
      <c r="O1244" s="49"/>
      <c r="P1244" s="48"/>
      <c r="Q1244" s="48"/>
      <c r="R1244" s="56"/>
      <c r="S1244" s="52"/>
      <c r="T1244" s="116"/>
      <c r="U1244" s="116"/>
      <c r="V1244" s="116"/>
      <c r="W1244" s="116"/>
      <c r="X1244" s="43"/>
      <c r="Y1244" s="43"/>
      <c r="Z1244" s="42"/>
      <c r="AA1244" s="43"/>
      <c r="AB1244" s="45"/>
      <c r="AC1244" s="45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  <c r="BM1244" s="29"/>
      <c r="BN1244" s="29"/>
      <c r="BO1244" s="29"/>
      <c r="BP1244" s="29"/>
      <c r="BQ1244" s="29"/>
      <c r="BR1244" s="29"/>
      <c r="BS1244" s="29"/>
      <c r="BT1244" s="29"/>
      <c r="BU1244" s="29"/>
      <c r="BV1244" s="29"/>
      <c r="BW1244" s="29"/>
      <c r="BX1244" s="29"/>
      <c r="BY1244" s="29"/>
      <c r="BZ1244" s="29"/>
      <c r="CA1244" s="29"/>
      <c r="CB1244" s="29"/>
      <c r="CC1244" s="29"/>
      <c r="CD1244" s="29"/>
      <c r="CE1244" s="29"/>
      <c r="CF1244" s="29"/>
      <c r="CG1244" s="29"/>
      <c r="CH1244" s="29"/>
      <c r="CI1244" s="29"/>
      <c r="CJ1244" s="29"/>
      <c r="CK1244" s="29"/>
      <c r="CL1244" s="29"/>
      <c r="CM1244" s="29"/>
      <c r="CN1244" s="29"/>
      <c r="CO1244" s="29"/>
      <c r="CP1244" s="29"/>
      <c r="CQ1244" s="29"/>
      <c r="CR1244" s="29"/>
      <c r="CS1244" s="29"/>
      <c r="CT1244" s="29"/>
      <c r="CU1244" s="29"/>
      <c r="CV1244" s="29"/>
      <c r="CW1244" s="29"/>
      <c r="CX1244" s="29"/>
      <c r="CY1244" s="29"/>
      <c r="CZ1244" s="29"/>
      <c r="DA1244" s="29"/>
      <c r="DB1244" s="29"/>
      <c r="DC1244" s="29"/>
      <c r="DD1244" s="29"/>
      <c r="DE1244" s="29"/>
      <c r="DF1244" s="29"/>
      <c r="DG1244" s="29"/>
      <c r="DH1244" s="29"/>
      <c r="DI1244" s="29"/>
      <c r="DJ1244" s="29"/>
      <c r="DK1244" s="29"/>
      <c r="DL1244" s="29"/>
      <c r="DM1244" s="29"/>
      <c r="DN1244" s="29"/>
      <c r="DO1244" s="29"/>
      <c r="DP1244" s="29"/>
      <c r="DQ1244" s="29"/>
      <c r="DR1244" s="29"/>
      <c r="DS1244" s="29"/>
      <c r="DT1244" s="29"/>
      <c r="DU1244" s="29"/>
      <c r="DV1244" s="29"/>
      <c r="DW1244" s="29"/>
      <c r="DX1244" s="29"/>
      <c r="DY1244" s="29"/>
      <c r="DZ1244" s="29"/>
      <c r="EA1244" s="29"/>
      <c r="EB1244" s="29"/>
      <c r="EC1244" s="29"/>
      <c r="ED1244" s="29"/>
      <c r="EE1244" s="29"/>
      <c r="EF1244" s="29"/>
      <c r="EG1244" s="29"/>
      <c r="EH1244" s="29"/>
      <c r="EI1244" s="29"/>
      <c r="EJ1244" s="29"/>
      <c r="EK1244" s="29"/>
      <c r="EL1244" s="29"/>
      <c r="EM1244" s="29"/>
      <c r="EN1244" s="29"/>
      <c r="EO1244" s="29"/>
      <c r="EP1244" s="29"/>
      <c r="EQ1244" s="29"/>
      <c r="ER1244" s="29"/>
      <c r="ES1244" s="29"/>
      <c r="ET1244" s="29"/>
      <c r="EU1244" s="29"/>
      <c r="EV1244" s="29"/>
      <c r="EW1244" s="29"/>
      <c r="EX1244" s="29"/>
      <c r="EY1244" s="29"/>
      <c r="EZ1244" s="29"/>
      <c r="FA1244" s="29"/>
      <c r="FB1244" s="29"/>
      <c r="FC1244" s="29"/>
      <c r="FD1244" s="29"/>
      <c r="FE1244" s="29"/>
      <c r="FF1244" s="29"/>
      <c r="FG1244" s="29"/>
      <c r="FH1244" s="29"/>
      <c r="FI1244" s="29"/>
      <c r="FJ1244" s="29"/>
      <c r="FK1244" s="29"/>
      <c r="FL1244" s="29"/>
      <c r="FM1244" s="29"/>
      <c r="FN1244" s="29"/>
      <c r="FO1244" s="29"/>
      <c r="FP1244" s="29"/>
      <c r="FQ1244" s="29"/>
      <c r="FR1244" s="29"/>
      <c r="FS1244" s="29"/>
      <c r="FT1244" s="29"/>
      <c r="FU1244" s="29"/>
      <c r="FV1244" s="29"/>
      <c r="FW1244" s="29"/>
      <c r="FX1244" s="29"/>
      <c r="FY1244" s="29"/>
      <c r="FZ1244" s="29"/>
      <c r="GA1244" s="29"/>
      <c r="GB1244" s="29"/>
      <c r="GC1244" s="29"/>
      <c r="GD1244" s="29"/>
      <c r="GE1244" s="29"/>
      <c r="GF1244" s="29"/>
      <c r="GG1244" s="29"/>
      <c r="GH1244" s="29"/>
      <c r="GI1244" s="29"/>
      <c r="GJ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</row>
    <row r="1245" spans="2:230" ht="12.75">
      <c r="B1245" s="48"/>
      <c r="C1245" s="48"/>
      <c r="D1245" s="48"/>
      <c r="E1245" s="55"/>
      <c r="F1245" s="56"/>
      <c r="G1245" s="56"/>
      <c r="H1245" s="56"/>
      <c r="I1245" s="48"/>
      <c r="J1245" s="48"/>
      <c r="K1245" s="48"/>
      <c r="L1245" s="56"/>
      <c r="M1245" s="48"/>
      <c r="N1245" s="48"/>
      <c r="O1245" s="49"/>
      <c r="P1245" s="48"/>
      <c r="Q1245" s="48"/>
      <c r="R1245" s="56"/>
      <c r="S1245" s="52"/>
      <c r="T1245" s="116"/>
      <c r="U1245" s="116"/>
      <c r="V1245" s="116"/>
      <c r="W1245" s="116"/>
      <c r="X1245" s="43"/>
      <c r="Y1245" s="43"/>
      <c r="Z1245" s="42"/>
      <c r="AA1245" s="43"/>
      <c r="AB1245" s="45"/>
      <c r="AC1245" s="45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  <c r="BM1245" s="29"/>
      <c r="BN1245" s="29"/>
      <c r="BO1245" s="29"/>
      <c r="BP1245" s="29"/>
      <c r="BQ1245" s="29"/>
      <c r="BR1245" s="29"/>
      <c r="BS1245" s="29"/>
      <c r="BT1245" s="29"/>
      <c r="BU1245" s="29"/>
      <c r="BV1245" s="29"/>
      <c r="BW1245" s="29"/>
      <c r="BX1245" s="29"/>
      <c r="BY1245" s="29"/>
      <c r="BZ1245" s="29"/>
      <c r="CA1245" s="29"/>
      <c r="CB1245" s="29"/>
      <c r="CC1245" s="29"/>
      <c r="CD1245" s="29"/>
      <c r="CE1245" s="29"/>
      <c r="CF1245" s="29"/>
      <c r="CG1245" s="29"/>
      <c r="CH1245" s="29"/>
      <c r="CI1245" s="29"/>
      <c r="CJ1245" s="29"/>
      <c r="CK1245" s="29"/>
      <c r="CL1245" s="29"/>
      <c r="CM1245" s="29"/>
      <c r="CN1245" s="29"/>
      <c r="CO1245" s="29"/>
      <c r="CP1245" s="29"/>
      <c r="CQ1245" s="29"/>
      <c r="CR1245" s="29"/>
      <c r="CS1245" s="29"/>
      <c r="CT1245" s="29"/>
      <c r="CU1245" s="29"/>
      <c r="CV1245" s="29"/>
      <c r="CW1245" s="29"/>
      <c r="CX1245" s="29"/>
      <c r="CY1245" s="29"/>
      <c r="CZ1245" s="29"/>
      <c r="DA1245" s="29"/>
      <c r="DB1245" s="29"/>
      <c r="DC1245" s="29"/>
      <c r="DD1245" s="29"/>
      <c r="DE1245" s="29"/>
      <c r="DF1245" s="29"/>
      <c r="DG1245" s="29"/>
      <c r="DH1245" s="29"/>
      <c r="DI1245" s="29"/>
      <c r="DJ1245" s="29"/>
      <c r="DK1245" s="29"/>
      <c r="DL1245" s="29"/>
      <c r="DM1245" s="29"/>
      <c r="DN1245" s="29"/>
      <c r="DO1245" s="29"/>
      <c r="DP1245" s="29"/>
      <c r="DQ1245" s="29"/>
      <c r="DR1245" s="29"/>
      <c r="DS1245" s="29"/>
      <c r="DT1245" s="29"/>
      <c r="DU1245" s="29"/>
      <c r="DV1245" s="29"/>
      <c r="DW1245" s="29"/>
      <c r="DX1245" s="29"/>
      <c r="DY1245" s="29"/>
      <c r="DZ1245" s="29"/>
      <c r="EA1245" s="29"/>
      <c r="EB1245" s="29"/>
      <c r="EC1245" s="29"/>
      <c r="ED1245" s="29"/>
      <c r="EE1245" s="29"/>
      <c r="EF1245" s="29"/>
      <c r="EG1245" s="29"/>
      <c r="EH1245" s="29"/>
      <c r="EI1245" s="29"/>
      <c r="EJ1245" s="29"/>
      <c r="EK1245" s="29"/>
      <c r="EL1245" s="29"/>
      <c r="EM1245" s="29"/>
      <c r="EN1245" s="29"/>
      <c r="EO1245" s="29"/>
      <c r="EP1245" s="29"/>
      <c r="EQ1245" s="29"/>
      <c r="ER1245" s="29"/>
      <c r="ES1245" s="29"/>
      <c r="ET1245" s="29"/>
      <c r="EU1245" s="29"/>
      <c r="EV1245" s="29"/>
      <c r="EW1245" s="29"/>
      <c r="EX1245" s="29"/>
      <c r="EY1245" s="29"/>
      <c r="EZ1245" s="29"/>
      <c r="FA1245" s="29"/>
      <c r="FB1245" s="29"/>
      <c r="FC1245" s="29"/>
      <c r="FD1245" s="29"/>
      <c r="FE1245" s="29"/>
      <c r="FF1245" s="29"/>
      <c r="FG1245" s="29"/>
      <c r="FH1245" s="29"/>
      <c r="FI1245" s="29"/>
      <c r="FJ1245" s="29"/>
      <c r="FK1245" s="29"/>
      <c r="FL1245" s="29"/>
      <c r="FM1245" s="29"/>
      <c r="FN1245" s="29"/>
      <c r="FO1245" s="29"/>
      <c r="FP1245" s="29"/>
      <c r="FQ1245" s="29"/>
      <c r="FR1245" s="29"/>
      <c r="FS1245" s="29"/>
      <c r="FT1245" s="29"/>
      <c r="FU1245" s="29"/>
      <c r="FV1245" s="29"/>
      <c r="FW1245" s="29"/>
      <c r="FX1245" s="29"/>
      <c r="FY1245" s="29"/>
      <c r="FZ1245" s="29"/>
      <c r="GA1245" s="29"/>
      <c r="GB1245" s="29"/>
      <c r="GC1245" s="29"/>
      <c r="GD1245" s="29"/>
      <c r="GE1245" s="29"/>
      <c r="GF1245" s="29"/>
      <c r="GG1245" s="29"/>
      <c r="GH1245" s="29"/>
      <c r="GI1245" s="29"/>
      <c r="GJ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</row>
    <row r="1246" spans="2:230" ht="12.75">
      <c r="B1246" s="48"/>
      <c r="C1246" s="48"/>
      <c r="D1246" s="48"/>
      <c r="E1246" s="55"/>
      <c r="F1246" s="56"/>
      <c r="G1246" s="56"/>
      <c r="H1246" s="56"/>
      <c r="I1246" s="48"/>
      <c r="J1246" s="48"/>
      <c r="K1246" s="48"/>
      <c r="L1246" s="56"/>
      <c r="M1246" s="48"/>
      <c r="N1246" s="48"/>
      <c r="O1246" s="49"/>
      <c r="P1246" s="48"/>
      <c r="Q1246" s="48"/>
      <c r="R1246" s="56"/>
      <c r="S1246" s="52"/>
      <c r="T1246" s="116"/>
      <c r="U1246" s="116"/>
      <c r="V1246" s="116"/>
      <c r="W1246" s="116"/>
      <c r="X1246" s="43"/>
      <c r="Y1246" s="43"/>
      <c r="Z1246" s="42"/>
      <c r="AA1246" s="43"/>
      <c r="AB1246" s="45"/>
      <c r="AC1246" s="45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  <c r="BM1246" s="29"/>
      <c r="BN1246" s="29"/>
      <c r="BO1246" s="29"/>
      <c r="BP1246" s="29"/>
      <c r="BQ1246" s="29"/>
      <c r="BR1246" s="29"/>
      <c r="BS1246" s="29"/>
      <c r="BT1246" s="29"/>
      <c r="BU1246" s="29"/>
      <c r="BV1246" s="29"/>
      <c r="BW1246" s="29"/>
      <c r="BX1246" s="29"/>
      <c r="BY1246" s="29"/>
      <c r="BZ1246" s="29"/>
      <c r="CA1246" s="29"/>
      <c r="CB1246" s="29"/>
      <c r="CC1246" s="29"/>
      <c r="CD1246" s="29"/>
      <c r="CE1246" s="29"/>
      <c r="CF1246" s="29"/>
      <c r="CG1246" s="29"/>
      <c r="CH1246" s="29"/>
      <c r="CI1246" s="29"/>
      <c r="CJ1246" s="29"/>
      <c r="CK1246" s="29"/>
      <c r="CL1246" s="29"/>
      <c r="CM1246" s="29"/>
      <c r="CN1246" s="29"/>
      <c r="CO1246" s="29"/>
      <c r="CP1246" s="29"/>
      <c r="CQ1246" s="29"/>
      <c r="CR1246" s="29"/>
      <c r="CS1246" s="29"/>
      <c r="CT1246" s="29"/>
      <c r="CU1246" s="29"/>
      <c r="CV1246" s="29"/>
      <c r="CW1246" s="29"/>
      <c r="CX1246" s="29"/>
      <c r="CY1246" s="29"/>
      <c r="CZ1246" s="29"/>
      <c r="DA1246" s="29"/>
      <c r="DB1246" s="29"/>
      <c r="DC1246" s="29"/>
      <c r="DD1246" s="29"/>
      <c r="DE1246" s="29"/>
      <c r="DF1246" s="29"/>
      <c r="DG1246" s="29"/>
      <c r="DH1246" s="29"/>
      <c r="DI1246" s="29"/>
      <c r="DJ1246" s="29"/>
      <c r="DK1246" s="29"/>
      <c r="DL1246" s="29"/>
      <c r="DM1246" s="29"/>
      <c r="DN1246" s="29"/>
      <c r="DO1246" s="29"/>
      <c r="DP1246" s="29"/>
      <c r="DQ1246" s="29"/>
      <c r="DR1246" s="29"/>
      <c r="DS1246" s="29"/>
      <c r="DT1246" s="29"/>
      <c r="DU1246" s="29"/>
      <c r="DV1246" s="29"/>
      <c r="DW1246" s="29"/>
      <c r="DX1246" s="29"/>
      <c r="DY1246" s="29"/>
      <c r="DZ1246" s="29"/>
      <c r="EA1246" s="29"/>
      <c r="EB1246" s="29"/>
      <c r="EC1246" s="29"/>
      <c r="ED1246" s="29"/>
      <c r="EE1246" s="29"/>
      <c r="EF1246" s="29"/>
      <c r="EG1246" s="29"/>
      <c r="EH1246" s="29"/>
      <c r="EI1246" s="29"/>
      <c r="EJ1246" s="29"/>
      <c r="EK1246" s="29"/>
      <c r="EL1246" s="29"/>
      <c r="EM1246" s="29"/>
      <c r="EN1246" s="29"/>
      <c r="EO1246" s="29"/>
      <c r="EP1246" s="29"/>
      <c r="EQ1246" s="29"/>
      <c r="ER1246" s="29"/>
      <c r="ES1246" s="29"/>
      <c r="ET1246" s="29"/>
      <c r="EU1246" s="29"/>
      <c r="EV1246" s="29"/>
      <c r="EW1246" s="29"/>
      <c r="EX1246" s="29"/>
      <c r="EY1246" s="29"/>
      <c r="EZ1246" s="29"/>
      <c r="FA1246" s="29"/>
      <c r="FB1246" s="29"/>
      <c r="FC1246" s="29"/>
      <c r="FD1246" s="29"/>
      <c r="FE1246" s="29"/>
      <c r="FF1246" s="29"/>
      <c r="FG1246" s="29"/>
      <c r="FH1246" s="29"/>
      <c r="FI1246" s="29"/>
      <c r="FJ1246" s="29"/>
      <c r="FK1246" s="29"/>
      <c r="FL1246" s="29"/>
      <c r="FM1246" s="29"/>
      <c r="FN1246" s="29"/>
      <c r="FO1246" s="29"/>
      <c r="FP1246" s="29"/>
      <c r="FQ1246" s="29"/>
      <c r="FR1246" s="29"/>
      <c r="FS1246" s="29"/>
      <c r="FT1246" s="29"/>
      <c r="FU1246" s="29"/>
      <c r="FV1246" s="29"/>
      <c r="FW1246" s="29"/>
      <c r="FX1246" s="29"/>
      <c r="FY1246" s="29"/>
      <c r="FZ1246" s="29"/>
      <c r="GA1246" s="29"/>
      <c r="GB1246" s="29"/>
      <c r="GC1246" s="29"/>
      <c r="GD1246" s="29"/>
      <c r="GE1246" s="29"/>
      <c r="GF1246" s="29"/>
      <c r="GG1246" s="29"/>
      <c r="GH1246" s="29"/>
      <c r="GI1246" s="29"/>
      <c r="GJ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</row>
    <row r="1247" spans="2:230" ht="12.75">
      <c r="B1247" s="48"/>
      <c r="C1247" s="48"/>
      <c r="D1247" s="48"/>
      <c r="E1247" s="55"/>
      <c r="F1247" s="56"/>
      <c r="G1247" s="56"/>
      <c r="H1247" s="56"/>
      <c r="I1247" s="48"/>
      <c r="J1247" s="48"/>
      <c r="K1247" s="48"/>
      <c r="L1247" s="56"/>
      <c r="M1247" s="48"/>
      <c r="N1247" s="48"/>
      <c r="O1247" s="49"/>
      <c r="P1247" s="48"/>
      <c r="Q1247" s="48"/>
      <c r="R1247" s="56"/>
      <c r="S1247" s="52"/>
      <c r="T1247" s="116"/>
      <c r="U1247" s="116"/>
      <c r="V1247" s="116"/>
      <c r="W1247" s="116"/>
      <c r="X1247" s="43"/>
      <c r="Y1247" s="43"/>
      <c r="Z1247" s="42"/>
      <c r="AA1247" s="43"/>
      <c r="AB1247" s="45"/>
      <c r="AC1247" s="45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  <c r="BM1247" s="29"/>
      <c r="BN1247" s="29"/>
      <c r="BO1247" s="29"/>
      <c r="BP1247" s="29"/>
      <c r="BQ1247" s="29"/>
      <c r="BR1247" s="29"/>
      <c r="BS1247" s="29"/>
      <c r="BT1247" s="29"/>
      <c r="BU1247" s="29"/>
      <c r="BV1247" s="29"/>
      <c r="BW1247" s="29"/>
      <c r="BX1247" s="29"/>
      <c r="BY1247" s="29"/>
      <c r="BZ1247" s="29"/>
      <c r="CA1247" s="29"/>
      <c r="CB1247" s="29"/>
      <c r="CC1247" s="29"/>
      <c r="CD1247" s="29"/>
      <c r="CE1247" s="29"/>
      <c r="CF1247" s="29"/>
      <c r="CG1247" s="29"/>
      <c r="CH1247" s="29"/>
      <c r="CI1247" s="29"/>
      <c r="CJ1247" s="29"/>
      <c r="CK1247" s="29"/>
      <c r="CL1247" s="29"/>
      <c r="CM1247" s="29"/>
      <c r="CN1247" s="29"/>
      <c r="CO1247" s="29"/>
      <c r="CP1247" s="29"/>
      <c r="CQ1247" s="29"/>
      <c r="CR1247" s="29"/>
      <c r="CS1247" s="29"/>
      <c r="CT1247" s="29"/>
      <c r="CU1247" s="29"/>
      <c r="CV1247" s="29"/>
      <c r="CW1247" s="29"/>
      <c r="CX1247" s="29"/>
      <c r="CY1247" s="29"/>
      <c r="CZ1247" s="29"/>
      <c r="DA1247" s="29"/>
      <c r="DB1247" s="29"/>
      <c r="DC1247" s="29"/>
      <c r="DD1247" s="29"/>
      <c r="DE1247" s="29"/>
      <c r="DF1247" s="29"/>
      <c r="DG1247" s="29"/>
      <c r="DH1247" s="29"/>
      <c r="DI1247" s="29"/>
      <c r="DJ1247" s="29"/>
      <c r="DK1247" s="29"/>
      <c r="DL1247" s="29"/>
      <c r="DM1247" s="29"/>
      <c r="DN1247" s="29"/>
      <c r="DO1247" s="29"/>
      <c r="DP1247" s="29"/>
      <c r="DQ1247" s="29"/>
      <c r="DR1247" s="29"/>
      <c r="DS1247" s="29"/>
      <c r="DT1247" s="29"/>
      <c r="DU1247" s="29"/>
      <c r="DV1247" s="29"/>
      <c r="DW1247" s="29"/>
      <c r="DX1247" s="29"/>
      <c r="DY1247" s="29"/>
      <c r="DZ1247" s="29"/>
      <c r="EA1247" s="29"/>
      <c r="EB1247" s="29"/>
      <c r="EC1247" s="29"/>
      <c r="ED1247" s="29"/>
      <c r="EE1247" s="29"/>
      <c r="EF1247" s="29"/>
      <c r="EG1247" s="29"/>
      <c r="EH1247" s="29"/>
      <c r="EI1247" s="29"/>
      <c r="EJ1247" s="29"/>
      <c r="EK1247" s="29"/>
      <c r="EL1247" s="29"/>
      <c r="EM1247" s="29"/>
      <c r="EN1247" s="29"/>
      <c r="EO1247" s="29"/>
      <c r="EP1247" s="29"/>
      <c r="EQ1247" s="29"/>
      <c r="ER1247" s="29"/>
      <c r="ES1247" s="29"/>
      <c r="ET1247" s="29"/>
      <c r="EU1247" s="29"/>
      <c r="EV1247" s="29"/>
      <c r="EW1247" s="29"/>
      <c r="EX1247" s="29"/>
      <c r="EY1247" s="29"/>
      <c r="EZ1247" s="29"/>
      <c r="FA1247" s="29"/>
      <c r="FB1247" s="29"/>
      <c r="FC1247" s="29"/>
      <c r="FD1247" s="29"/>
      <c r="FE1247" s="29"/>
      <c r="FF1247" s="29"/>
      <c r="FG1247" s="29"/>
      <c r="FH1247" s="29"/>
      <c r="FI1247" s="29"/>
      <c r="FJ1247" s="29"/>
      <c r="FK1247" s="29"/>
      <c r="FL1247" s="29"/>
      <c r="FM1247" s="29"/>
      <c r="FN1247" s="29"/>
      <c r="FO1247" s="29"/>
      <c r="FP1247" s="29"/>
      <c r="FQ1247" s="29"/>
      <c r="FR1247" s="29"/>
      <c r="FS1247" s="29"/>
      <c r="FT1247" s="29"/>
      <c r="FU1247" s="29"/>
      <c r="FV1247" s="29"/>
      <c r="FW1247" s="29"/>
      <c r="FX1247" s="29"/>
      <c r="FY1247" s="29"/>
      <c r="FZ1247" s="29"/>
      <c r="GA1247" s="29"/>
      <c r="GB1247" s="29"/>
      <c r="GC1247" s="29"/>
      <c r="GD1247" s="29"/>
      <c r="GE1247" s="29"/>
      <c r="GF1247" s="29"/>
      <c r="GG1247" s="29"/>
      <c r="GH1247" s="29"/>
      <c r="GI1247" s="29"/>
      <c r="GJ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</row>
    <row r="1248" spans="2:230" ht="12.75">
      <c r="B1248" s="48"/>
      <c r="C1248" s="48"/>
      <c r="D1248" s="48"/>
      <c r="E1248" s="55"/>
      <c r="F1248" s="56"/>
      <c r="G1248" s="56"/>
      <c r="H1248" s="56"/>
      <c r="I1248" s="48"/>
      <c r="J1248" s="48"/>
      <c r="K1248" s="48"/>
      <c r="L1248" s="56"/>
      <c r="M1248" s="48"/>
      <c r="N1248" s="48"/>
      <c r="O1248" s="49"/>
      <c r="P1248" s="48"/>
      <c r="Q1248" s="48"/>
      <c r="R1248" s="56"/>
      <c r="S1248" s="52"/>
      <c r="T1248" s="116"/>
      <c r="U1248" s="116"/>
      <c r="V1248" s="116"/>
      <c r="W1248" s="116"/>
      <c r="X1248" s="43"/>
      <c r="Y1248" s="43"/>
      <c r="Z1248" s="42"/>
      <c r="AA1248" s="43"/>
      <c r="AB1248" s="45"/>
      <c r="AC1248" s="45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  <c r="BM1248" s="29"/>
      <c r="BN1248" s="29"/>
      <c r="BO1248" s="29"/>
      <c r="BP1248" s="29"/>
      <c r="BQ1248" s="29"/>
      <c r="BR1248" s="29"/>
      <c r="BS1248" s="29"/>
      <c r="BT1248" s="29"/>
      <c r="BU1248" s="29"/>
      <c r="BV1248" s="29"/>
      <c r="BW1248" s="29"/>
      <c r="BX1248" s="29"/>
      <c r="BY1248" s="29"/>
      <c r="BZ1248" s="29"/>
      <c r="CA1248" s="29"/>
      <c r="CB1248" s="29"/>
      <c r="CC1248" s="29"/>
      <c r="CD1248" s="29"/>
      <c r="CE1248" s="29"/>
      <c r="CF1248" s="29"/>
      <c r="CG1248" s="29"/>
      <c r="CH1248" s="29"/>
      <c r="CI1248" s="29"/>
      <c r="CJ1248" s="29"/>
      <c r="CK1248" s="29"/>
      <c r="CL1248" s="29"/>
      <c r="CM1248" s="29"/>
      <c r="CN1248" s="29"/>
      <c r="CO1248" s="29"/>
      <c r="CP1248" s="29"/>
      <c r="CQ1248" s="29"/>
      <c r="CR1248" s="29"/>
      <c r="CS1248" s="29"/>
      <c r="CT1248" s="29"/>
      <c r="CU1248" s="29"/>
      <c r="CV1248" s="29"/>
      <c r="CW1248" s="29"/>
      <c r="CX1248" s="29"/>
      <c r="CY1248" s="29"/>
      <c r="CZ1248" s="29"/>
      <c r="DA1248" s="29"/>
      <c r="DB1248" s="29"/>
      <c r="DC1248" s="29"/>
      <c r="DD1248" s="29"/>
      <c r="DE1248" s="29"/>
      <c r="DF1248" s="29"/>
      <c r="DG1248" s="29"/>
      <c r="DH1248" s="29"/>
      <c r="DI1248" s="29"/>
      <c r="DJ1248" s="29"/>
      <c r="DK1248" s="29"/>
      <c r="DL1248" s="29"/>
      <c r="DM1248" s="29"/>
      <c r="DN1248" s="29"/>
      <c r="DO1248" s="29"/>
      <c r="DP1248" s="29"/>
      <c r="DQ1248" s="29"/>
      <c r="DR1248" s="29"/>
      <c r="DS1248" s="29"/>
      <c r="DT1248" s="29"/>
      <c r="DU1248" s="29"/>
      <c r="DV1248" s="29"/>
      <c r="DW1248" s="29"/>
      <c r="DX1248" s="29"/>
      <c r="DY1248" s="29"/>
      <c r="DZ1248" s="29"/>
      <c r="EA1248" s="29"/>
      <c r="EB1248" s="29"/>
      <c r="EC1248" s="29"/>
      <c r="ED1248" s="29"/>
      <c r="EE1248" s="29"/>
      <c r="EF1248" s="29"/>
      <c r="EG1248" s="29"/>
      <c r="EH1248" s="29"/>
      <c r="EI1248" s="29"/>
      <c r="EJ1248" s="29"/>
      <c r="EK1248" s="29"/>
      <c r="EL1248" s="29"/>
      <c r="EM1248" s="29"/>
      <c r="EN1248" s="29"/>
      <c r="EO1248" s="29"/>
      <c r="EP1248" s="29"/>
      <c r="EQ1248" s="29"/>
      <c r="ER1248" s="29"/>
      <c r="ES1248" s="29"/>
      <c r="ET1248" s="29"/>
      <c r="EU1248" s="29"/>
      <c r="EV1248" s="29"/>
      <c r="EW1248" s="29"/>
      <c r="EX1248" s="29"/>
      <c r="EY1248" s="29"/>
      <c r="EZ1248" s="29"/>
      <c r="FA1248" s="29"/>
      <c r="FB1248" s="29"/>
      <c r="FC1248" s="29"/>
      <c r="FD1248" s="29"/>
      <c r="FE1248" s="29"/>
      <c r="FF1248" s="29"/>
      <c r="FG1248" s="29"/>
      <c r="FH1248" s="29"/>
      <c r="FI1248" s="29"/>
      <c r="FJ1248" s="29"/>
      <c r="FK1248" s="29"/>
      <c r="FL1248" s="29"/>
      <c r="FM1248" s="29"/>
      <c r="FN1248" s="29"/>
      <c r="FO1248" s="29"/>
      <c r="FP1248" s="29"/>
      <c r="FQ1248" s="29"/>
      <c r="FR1248" s="29"/>
      <c r="FS1248" s="29"/>
      <c r="FT1248" s="29"/>
      <c r="FU1248" s="29"/>
      <c r="FV1248" s="29"/>
      <c r="FW1248" s="29"/>
      <c r="FX1248" s="29"/>
      <c r="FY1248" s="29"/>
      <c r="FZ1248" s="29"/>
      <c r="GA1248" s="29"/>
      <c r="GB1248" s="29"/>
      <c r="GC1248" s="29"/>
      <c r="GD1248" s="29"/>
      <c r="GE1248" s="29"/>
      <c r="GF1248" s="29"/>
      <c r="GG1248" s="29"/>
      <c r="GH1248" s="29"/>
      <c r="GI1248" s="29"/>
      <c r="GJ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</row>
    <row r="1249" spans="2:230" ht="12.75">
      <c r="B1249" s="48"/>
      <c r="C1249" s="48"/>
      <c r="D1249" s="48"/>
      <c r="E1249" s="55"/>
      <c r="F1249" s="56"/>
      <c r="G1249" s="56"/>
      <c r="H1249" s="56"/>
      <c r="I1249" s="48"/>
      <c r="J1249" s="48"/>
      <c r="K1249" s="48"/>
      <c r="L1249" s="56"/>
      <c r="M1249" s="48"/>
      <c r="N1249" s="48"/>
      <c r="O1249" s="49"/>
      <c r="P1249" s="48"/>
      <c r="Q1249" s="48"/>
      <c r="R1249" s="56"/>
      <c r="S1249" s="52"/>
      <c r="T1249" s="116"/>
      <c r="U1249" s="116"/>
      <c r="V1249" s="116"/>
      <c r="W1249" s="116"/>
      <c r="X1249" s="43"/>
      <c r="Y1249" s="43"/>
      <c r="Z1249" s="42"/>
      <c r="AA1249" s="43"/>
      <c r="AB1249" s="45"/>
      <c r="AC1249" s="45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  <c r="BM1249" s="29"/>
      <c r="BN1249" s="29"/>
      <c r="BO1249" s="29"/>
      <c r="BP1249" s="29"/>
      <c r="BQ1249" s="29"/>
      <c r="BR1249" s="29"/>
      <c r="BS1249" s="29"/>
      <c r="BT1249" s="29"/>
      <c r="BU1249" s="29"/>
      <c r="BV1249" s="29"/>
      <c r="BW1249" s="29"/>
      <c r="BX1249" s="29"/>
      <c r="BY1249" s="29"/>
      <c r="BZ1249" s="29"/>
      <c r="CA1249" s="29"/>
      <c r="CB1249" s="29"/>
      <c r="CC1249" s="29"/>
      <c r="CD1249" s="29"/>
      <c r="CE1249" s="29"/>
      <c r="CF1249" s="29"/>
      <c r="CG1249" s="29"/>
      <c r="CH1249" s="29"/>
      <c r="CI1249" s="29"/>
      <c r="CJ1249" s="29"/>
      <c r="CK1249" s="29"/>
      <c r="CL1249" s="29"/>
      <c r="CM1249" s="29"/>
      <c r="CN1249" s="29"/>
      <c r="CO1249" s="29"/>
      <c r="CP1249" s="29"/>
      <c r="CQ1249" s="29"/>
      <c r="CR1249" s="29"/>
      <c r="CS1249" s="29"/>
      <c r="CT1249" s="29"/>
      <c r="CU1249" s="29"/>
      <c r="CV1249" s="29"/>
      <c r="CW1249" s="29"/>
      <c r="CX1249" s="29"/>
      <c r="CY1249" s="29"/>
      <c r="CZ1249" s="29"/>
      <c r="DA1249" s="29"/>
      <c r="DB1249" s="29"/>
      <c r="DC1249" s="29"/>
      <c r="DD1249" s="29"/>
      <c r="DE1249" s="29"/>
      <c r="DF1249" s="29"/>
      <c r="DG1249" s="29"/>
      <c r="DH1249" s="29"/>
      <c r="DI1249" s="29"/>
      <c r="DJ1249" s="29"/>
      <c r="DK1249" s="29"/>
      <c r="DL1249" s="29"/>
      <c r="DM1249" s="29"/>
      <c r="DN1249" s="29"/>
      <c r="DO1249" s="29"/>
      <c r="DP1249" s="29"/>
      <c r="DQ1249" s="29"/>
      <c r="DR1249" s="29"/>
      <c r="DS1249" s="29"/>
      <c r="DT1249" s="29"/>
      <c r="DU1249" s="29"/>
      <c r="DV1249" s="29"/>
      <c r="DW1249" s="29"/>
      <c r="DX1249" s="29"/>
      <c r="DY1249" s="29"/>
      <c r="DZ1249" s="29"/>
      <c r="EA1249" s="29"/>
      <c r="EB1249" s="29"/>
      <c r="EC1249" s="29"/>
      <c r="ED1249" s="29"/>
      <c r="EE1249" s="29"/>
      <c r="EF1249" s="29"/>
      <c r="EG1249" s="29"/>
      <c r="EH1249" s="29"/>
      <c r="EI1249" s="29"/>
      <c r="EJ1249" s="29"/>
      <c r="EK1249" s="29"/>
      <c r="EL1249" s="29"/>
      <c r="EM1249" s="29"/>
      <c r="EN1249" s="29"/>
      <c r="EO1249" s="29"/>
      <c r="EP1249" s="29"/>
      <c r="EQ1249" s="29"/>
      <c r="ER1249" s="29"/>
      <c r="ES1249" s="29"/>
      <c r="ET1249" s="29"/>
      <c r="EU1249" s="29"/>
      <c r="EV1249" s="29"/>
      <c r="EW1249" s="29"/>
      <c r="EX1249" s="29"/>
      <c r="EY1249" s="29"/>
      <c r="EZ1249" s="29"/>
      <c r="FA1249" s="29"/>
      <c r="FB1249" s="29"/>
      <c r="FC1249" s="29"/>
      <c r="FD1249" s="29"/>
      <c r="FE1249" s="29"/>
      <c r="FF1249" s="29"/>
      <c r="FG1249" s="29"/>
      <c r="FH1249" s="29"/>
      <c r="FI1249" s="29"/>
      <c r="FJ1249" s="29"/>
      <c r="FK1249" s="29"/>
      <c r="FL1249" s="29"/>
      <c r="FM1249" s="29"/>
      <c r="FN1249" s="29"/>
      <c r="FO1249" s="29"/>
      <c r="FP1249" s="29"/>
      <c r="FQ1249" s="29"/>
      <c r="FR1249" s="29"/>
      <c r="FS1249" s="29"/>
      <c r="FT1249" s="29"/>
      <c r="FU1249" s="29"/>
      <c r="FV1249" s="29"/>
      <c r="FW1249" s="29"/>
      <c r="FX1249" s="29"/>
      <c r="FY1249" s="29"/>
      <c r="FZ1249" s="29"/>
      <c r="GA1249" s="29"/>
      <c r="GB1249" s="29"/>
      <c r="GC1249" s="29"/>
      <c r="GD1249" s="29"/>
      <c r="GE1249" s="29"/>
      <c r="GF1249" s="29"/>
      <c r="GG1249" s="29"/>
      <c r="GH1249" s="29"/>
      <c r="GI1249" s="29"/>
      <c r="GJ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</row>
    <row r="1250" spans="2:230" ht="12.75">
      <c r="B1250" s="48"/>
      <c r="C1250" s="48"/>
      <c r="D1250" s="48"/>
      <c r="E1250" s="55"/>
      <c r="F1250" s="56"/>
      <c r="G1250" s="56"/>
      <c r="H1250" s="56"/>
      <c r="I1250" s="48"/>
      <c r="J1250" s="48"/>
      <c r="K1250" s="48"/>
      <c r="L1250" s="56"/>
      <c r="M1250" s="48"/>
      <c r="N1250" s="48"/>
      <c r="O1250" s="49"/>
      <c r="P1250" s="48"/>
      <c r="Q1250" s="48"/>
      <c r="R1250" s="56"/>
      <c r="S1250" s="52"/>
      <c r="T1250" s="116"/>
      <c r="U1250" s="116"/>
      <c r="V1250" s="116"/>
      <c r="W1250" s="116"/>
      <c r="X1250" s="43"/>
      <c r="Y1250" s="43"/>
      <c r="Z1250" s="42"/>
      <c r="AA1250" s="43"/>
      <c r="AB1250" s="45"/>
      <c r="AC1250" s="45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  <c r="BM1250" s="29"/>
      <c r="BN1250" s="29"/>
      <c r="BO1250" s="29"/>
      <c r="BP1250" s="29"/>
      <c r="BQ1250" s="29"/>
      <c r="BR1250" s="29"/>
      <c r="BS1250" s="29"/>
      <c r="BT1250" s="29"/>
      <c r="BU1250" s="29"/>
      <c r="BV1250" s="29"/>
      <c r="BW1250" s="29"/>
      <c r="BX1250" s="29"/>
      <c r="BY1250" s="29"/>
      <c r="BZ1250" s="29"/>
      <c r="CA1250" s="29"/>
      <c r="CB1250" s="29"/>
      <c r="CC1250" s="29"/>
      <c r="CD1250" s="29"/>
      <c r="CE1250" s="29"/>
      <c r="CF1250" s="29"/>
      <c r="CG1250" s="29"/>
      <c r="CH1250" s="29"/>
      <c r="CI1250" s="29"/>
      <c r="CJ1250" s="29"/>
      <c r="CK1250" s="29"/>
      <c r="CL1250" s="29"/>
      <c r="CM1250" s="29"/>
      <c r="CN1250" s="29"/>
      <c r="CO1250" s="29"/>
      <c r="CP1250" s="29"/>
      <c r="CQ1250" s="29"/>
      <c r="CR1250" s="29"/>
      <c r="CS1250" s="29"/>
      <c r="CT1250" s="29"/>
      <c r="CU1250" s="29"/>
      <c r="CV1250" s="29"/>
      <c r="CW1250" s="29"/>
      <c r="CX1250" s="29"/>
      <c r="CY1250" s="29"/>
      <c r="CZ1250" s="29"/>
      <c r="DA1250" s="29"/>
      <c r="DB1250" s="29"/>
      <c r="DC1250" s="29"/>
      <c r="DD1250" s="29"/>
      <c r="DE1250" s="29"/>
      <c r="DF1250" s="29"/>
      <c r="DG1250" s="29"/>
      <c r="DH1250" s="29"/>
      <c r="DI1250" s="29"/>
      <c r="DJ1250" s="29"/>
      <c r="DK1250" s="29"/>
      <c r="DL1250" s="29"/>
      <c r="DM1250" s="29"/>
      <c r="DN1250" s="29"/>
      <c r="DO1250" s="29"/>
      <c r="DP1250" s="29"/>
      <c r="DQ1250" s="29"/>
      <c r="DR1250" s="29"/>
      <c r="DS1250" s="29"/>
      <c r="DT1250" s="29"/>
      <c r="DU1250" s="29"/>
      <c r="DV1250" s="29"/>
      <c r="DW1250" s="29"/>
      <c r="DX1250" s="29"/>
      <c r="DY1250" s="29"/>
      <c r="DZ1250" s="29"/>
      <c r="EA1250" s="29"/>
      <c r="EB1250" s="29"/>
      <c r="EC1250" s="29"/>
      <c r="ED1250" s="29"/>
      <c r="EE1250" s="29"/>
      <c r="EF1250" s="29"/>
      <c r="EG1250" s="29"/>
      <c r="EH1250" s="29"/>
      <c r="EI1250" s="29"/>
      <c r="EJ1250" s="29"/>
      <c r="EK1250" s="29"/>
      <c r="EL1250" s="29"/>
      <c r="EM1250" s="29"/>
      <c r="EN1250" s="29"/>
      <c r="EO1250" s="29"/>
      <c r="EP1250" s="29"/>
      <c r="EQ1250" s="29"/>
      <c r="ER1250" s="29"/>
      <c r="ES1250" s="29"/>
      <c r="ET1250" s="29"/>
      <c r="EU1250" s="29"/>
      <c r="EV1250" s="29"/>
      <c r="EW1250" s="29"/>
      <c r="EX1250" s="29"/>
      <c r="EY1250" s="29"/>
      <c r="EZ1250" s="29"/>
      <c r="FA1250" s="29"/>
      <c r="FB1250" s="29"/>
      <c r="FC1250" s="29"/>
      <c r="FD1250" s="29"/>
      <c r="FE1250" s="29"/>
      <c r="FF1250" s="29"/>
      <c r="FG1250" s="29"/>
      <c r="FH1250" s="29"/>
      <c r="FI1250" s="29"/>
      <c r="FJ1250" s="29"/>
      <c r="FK1250" s="29"/>
      <c r="FL1250" s="29"/>
      <c r="FM1250" s="29"/>
      <c r="FN1250" s="29"/>
      <c r="FO1250" s="29"/>
      <c r="FP1250" s="29"/>
      <c r="FQ1250" s="29"/>
      <c r="FR1250" s="29"/>
      <c r="FS1250" s="29"/>
      <c r="FT1250" s="29"/>
      <c r="FU1250" s="29"/>
      <c r="FV1250" s="29"/>
      <c r="FW1250" s="29"/>
      <c r="FX1250" s="29"/>
      <c r="FY1250" s="29"/>
      <c r="FZ1250" s="29"/>
      <c r="GA1250" s="29"/>
      <c r="GB1250" s="29"/>
      <c r="GC1250" s="29"/>
      <c r="GD1250" s="29"/>
      <c r="GE1250" s="29"/>
      <c r="GF1250" s="29"/>
      <c r="GG1250" s="29"/>
      <c r="GH1250" s="29"/>
      <c r="GI1250" s="29"/>
      <c r="GJ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</row>
    <row r="1251" spans="2:230" ht="12.75">
      <c r="B1251" s="48"/>
      <c r="C1251" s="48"/>
      <c r="D1251" s="48"/>
      <c r="E1251" s="55"/>
      <c r="F1251" s="56"/>
      <c r="G1251" s="56"/>
      <c r="H1251" s="56"/>
      <c r="I1251" s="48"/>
      <c r="J1251" s="48"/>
      <c r="K1251" s="48"/>
      <c r="L1251" s="56"/>
      <c r="M1251" s="48"/>
      <c r="N1251" s="48"/>
      <c r="O1251" s="49"/>
      <c r="P1251" s="48"/>
      <c r="Q1251" s="48"/>
      <c r="R1251" s="56"/>
      <c r="S1251" s="52"/>
      <c r="T1251" s="116"/>
      <c r="U1251" s="116"/>
      <c r="V1251" s="116"/>
      <c r="W1251" s="116"/>
      <c r="X1251" s="43"/>
      <c r="Y1251" s="43"/>
      <c r="Z1251" s="42"/>
      <c r="AA1251" s="43"/>
      <c r="AB1251" s="45"/>
      <c r="AC1251" s="45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  <c r="BM1251" s="29"/>
      <c r="BN1251" s="29"/>
      <c r="BO1251" s="29"/>
      <c r="BP1251" s="29"/>
      <c r="BQ1251" s="29"/>
      <c r="BR1251" s="29"/>
      <c r="BS1251" s="29"/>
      <c r="BT1251" s="29"/>
      <c r="BU1251" s="29"/>
      <c r="BV1251" s="29"/>
      <c r="BW1251" s="29"/>
      <c r="BX1251" s="29"/>
      <c r="BY1251" s="29"/>
      <c r="BZ1251" s="29"/>
      <c r="CA1251" s="29"/>
      <c r="CB1251" s="29"/>
      <c r="CC1251" s="29"/>
      <c r="CD1251" s="29"/>
      <c r="CE1251" s="29"/>
      <c r="CF1251" s="29"/>
      <c r="CG1251" s="29"/>
      <c r="CH1251" s="29"/>
      <c r="CI1251" s="29"/>
      <c r="CJ1251" s="29"/>
      <c r="CK1251" s="29"/>
      <c r="CL1251" s="29"/>
      <c r="CM1251" s="29"/>
      <c r="CN1251" s="29"/>
      <c r="CO1251" s="29"/>
      <c r="CP1251" s="29"/>
      <c r="CQ1251" s="29"/>
      <c r="CR1251" s="29"/>
      <c r="CS1251" s="29"/>
      <c r="CT1251" s="29"/>
      <c r="CU1251" s="29"/>
      <c r="CV1251" s="29"/>
      <c r="CW1251" s="29"/>
      <c r="CX1251" s="29"/>
      <c r="CY1251" s="29"/>
      <c r="CZ1251" s="29"/>
      <c r="DA1251" s="29"/>
      <c r="DB1251" s="29"/>
      <c r="DC1251" s="29"/>
      <c r="DD1251" s="29"/>
      <c r="DE1251" s="29"/>
      <c r="DF1251" s="29"/>
      <c r="DG1251" s="29"/>
      <c r="DH1251" s="29"/>
      <c r="DI1251" s="29"/>
      <c r="DJ1251" s="29"/>
      <c r="DK1251" s="29"/>
      <c r="DL1251" s="29"/>
      <c r="DM1251" s="29"/>
      <c r="DN1251" s="29"/>
      <c r="DO1251" s="29"/>
      <c r="DP1251" s="29"/>
      <c r="DQ1251" s="29"/>
      <c r="DR1251" s="29"/>
      <c r="DS1251" s="29"/>
      <c r="DT1251" s="29"/>
      <c r="DU1251" s="29"/>
      <c r="DV1251" s="29"/>
      <c r="DW1251" s="29"/>
      <c r="DX1251" s="29"/>
      <c r="DY1251" s="29"/>
      <c r="DZ1251" s="29"/>
      <c r="EA1251" s="29"/>
      <c r="EB1251" s="29"/>
      <c r="EC1251" s="29"/>
      <c r="ED1251" s="29"/>
      <c r="EE1251" s="29"/>
      <c r="EF1251" s="29"/>
      <c r="EG1251" s="29"/>
      <c r="EH1251" s="29"/>
      <c r="EI1251" s="29"/>
      <c r="EJ1251" s="29"/>
      <c r="EK1251" s="29"/>
      <c r="EL1251" s="29"/>
      <c r="EM1251" s="29"/>
      <c r="EN1251" s="29"/>
      <c r="EO1251" s="29"/>
      <c r="EP1251" s="29"/>
      <c r="EQ1251" s="29"/>
      <c r="ER1251" s="29"/>
      <c r="ES1251" s="29"/>
      <c r="ET1251" s="29"/>
      <c r="EU1251" s="29"/>
      <c r="EV1251" s="29"/>
      <c r="EW1251" s="29"/>
      <c r="EX1251" s="29"/>
      <c r="EY1251" s="29"/>
      <c r="EZ1251" s="29"/>
      <c r="FA1251" s="29"/>
      <c r="FB1251" s="29"/>
      <c r="FC1251" s="29"/>
      <c r="FD1251" s="29"/>
      <c r="FE1251" s="29"/>
      <c r="FF1251" s="29"/>
      <c r="FG1251" s="29"/>
      <c r="FH1251" s="29"/>
      <c r="FI1251" s="29"/>
      <c r="FJ1251" s="29"/>
      <c r="FK1251" s="29"/>
      <c r="FL1251" s="29"/>
      <c r="FM1251" s="29"/>
      <c r="FN1251" s="29"/>
      <c r="FO1251" s="29"/>
      <c r="FP1251" s="29"/>
      <c r="FQ1251" s="29"/>
      <c r="FR1251" s="29"/>
      <c r="FS1251" s="29"/>
      <c r="FT1251" s="29"/>
      <c r="FU1251" s="29"/>
      <c r="FV1251" s="29"/>
      <c r="FW1251" s="29"/>
      <c r="FX1251" s="29"/>
      <c r="FY1251" s="29"/>
      <c r="FZ1251" s="29"/>
      <c r="GA1251" s="29"/>
      <c r="GB1251" s="29"/>
      <c r="GC1251" s="29"/>
      <c r="GD1251" s="29"/>
      <c r="GE1251" s="29"/>
      <c r="GF1251" s="29"/>
      <c r="GG1251" s="29"/>
      <c r="GH1251" s="29"/>
      <c r="GI1251" s="29"/>
      <c r="GJ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</row>
    <row r="1252" spans="2:230" ht="12.75">
      <c r="B1252" s="48"/>
      <c r="C1252" s="48"/>
      <c r="D1252" s="48"/>
      <c r="E1252" s="55"/>
      <c r="F1252" s="56"/>
      <c r="G1252" s="56"/>
      <c r="H1252" s="56"/>
      <c r="I1252" s="48"/>
      <c r="J1252" s="48"/>
      <c r="K1252" s="48"/>
      <c r="L1252" s="56"/>
      <c r="M1252" s="48"/>
      <c r="N1252" s="48"/>
      <c r="O1252" s="49"/>
      <c r="P1252" s="48"/>
      <c r="Q1252" s="48"/>
      <c r="R1252" s="56"/>
      <c r="S1252" s="52"/>
      <c r="T1252" s="116"/>
      <c r="U1252" s="116"/>
      <c r="V1252" s="116"/>
      <c r="W1252" s="116"/>
      <c r="X1252" s="43"/>
      <c r="Y1252" s="43"/>
      <c r="Z1252" s="42"/>
      <c r="AA1252" s="43"/>
      <c r="AB1252" s="45"/>
      <c r="AC1252" s="45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  <c r="BM1252" s="29"/>
      <c r="BN1252" s="29"/>
      <c r="BO1252" s="29"/>
      <c r="BP1252" s="29"/>
      <c r="BQ1252" s="29"/>
      <c r="BR1252" s="29"/>
      <c r="BS1252" s="29"/>
      <c r="BT1252" s="29"/>
      <c r="BU1252" s="29"/>
      <c r="BV1252" s="29"/>
      <c r="BW1252" s="29"/>
      <c r="BX1252" s="29"/>
      <c r="BY1252" s="29"/>
      <c r="BZ1252" s="29"/>
      <c r="CA1252" s="29"/>
      <c r="CB1252" s="29"/>
      <c r="CC1252" s="29"/>
      <c r="CD1252" s="29"/>
      <c r="CE1252" s="29"/>
      <c r="CF1252" s="29"/>
      <c r="CG1252" s="29"/>
      <c r="CH1252" s="29"/>
      <c r="CI1252" s="29"/>
      <c r="CJ1252" s="29"/>
      <c r="CK1252" s="29"/>
      <c r="CL1252" s="29"/>
      <c r="CM1252" s="29"/>
      <c r="CN1252" s="29"/>
      <c r="CO1252" s="29"/>
      <c r="CP1252" s="29"/>
      <c r="CQ1252" s="29"/>
      <c r="CR1252" s="29"/>
      <c r="CS1252" s="29"/>
      <c r="CT1252" s="29"/>
      <c r="CU1252" s="29"/>
      <c r="CV1252" s="29"/>
      <c r="CW1252" s="29"/>
      <c r="CX1252" s="29"/>
      <c r="CY1252" s="29"/>
      <c r="CZ1252" s="29"/>
      <c r="DA1252" s="29"/>
      <c r="DB1252" s="29"/>
      <c r="DC1252" s="29"/>
      <c r="DD1252" s="29"/>
      <c r="DE1252" s="29"/>
      <c r="DF1252" s="29"/>
      <c r="DG1252" s="29"/>
      <c r="DH1252" s="29"/>
      <c r="DI1252" s="29"/>
      <c r="DJ1252" s="29"/>
      <c r="DK1252" s="29"/>
      <c r="DL1252" s="29"/>
      <c r="DM1252" s="29"/>
      <c r="DN1252" s="29"/>
      <c r="DO1252" s="29"/>
      <c r="DP1252" s="29"/>
      <c r="DQ1252" s="29"/>
      <c r="DR1252" s="29"/>
      <c r="DS1252" s="29"/>
      <c r="DT1252" s="29"/>
      <c r="DU1252" s="29"/>
      <c r="DV1252" s="29"/>
      <c r="DW1252" s="29"/>
      <c r="DX1252" s="29"/>
      <c r="DY1252" s="29"/>
      <c r="DZ1252" s="29"/>
      <c r="EA1252" s="29"/>
      <c r="EB1252" s="29"/>
      <c r="EC1252" s="29"/>
      <c r="ED1252" s="29"/>
      <c r="EE1252" s="29"/>
      <c r="EF1252" s="29"/>
      <c r="EG1252" s="29"/>
      <c r="EH1252" s="29"/>
      <c r="EI1252" s="29"/>
      <c r="EJ1252" s="29"/>
      <c r="EK1252" s="29"/>
      <c r="EL1252" s="29"/>
      <c r="EM1252" s="29"/>
      <c r="EN1252" s="29"/>
      <c r="EO1252" s="29"/>
      <c r="EP1252" s="29"/>
      <c r="EQ1252" s="29"/>
      <c r="ER1252" s="29"/>
      <c r="ES1252" s="29"/>
      <c r="ET1252" s="29"/>
      <c r="EU1252" s="29"/>
      <c r="EV1252" s="29"/>
      <c r="EW1252" s="29"/>
      <c r="EX1252" s="29"/>
      <c r="EY1252" s="29"/>
      <c r="EZ1252" s="29"/>
      <c r="FA1252" s="29"/>
      <c r="FB1252" s="29"/>
      <c r="FC1252" s="29"/>
      <c r="FD1252" s="29"/>
      <c r="FE1252" s="29"/>
      <c r="FF1252" s="29"/>
      <c r="FG1252" s="29"/>
      <c r="FH1252" s="29"/>
      <c r="FI1252" s="29"/>
      <c r="FJ1252" s="29"/>
      <c r="FK1252" s="29"/>
      <c r="FL1252" s="29"/>
      <c r="FM1252" s="29"/>
      <c r="FN1252" s="29"/>
      <c r="FO1252" s="29"/>
      <c r="FP1252" s="29"/>
      <c r="FQ1252" s="29"/>
      <c r="FR1252" s="29"/>
      <c r="FS1252" s="29"/>
      <c r="FT1252" s="29"/>
      <c r="FU1252" s="29"/>
      <c r="FV1252" s="29"/>
      <c r="FW1252" s="29"/>
      <c r="FX1252" s="29"/>
      <c r="FY1252" s="29"/>
      <c r="FZ1252" s="29"/>
      <c r="GA1252" s="29"/>
      <c r="GB1252" s="29"/>
      <c r="GC1252" s="29"/>
      <c r="GD1252" s="29"/>
      <c r="GE1252" s="29"/>
      <c r="GF1252" s="29"/>
      <c r="GG1252" s="29"/>
      <c r="GH1252" s="29"/>
      <c r="GI1252" s="29"/>
      <c r="GJ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</row>
    <row r="1253" spans="2:230" ht="12.75">
      <c r="B1253" s="48"/>
      <c r="C1253" s="48"/>
      <c r="D1253" s="48"/>
      <c r="E1253" s="55"/>
      <c r="F1253" s="56"/>
      <c r="G1253" s="56"/>
      <c r="H1253" s="56"/>
      <c r="I1253" s="48"/>
      <c r="J1253" s="48"/>
      <c r="K1253" s="48"/>
      <c r="L1253" s="56"/>
      <c r="M1253" s="48"/>
      <c r="N1253" s="48"/>
      <c r="O1253" s="49"/>
      <c r="P1253" s="48"/>
      <c r="Q1253" s="48"/>
      <c r="R1253" s="56"/>
      <c r="S1253" s="52"/>
      <c r="T1253" s="116"/>
      <c r="U1253" s="116"/>
      <c r="V1253" s="116"/>
      <c r="W1253" s="116"/>
      <c r="X1253" s="43"/>
      <c r="Y1253" s="43"/>
      <c r="Z1253" s="42"/>
      <c r="AA1253" s="43"/>
      <c r="AB1253" s="45"/>
      <c r="AC1253" s="45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  <c r="BM1253" s="29"/>
      <c r="BN1253" s="29"/>
      <c r="BO1253" s="29"/>
      <c r="BP1253" s="29"/>
      <c r="BQ1253" s="29"/>
      <c r="BR1253" s="29"/>
      <c r="BS1253" s="29"/>
      <c r="BT1253" s="29"/>
      <c r="BU1253" s="29"/>
      <c r="BV1253" s="29"/>
      <c r="BW1253" s="29"/>
      <c r="BX1253" s="29"/>
      <c r="BY1253" s="29"/>
      <c r="BZ1253" s="29"/>
      <c r="CA1253" s="29"/>
      <c r="CB1253" s="29"/>
      <c r="CC1253" s="29"/>
      <c r="CD1253" s="29"/>
      <c r="CE1253" s="29"/>
      <c r="CF1253" s="29"/>
      <c r="CG1253" s="29"/>
      <c r="CH1253" s="29"/>
      <c r="CI1253" s="29"/>
      <c r="CJ1253" s="29"/>
      <c r="CK1253" s="29"/>
      <c r="CL1253" s="29"/>
      <c r="CM1253" s="29"/>
      <c r="CN1253" s="29"/>
      <c r="CO1253" s="29"/>
      <c r="CP1253" s="29"/>
      <c r="CQ1253" s="29"/>
      <c r="CR1253" s="29"/>
      <c r="CS1253" s="29"/>
      <c r="CT1253" s="29"/>
      <c r="CU1253" s="29"/>
      <c r="CV1253" s="29"/>
      <c r="CW1253" s="29"/>
      <c r="CX1253" s="29"/>
      <c r="CY1253" s="29"/>
      <c r="CZ1253" s="29"/>
      <c r="DA1253" s="29"/>
      <c r="DB1253" s="29"/>
      <c r="DC1253" s="29"/>
      <c r="DD1253" s="29"/>
      <c r="DE1253" s="29"/>
      <c r="DF1253" s="29"/>
      <c r="DG1253" s="29"/>
      <c r="DH1253" s="29"/>
      <c r="DI1253" s="29"/>
      <c r="DJ1253" s="29"/>
      <c r="DK1253" s="29"/>
      <c r="DL1253" s="29"/>
      <c r="DM1253" s="29"/>
      <c r="DN1253" s="29"/>
      <c r="DO1253" s="29"/>
      <c r="DP1253" s="29"/>
      <c r="DQ1253" s="29"/>
      <c r="DR1253" s="29"/>
      <c r="DS1253" s="29"/>
      <c r="DT1253" s="29"/>
      <c r="DU1253" s="29"/>
      <c r="DV1253" s="29"/>
      <c r="DW1253" s="29"/>
      <c r="DX1253" s="29"/>
      <c r="DY1253" s="29"/>
      <c r="DZ1253" s="29"/>
      <c r="EA1253" s="29"/>
      <c r="EB1253" s="29"/>
      <c r="EC1253" s="29"/>
      <c r="ED1253" s="29"/>
      <c r="EE1253" s="29"/>
      <c r="EF1253" s="29"/>
      <c r="EG1253" s="29"/>
      <c r="EH1253" s="29"/>
      <c r="EI1253" s="29"/>
      <c r="EJ1253" s="29"/>
      <c r="EK1253" s="29"/>
      <c r="EL1253" s="29"/>
      <c r="EM1253" s="29"/>
      <c r="EN1253" s="29"/>
      <c r="EO1253" s="29"/>
      <c r="EP1253" s="29"/>
      <c r="EQ1253" s="29"/>
      <c r="ER1253" s="29"/>
      <c r="ES1253" s="29"/>
      <c r="ET1253" s="29"/>
      <c r="EU1253" s="29"/>
      <c r="EV1253" s="29"/>
      <c r="EW1253" s="29"/>
      <c r="EX1253" s="29"/>
      <c r="EY1253" s="29"/>
      <c r="EZ1253" s="29"/>
      <c r="FA1253" s="29"/>
      <c r="FB1253" s="29"/>
      <c r="FC1253" s="29"/>
      <c r="FD1253" s="29"/>
      <c r="FE1253" s="29"/>
      <c r="FF1253" s="29"/>
      <c r="FG1253" s="29"/>
      <c r="FH1253" s="29"/>
      <c r="FI1253" s="29"/>
      <c r="FJ1253" s="29"/>
      <c r="FK1253" s="29"/>
      <c r="FL1253" s="29"/>
      <c r="FM1253" s="29"/>
      <c r="FN1253" s="29"/>
      <c r="FO1253" s="29"/>
      <c r="FP1253" s="29"/>
      <c r="FQ1253" s="29"/>
      <c r="FR1253" s="29"/>
      <c r="FS1253" s="29"/>
      <c r="FT1253" s="29"/>
      <c r="FU1253" s="29"/>
      <c r="FV1253" s="29"/>
      <c r="FW1253" s="29"/>
      <c r="FX1253" s="29"/>
      <c r="FY1253" s="29"/>
      <c r="FZ1253" s="29"/>
      <c r="GA1253" s="29"/>
      <c r="GB1253" s="29"/>
      <c r="GC1253" s="29"/>
      <c r="GD1253" s="29"/>
      <c r="GE1253" s="29"/>
      <c r="GF1253" s="29"/>
      <c r="GG1253" s="29"/>
      <c r="GH1253" s="29"/>
      <c r="GI1253" s="29"/>
      <c r="GJ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</row>
    <row r="1254" spans="2:230" ht="12.75">
      <c r="B1254" s="48"/>
      <c r="C1254" s="48"/>
      <c r="D1254" s="48"/>
      <c r="E1254" s="55"/>
      <c r="F1254" s="56"/>
      <c r="G1254" s="56"/>
      <c r="H1254" s="56"/>
      <c r="I1254" s="48"/>
      <c r="J1254" s="48"/>
      <c r="K1254" s="48"/>
      <c r="L1254" s="56"/>
      <c r="M1254" s="48"/>
      <c r="N1254" s="48"/>
      <c r="O1254" s="49"/>
      <c r="P1254" s="48"/>
      <c r="Q1254" s="48"/>
      <c r="R1254" s="56"/>
      <c r="S1254" s="52"/>
      <c r="T1254" s="116"/>
      <c r="U1254" s="116"/>
      <c r="V1254" s="116"/>
      <c r="W1254" s="116"/>
      <c r="X1254" s="43"/>
      <c r="Y1254" s="43"/>
      <c r="Z1254" s="42"/>
      <c r="AA1254" s="43"/>
      <c r="AB1254" s="45"/>
      <c r="AC1254" s="45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  <c r="BM1254" s="29"/>
      <c r="BN1254" s="29"/>
      <c r="BO1254" s="29"/>
      <c r="BP1254" s="29"/>
      <c r="BQ1254" s="29"/>
      <c r="BR1254" s="29"/>
      <c r="BS1254" s="29"/>
      <c r="BT1254" s="29"/>
      <c r="BU1254" s="29"/>
      <c r="BV1254" s="29"/>
      <c r="BW1254" s="29"/>
      <c r="BX1254" s="29"/>
      <c r="BY1254" s="29"/>
      <c r="BZ1254" s="29"/>
      <c r="CA1254" s="29"/>
      <c r="CB1254" s="29"/>
      <c r="CC1254" s="29"/>
      <c r="CD1254" s="29"/>
      <c r="CE1254" s="29"/>
      <c r="CF1254" s="29"/>
      <c r="CG1254" s="29"/>
      <c r="CH1254" s="29"/>
      <c r="CI1254" s="29"/>
      <c r="CJ1254" s="29"/>
      <c r="CK1254" s="29"/>
      <c r="CL1254" s="29"/>
      <c r="CM1254" s="29"/>
      <c r="CN1254" s="29"/>
      <c r="CO1254" s="29"/>
      <c r="CP1254" s="29"/>
      <c r="CQ1254" s="29"/>
      <c r="CR1254" s="29"/>
      <c r="CS1254" s="29"/>
      <c r="CT1254" s="29"/>
      <c r="CU1254" s="29"/>
      <c r="CV1254" s="29"/>
      <c r="CW1254" s="29"/>
      <c r="CX1254" s="29"/>
      <c r="CY1254" s="29"/>
      <c r="CZ1254" s="29"/>
      <c r="DA1254" s="29"/>
      <c r="DB1254" s="29"/>
      <c r="DC1254" s="29"/>
      <c r="DD1254" s="29"/>
      <c r="DE1254" s="29"/>
      <c r="DF1254" s="29"/>
      <c r="DG1254" s="29"/>
      <c r="DH1254" s="29"/>
      <c r="DI1254" s="29"/>
      <c r="DJ1254" s="29"/>
      <c r="DK1254" s="29"/>
      <c r="DL1254" s="29"/>
      <c r="DM1254" s="29"/>
      <c r="DN1254" s="29"/>
      <c r="DO1254" s="29"/>
      <c r="DP1254" s="29"/>
      <c r="DQ1254" s="29"/>
      <c r="DR1254" s="29"/>
      <c r="DS1254" s="29"/>
      <c r="DT1254" s="29"/>
      <c r="DU1254" s="29"/>
      <c r="DV1254" s="29"/>
      <c r="DW1254" s="29"/>
      <c r="DX1254" s="29"/>
      <c r="DY1254" s="29"/>
      <c r="DZ1254" s="29"/>
      <c r="EA1254" s="29"/>
      <c r="EB1254" s="29"/>
      <c r="EC1254" s="29"/>
      <c r="ED1254" s="29"/>
      <c r="EE1254" s="29"/>
      <c r="EF1254" s="29"/>
      <c r="EG1254" s="29"/>
      <c r="EH1254" s="29"/>
      <c r="EI1254" s="29"/>
      <c r="EJ1254" s="29"/>
      <c r="EK1254" s="29"/>
      <c r="EL1254" s="29"/>
      <c r="EM1254" s="29"/>
      <c r="EN1254" s="29"/>
      <c r="EO1254" s="29"/>
      <c r="EP1254" s="29"/>
      <c r="EQ1254" s="29"/>
      <c r="ER1254" s="29"/>
      <c r="ES1254" s="29"/>
      <c r="ET1254" s="29"/>
      <c r="EU1254" s="29"/>
      <c r="EV1254" s="29"/>
      <c r="EW1254" s="29"/>
      <c r="EX1254" s="29"/>
      <c r="EY1254" s="29"/>
      <c r="EZ1254" s="29"/>
      <c r="FA1254" s="29"/>
      <c r="FB1254" s="29"/>
      <c r="FC1254" s="29"/>
      <c r="FD1254" s="29"/>
      <c r="FE1254" s="29"/>
      <c r="FF1254" s="29"/>
      <c r="FG1254" s="29"/>
      <c r="FH1254" s="29"/>
      <c r="FI1254" s="29"/>
      <c r="FJ1254" s="29"/>
      <c r="FK1254" s="29"/>
      <c r="FL1254" s="29"/>
      <c r="FM1254" s="29"/>
      <c r="FN1254" s="29"/>
      <c r="FO1254" s="29"/>
      <c r="FP1254" s="29"/>
      <c r="FQ1254" s="29"/>
      <c r="FR1254" s="29"/>
      <c r="FS1254" s="29"/>
      <c r="FT1254" s="29"/>
      <c r="FU1254" s="29"/>
      <c r="FV1254" s="29"/>
      <c r="FW1254" s="29"/>
      <c r="FX1254" s="29"/>
      <c r="FY1254" s="29"/>
      <c r="FZ1254" s="29"/>
      <c r="GA1254" s="29"/>
      <c r="GB1254" s="29"/>
      <c r="GC1254" s="29"/>
      <c r="GD1254" s="29"/>
      <c r="GE1254" s="29"/>
      <c r="GF1254" s="29"/>
      <c r="GG1254" s="29"/>
      <c r="GH1254" s="29"/>
      <c r="GI1254" s="29"/>
      <c r="GJ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</row>
    <row r="1255" spans="2:230" ht="12.75">
      <c r="B1255" s="48"/>
      <c r="C1255" s="48"/>
      <c r="D1255" s="48"/>
      <c r="E1255" s="55"/>
      <c r="F1255" s="56"/>
      <c r="G1255" s="56"/>
      <c r="H1255" s="56"/>
      <c r="I1255" s="48"/>
      <c r="J1255" s="48"/>
      <c r="K1255" s="48"/>
      <c r="L1255" s="56"/>
      <c r="M1255" s="48"/>
      <c r="N1255" s="48"/>
      <c r="O1255" s="49"/>
      <c r="P1255" s="48"/>
      <c r="Q1255" s="48"/>
      <c r="R1255" s="56"/>
      <c r="S1255" s="52"/>
      <c r="T1255" s="116"/>
      <c r="U1255" s="116"/>
      <c r="V1255" s="116"/>
      <c r="W1255" s="116"/>
      <c r="X1255" s="43"/>
      <c r="Y1255" s="43"/>
      <c r="Z1255" s="42"/>
      <c r="AA1255" s="43"/>
      <c r="AB1255" s="45"/>
      <c r="AC1255" s="45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  <c r="BM1255" s="29"/>
      <c r="BN1255" s="29"/>
      <c r="BO1255" s="29"/>
      <c r="BP1255" s="29"/>
      <c r="BQ1255" s="29"/>
      <c r="BR1255" s="29"/>
      <c r="BS1255" s="29"/>
      <c r="BT1255" s="29"/>
      <c r="BU1255" s="29"/>
      <c r="BV1255" s="29"/>
      <c r="BW1255" s="29"/>
      <c r="BX1255" s="29"/>
      <c r="BY1255" s="29"/>
      <c r="BZ1255" s="29"/>
      <c r="CA1255" s="29"/>
      <c r="CB1255" s="29"/>
      <c r="CC1255" s="29"/>
      <c r="CD1255" s="29"/>
      <c r="CE1255" s="29"/>
      <c r="CF1255" s="29"/>
      <c r="CG1255" s="29"/>
      <c r="CH1255" s="29"/>
      <c r="CI1255" s="29"/>
      <c r="CJ1255" s="29"/>
      <c r="CK1255" s="29"/>
      <c r="CL1255" s="29"/>
      <c r="CM1255" s="29"/>
      <c r="CN1255" s="29"/>
      <c r="CO1255" s="29"/>
      <c r="CP1255" s="29"/>
      <c r="CQ1255" s="29"/>
      <c r="CR1255" s="29"/>
      <c r="CS1255" s="29"/>
      <c r="CT1255" s="29"/>
      <c r="CU1255" s="29"/>
      <c r="CV1255" s="29"/>
      <c r="CW1255" s="29"/>
      <c r="CX1255" s="29"/>
      <c r="CY1255" s="29"/>
      <c r="CZ1255" s="29"/>
      <c r="DA1255" s="29"/>
      <c r="DB1255" s="29"/>
      <c r="DC1255" s="29"/>
      <c r="DD1255" s="29"/>
      <c r="DE1255" s="29"/>
      <c r="DF1255" s="29"/>
      <c r="DG1255" s="29"/>
      <c r="DH1255" s="29"/>
      <c r="DI1255" s="29"/>
      <c r="DJ1255" s="29"/>
      <c r="DK1255" s="29"/>
      <c r="DL1255" s="29"/>
      <c r="DM1255" s="29"/>
      <c r="DN1255" s="29"/>
      <c r="DO1255" s="29"/>
      <c r="DP1255" s="29"/>
      <c r="DQ1255" s="29"/>
      <c r="DR1255" s="29"/>
      <c r="DS1255" s="29"/>
      <c r="DT1255" s="29"/>
      <c r="DU1255" s="29"/>
      <c r="DV1255" s="29"/>
      <c r="DW1255" s="29"/>
      <c r="DX1255" s="29"/>
      <c r="DY1255" s="29"/>
      <c r="DZ1255" s="29"/>
      <c r="EA1255" s="29"/>
      <c r="EB1255" s="29"/>
      <c r="EC1255" s="29"/>
      <c r="ED1255" s="29"/>
      <c r="EE1255" s="29"/>
      <c r="EF1255" s="29"/>
      <c r="EG1255" s="29"/>
      <c r="EH1255" s="29"/>
      <c r="EI1255" s="29"/>
      <c r="EJ1255" s="29"/>
      <c r="EK1255" s="29"/>
      <c r="EL1255" s="29"/>
      <c r="EM1255" s="29"/>
      <c r="EN1255" s="29"/>
      <c r="EO1255" s="29"/>
      <c r="EP1255" s="29"/>
      <c r="EQ1255" s="29"/>
      <c r="ER1255" s="29"/>
      <c r="ES1255" s="29"/>
      <c r="ET1255" s="29"/>
      <c r="EU1255" s="29"/>
      <c r="EV1255" s="29"/>
      <c r="EW1255" s="29"/>
      <c r="EX1255" s="29"/>
      <c r="EY1255" s="29"/>
      <c r="EZ1255" s="29"/>
      <c r="FA1255" s="29"/>
      <c r="FB1255" s="29"/>
      <c r="FC1255" s="29"/>
      <c r="FD1255" s="29"/>
      <c r="FE1255" s="29"/>
      <c r="FF1255" s="29"/>
      <c r="FG1255" s="29"/>
      <c r="FH1255" s="29"/>
      <c r="FI1255" s="29"/>
      <c r="FJ1255" s="29"/>
      <c r="FK1255" s="29"/>
      <c r="FL1255" s="29"/>
      <c r="FM1255" s="29"/>
      <c r="FN1255" s="29"/>
      <c r="FO1255" s="29"/>
      <c r="FP1255" s="29"/>
      <c r="FQ1255" s="29"/>
      <c r="FR1255" s="29"/>
      <c r="FS1255" s="29"/>
      <c r="FT1255" s="29"/>
      <c r="FU1255" s="29"/>
      <c r="FV1255" s="29"/>
      <c r="FW1255" s="29"/>
      <c r="FX1255" s="29"/>
      <c r="FY1255" s="29"/>
      <c r="FZ1255" s="29"/>
      <c r="GA1255" s="29"/>
      <c r="GB1255" s="29"/>
      <c r="GC1255" s="29"/>
      <c r="GD1255" s="29"/>
      <c r="GE1255" s="29"/>
      <c r="GF1255" s="29"/>
      <c r="GG1255" s="29"/>
      <c r="GH1255" s="29"/>
      <c r="GI1255" s="29"/>
      <c r="GJ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</row>
    <row r="1256" spans="2:230" ht="12.75">
      <c r="B1256" s="48"/>
      <c r="C1256" s="48"/>
      <c r="D1256" s="48"/>
      <c r="E1256" s="55"/>
      <c r="F1256" s="56"/>
      <c r="G1256" s="56"/>
      <c r="H1256" s="56"/>
      <c r="I1256" s="48"/>
      <c r="J1256" s="48"/>
      <c r="K1256" s="48"/>
      <c r="L1256" s="56"/>
      <c r="M1256" s="48"/>
      <c r="N1256" s="48"/>
      <c r="O1256" s="49"/>
      <c r="P1256" s="48"/>
      <c r="Q1256" s="48"/>
      <c r="R1256" s="56"/>
      <c r="S1256" s="52"/>
      <c r="T1256" s="116"/>
      <c r="U1256" s="116"/>
      <c r="V1256" s="116"/>
      <c r="W1256" s="116"/>
      <c r="X1256" s="43"/>
      <c r="Y1256" s="43"/>
      <c r="Z1256" s="42"/>
      <c r="AA1256" s="43"/>
      <c r="AB1256" s="45"/>
      <c r="AC1256" s="45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  <c r="BM1256" s="29"/>
      <c r="BN1256" s="29"/>
      <c r="BO1256" s="29"/>
      <c r="BP1256" s="29"/>
      <c r="BQ1256" s="29"/>
      <c r="BR1256" s="29"/>
      <c r="BS1256" s="29"/>
      <c r="BT1256" s="29"/>
      <c r="BU1256" s="29"/>
      <c r="BV1256" s="29"/>
      <c r="BW1256" s="29"/>
      <c r="BX1256" s="29"/>
      <c r="BY1256" s="29"/>
      <c r="BZ1256" s="29"/>
      <c r="CA1256" s="29"/>
      <c r="CB1256" s="29"/>
      <c r="CC1256" s="29"/>
      <c r="CD1256" s="29"/>
      <c r="CE1256" s="29"/>
      <c r="CF1256" s="29"/>
      <c r="CG1256" s="29"/>
      <c r="CH1256" s="29"/>
      <c r="CI1256" s="29"/>
      <c r="CJ1256" s="29"/>
      <c r="CK1256" s="29"/>
      <c r="CL1256" s="29"/>
      <c r="CM1256" s="29"/>
      <c r="CN1256" s="29"/>
      <c r="CO1256" s="29"/>
      <c r="CP1256" s="29"/>
      <c r="CQ1256" s="29"/>
      <c r="CR1256" s="29"/>
      <c r="CS1256" s="29"/>
      <c r="CT1256" s="29"/>
      <c r="CU1256" s="29"/>
      <c r="CV1256" s="29"/>
      <c r="CW1256" s="29"/>
      <c r="CX1256" s="29"/>
      <c r="CY1256" s="29"/>
      <c r="CZ1256" s="29"/>
      <c r="DA1256" s="29"/>
      <c r="DB1256" s="29"/>
      <c r="DC1256" s="29"/>
      <c r="DD1256" s="29"/>
      <c r="DE1256" s="29"/>
      <c r="DF1256" s="29"/>
      <c r="DG1256" s="29"/>
      <c r="DH1256" s="29"/>
      <c r="DI1256" s="29"/>
      <c r="DJ1256" s="29"/>
      <c r="DK1256" s="29"/>
      <c r="DL1256" s="29"/>
      <c r="DM1256" s="29"/>
      <c r="DN1256" s="29"/>
      <c r="DO1256" s="29"/>
      <c r="DP1256" s="29"/>
      <c r="DQ1256" s="29"/>
      <c r="DR1256" s="29"/>
      <c r="DS1256" s="29"/>
      <c r="DT1256" s="29"/>
      <c r="DU1256" s="29"/>
      <c r="DV1256" s="29"/>
      <c r="DW1256" s="29"/>
      <c r="DX1256" s="29"/>
      <c r="DY1256" s="29"/>
      <c r="DZ1256" s="29"/>
      <c r="EA1256" s="29"/>
      <c r="EB1256" s="29"/>
      <c r="EC1256" s="29"/>
      <c r="ED1256" s="29"/>
      <c r="EE1256" s="29"/>
      <c r="EF1256" s="29"/>
      <c r="EG1256" s="29"/>
      <c r="EH1256" s="29"/>
      <c r="EI1256" s="29"/>
      <c r="EJ1256" s="29"/>
      <c r="EK1256" s="29"/>
      <c r="EL1256" s="29"/>
      <c r="EM1256" s="29"/>
      <c r="EN1256" s="29"/>
      <c r="EO1256" s="29"/>
      <c r="EP1256" s="29"/>
      <c r="EQ1256" s="29"/>
      <c r="ER1256" s="29"/>
      <c r="ES1256" s="29"/>
      <c r="ET1256" s="29"/>
      <c r="EU1256" s="29"/>
      <c r="EV1256" s="29"/>
      <c r="EW1256" s="29"/>
      <c r="EX1256" s="29"/>
      <c r="EY1256" s="29"/>
      <c r="EZ1256" s="29"/>
      <c r="FA1256" s="29"/>
      <c r="FB1256" s="29"/>
      <c r="FC1256" s="29"/>
      <c r="FD1256" s="29"/>
      <c r="FE1256" s="29"/>
      <c r="FF1256" s="29"/>
      <c r="FG1256" s="29"/>
      <c r="FH1256" s="29"/>
      <c r="FI1256" s="29"/>
      <c r="FJ1256" s="29"/>
      <c r="FK1256" s="29"/>
      <c r="FL1256" s="29"/>
      <c r="FM1256" s="29"/>
      <c r="FN1256" s="29"/>
      <c r="FO1256" s="29"/>
      <c r="FP1256" s="29"/>
      <c r="FQ1256" s="29"/>
      <c r="FR1256" s="29"/>
      <c r="FS1256" s="29"/>
      <c r="FT1256" s="29"/>
      <c r="FU1256" s="29"/>
      <c r="FV1256" s="29"/>
      <c r="FW1256" s="29"/>
      <c r="FX1256" s="29"/>
      <c r="FY1256" s="29"/>
      <c r="FZ1256" s="29"/>
      <c r="GA1256" s="29"/>
      <c r="GB1256" s="29"/>
      <c r="GC1256" s="29"/>
      <c r="GD1256" s="29"/>
      <c r="GE1256" s="29"/>
      <c r="GF1256" s="29"/>
      <c r="GG1256" s="29"/>
      <c r="GH1256" s="29"/>
      <c r="GI1256" s="29"/>
      <c r="GJ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</row>
    <row r="1257" spans="2:230" ht="12.75">
      <c r="B1257" s="48"/>
      <c r="C1257" s="48"/>
      <c r="D1257" s="48"/>
      <c r="E1257" s="55"/>
      <c r="F1257" s="56"/>
      <c r="G1257" s="56"/>
      <c r="H1257" s="56"/>
      <c r="I1257" s="48"/>
      <c r="J1257" s="48"/>
      <c r="K1257" s="48"/>
      <c r="L1257" s="56"/>
      <c r="M1257" s="48"/>
      <c r="N1257" s="48"/>
      <c r="O1257" s="49"/>
      <c r="P1257" s="48"/>
      <c r="Q1257" s="48"/>
      <c r="R1257" s="56"/>
      <c r="S1257" s="52"/>
      <c r="T1257" s="116"/>
      <c r="U1257" s="116"/>
      <c r="V1257" s="116"/>
      <c r="W1257" s="116"/>
      <c r="X1257" s="43"/>
      <c r="Y1257" s="43"/>
      <c r="Z1257" s="42"/>
      <c r="AA1257" s="43"/>
      <c r="AB1257" s="45"/>
      <c r="AC1257" s="45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  <c r="BM1257" s="29"/>
      <c r="BN1257" s="29"/>
      <c r="BO1257" s="29"/>
      <c r="BP1257" s="29"/>
      <c r="BQ1257" s="29"/>
      <c r="BR1257" s="29"/>
      <c r="BS1257" s="29"/>
      <c r="BT1257" s="29"/>
      <c r="BU1257" s="29"/>
      <c r="BV1257" s="29"/>
      <c r="BW1257" s="29"/>
      <c r="BX1257" s="29"/>
      <c r="BY1257" s="29"/>
      <c r="BZ1257" s="29"/>
      <c r="CA1257" s="29"/>
      <c r="CB1257" s="29"/>
      <c r="CC1257" s="29"/>
      <c r="CD1257" s="29"/>
      <c r="CE1257" s="29"/>
      <c r="CF1257" s="29"/>
      <c r="CG1257" s="29"/>
      <c r="CH1257" s="29"/>
      <c r="CI1257" s="29"/>
      <c r="CJ1257" s="29"/>
      <c r="CK1257" s="29"/>
      <c r="CL1257" s="29"/>
      <c r="CM1257" s="29"/>
      <c r="CN1257" s="29"/>
      <c r="CO1257" s="29"/>
      <c r="CP1257" s="29"/>
      <c r="CQ1257" s="29"/>
      <c r="CR1257" s="29"/>
      <c r="CS1257" s="29"/>
      <c r="CT1257" s="29"/>
      <c r="CU1257" s="29"/>
      <c r="CV1257" s="29"/>
      <c r="CW1257" s="29"/>
      <c r="CX1257" s="29"/>
      <c r="CY1257" s="29"/>
      <c r="CZ1257" s="29"/>
      <c r="DA1257" s="29"/>
      <c r="DB1257" s="29"/>
      <c r="DC1257" s="29"/>
      <c r="DD1257" s="29"/>
      <c r="DE1257" s="29"/>
      <c r="DF1257" s="29"/>
      <c r="DG1257" s="29"/>
      <c r="DH1257" s="29"/>
      <c r="DI1257" s="29"/>
      <c r="DJ1257" s="29"/>
      <c r="DK1257" s="29"/>
      <c r="DL1257" s="29"/>
      <c r="DM1257" s="29"/>
      <c r="DN1257" s="29"/>
      <c r="DO1257" s="29"/>
      <c r="DP1257" s="29"/>
      <c r="DQ1257" s="29"/>
      <c r="DR1257" s="29"/>
      <c r="DS1257" s="29"/>
      <c r="DT1257" s="29"/>
      <c r="DU1257" s="29"/>
      <c r="DV1257" s="29"/>
      <c r="DW1257" s="29"/>
      <c r="DX1257" s="29"/>
      <c r="DY1257" s="29"/>
      <c r="DZ1257" s="29"/>
      <c r="EA1257" s="29"/>
      <c r="EB1257" s="29"/>
      <c r="EC1257" s="29"/>
      <c r="ED1257" s="29"/>
      <c r="EE1257" s="29"/>
      <c r="EF1257" s="29"/>
      <c r="EG1257" s="29"/>
      <c r="EH1257" s="29"/>
      <c r="EI1257" s="29"/>
      <c r="EJ1257" s="29"/>
      <c r="EK1257" s="29"/>
      <c r="EL1257" s="29"/>
      <c r="EM1257" s="29"/>
      <c r="EN1257" s="29"/>
      <c r="EO1257" s="29"/>
      <c r="EP1257" s="29"/>
      <c r="EQ1257" s="29"/>
      <c r="ER1257" s="29"/>
      <c r="ES1257" s="29"/>
      <c r="ET1257" s="29"/>
      <c r="EU1257" s="29"/>
      <c r="EV1257" s="29"/>
      <c r="EW1257" s="29"/>
      <c r="EX1257" s="29"/>
      <c r="EY1257" s="29"/>
      <c r="EZ1257" s="29"/>
      <c r="FA1257" s="29"/>
      <c r="FB1257" s="29"/>
      <c r="FC1257" s="29"/>
      <c r="FD1257" s="29"/>
      <c r="FE1257" s="29"/>
      <c r="FF1257" s="29"/>
      <c r="FG1257" s="29"/>
      <c r="FH1257" s="29"/>
      <c r="FI1257" s="29"/>
      <c r="FJ1257" s="29"/>
      <c r="FK1257" s="29"/>
      <c r="FL1257" s="29"/>
      <c r="FM1257" s="29"/>
      <c r="FN1257" s="29"/>
      <c r="FO1257" s="29"/>
      <c r="FP1257" s="29"/>
      <c r="FQ1257" s="29"/>
      <c r="FR1257" s="29"/>
      <c r="FS1257" s="29"/>
      <c r="FT1257" s="29"/>
      <c r="FU1257" s="29"/>
      <c r="FV1257" s="29"/>
      <c r="FW1257" s="29"/>
      <c r="FX1257" s="29"/>
      <c r="FY1257" s="29"/>
      <c r="FZ1257" s="29"/>
      <c r="GA1257" s="29"/>
      <c r="GB1257" s="29"/>
      <c r="GC1257" s="29"/>
      <c r="GD1257" s="29"/>
      <c r="GE1257" s="29"/>
      <c r="GF1257" s="29"/>
      <c r="GG1257" s="29"/>
      <c r="GH1257" s="29"/>
      <c r="GI1257" s="29"/>
      <c r="GJ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</row>
    <row r="1258" spans="2:230" ht="12.75">
      <c r="B1258" s="48"/>
      <c r="C1258" s="48"/>
      <c r="D1258" s="48"/>
      <c r="E1258" s="55"/>
      <c r="F1258" s="56"/>
      <c r="G1258" s="56"/>
      <c r="H1258" s="56"/>
      <c r="I1258" s="48"/>
      <c r="J1258" s="48"/>
      <c r="K1258" s="48"/>
      <c r="L1258" s="56"/>
      <c r="M1258" s="48"/>
      <c r="N1258" s="48"/>
      <c r="O1258" s="49"/>
      <c r="P1258" s="48"/>
      <c r="Q1258" s="48"/>
      <c r="R1258" s="56"/>
      <c r="S1258" s="52"/>
      <c r="T1258" s="116"/>
      <c r="U1258" s="116"/>
      <c r="V1258" s="116"/>
      <c r="W1258" s="116"/>
      <c r="X1258" s="43"/>
      <c r="Y1258" s="43"/>
      <c r="Z1258" s="42"/>
      <c r="AA1258" s="43"/>
      <c r="AB1258" s="45"/>
      <c r="AC1258" s="45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  <c r="BM1258" s="29"/>
      <c r="BN1258" s="29"/>
      <c r="BO1258" s="29"/>
      <c r="BP1258" s="29"/>
      <c r="BQ1258" s="29"/>
      <c r="BR1258" s="29"/>
      <c r="BS1258" s="29"/>
      <c r="BT1258" s="29"/>
      <c r="BU1258" s="29"/>
      <c r="BV1258" s="29"/>
      <c r="BW1258" s="29"/>
      <c r="BX1258" s="29"/>
      <c r="BY1258" s="29"/>
      <c r="BZ1258" s="29"/>
      <c r="CA1258" s="29"/>
      <c r="CB1258" s="29"/>
      <c r="CC1258" s="29"/>
      <c r="CD1258" s="29"/>
      <c r="CE1258" s="29"/>
      <c r="CF1258" s="29"/>
      <c r="CG1258" s="29"/>
      <c r="CH1258" s="29"/>
      <c r="CI1258" s="29"/>
      <c r="CJ1258" s="29"/>
      <c r="CK1258" s="29"/>
      <c r="CL1258" s="29"/>
      <c r="CM1258" s="29"/>
      <c r="CN1258" s="29"/>
      <c r="CO1258" s="29"/>
      <c r="CP1258" s="29"/>
      <c r="CQ1258" s="29"/>
      <c r="CR1258" s="29"/>
      <c r="CS1258" s="29"/>
      <c r="CT1258" s="29"/>
      <c r="CU1258" s="29"/>
      <c r="CV1258" s="29"/>
      <c r="CW1258" s="29"/>
      <c r="CX1258" s="29"/>
      <c r="CY1258" s="29"/>
      <c r="CZ1258" s="29"/>
      <c r="DA1258" s="29"/>
      <c r="DB1258" s="29"/>
      <c r="DC1258" s="29"/>
      <c r="DD1258" s="29"/>
      <c r="DE1258" s="29"/>
      <c r="DF1258" s="29"/>
      <c r="DG1258" s="29"/>
      <c r="DH1258" s="29"/>
      <c r="DI1258" s="29"/>
      <c r="DJ1258" s="29"/>
      <c r="DK1258" s="29"/>
      <c r="DL1258" s="29"/>
      <c r="DM1258" s="29"/>
      <c r="DN1258" s="29"/>
      <c r="DO1258" s="29"/>
      <c r="DP1258" s="29"/>
      <c r="DQ1258" s="29"/>
      <c r="DR1258" s="29"/>
      <c r="DS1258" s="29"/>
      <c r="DT1258" s="29"/>
      <c r="DU1258" s="29"/>
      <c r="DV1258" s="29"/>
      <c r="DW1258" s="29"/>
      <c r="DX1258" s="29"/>
      <c r="DY1258" s="29"/>
      <c r="DZ1258" s="29"/>
      <c r="EA1258" s="29"/>
      <c r="EB1258" s="29"/>
      <c r="EC1258" s="29"/>
      <c r="ED1258" s="29"/>
      <c r="EE1258" s="29"/>
      <c r="EF1258" s="29"/>
      <c r="EG1258" s="29"/>
      <c r="EH1258" s="29"/>
      <c r="EI1258" s="29"/>
      <c r="EJ1258" s="29"/>
      <c r="EK1258" s="29"/>
      <c r="EL1258" s="29"/>
      <c r="EM1258" s="29"/>
      <c r="EN1258" s="29"/>
      <c r="EO1258" s="29"/>
      <c r="EP1258" s="29"/>
      <c r="EQ1258" s="29"/>
      <c r="ER1258" s="29"/>
      <c r="ES1258" s="29"/>
      <c r="ET1258" s="29"/>
      <c r="EU1258" s="29"/>
      <c r="EV1258" s="29"/>
      <c r="EW1258" s="29"/>
      <c r="EX1258" s="29"/>
      <c r="EY1258" s="29"/>
      <c r="EZ1258" s="29"/>
      <c r="FA1258" s="29"/>
      <c r="FB1258" s="29"/>
      <c r="FC1258" s="29"/>
      <c r="FD1258" s="29"/>
      <c r="FE1258" s="29"/>
      <c r="FF1258" s="29"/>
      <c r="FG1258" s="29"/>
      <c r="FH1258" s="29"/>
      <c r="FI1258" s="29"/>
      <c r="FJ1258" s="29"/>
      <c r="FK1258" s="29"/>
      <c r="FL1258" s="29"/>
      <c r="FM1258" s="29"/>
      <c r="FN1258" s="29"/>
      <c r="FO1258" s="29"/>
      <c r="FP1258" s="29"/>
      <c r="FQ1258" s="29"/>
      <c r="FR1258" s="29"/>
      <c r="FS1258" s="29"/>
      <c r="FT1258" s="29"/>
      <c r="FU1258" s="29"/>
      <c r="FV1258" s="29"/>
      <c r="FW1258" s="29"/>
      <c r="FX1258" s="29"/>
      <c r="FY1258" s="29"/>
      <c r="FZ1258" s="29"/>
      <c r="GA1258" s="29"/>
      <c r="GB1258" s="29"/>
      <c r="GC1258" s="29"/>
      <c r="GD1258" s="29"/>
      <c r="GE1258" s="29"/>
      <c r="GF1258" s="29"/>
      <c r="GG1258" s="29"/>
      <c r="GH1258" s="29"/>
      <c r="GI1258" s="29"/>
      <c r="GJ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</row>
    <row r="1259" spans="2:230" ht="12.75">
      <c r="B1259" s="48"/>
      <c r="C1259" s="48"/>
      <c r="D1259" s="48"/>
      <c r="E1259" s="55"/>
      <c r="F1259" s="56"/>
      <c r="G1259" s="56"/>
      <c r="H1259" s="56"/>
      <c r="I1259" s="48"/>
      <c r="J1259" s="48"/>
      <c r="K1259" s="48"/>
      <c r="L1259" s="56"/>
      <c r="M1259" s="48"/>
      <c r="N1259" s="48"/>
      <c r="O1259" s="49"/>
      <c r="P1259" s="48"/>
      <c r="Q1259" s="48"/>
      <c r="R1259" s="56"/>
      <c r="S1259" s="52"/>
      <c r="T1259" s="116"/>
      <c r="U1259" s="116"/>
      <c r="V1259" s="116"/>
      <c r="W1259" s="116"/>
      <c r="X1259" s="43"/>
      <c r="Y1259" s="43"/>
      <c r="Z1259" s="42"/>
      <c r="AA1259" s="43"/>
      <c r="AB1259" s="45"/>
      <c r="AC1259" s="45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  <c r="BM1259" s="29"/>
      <c r="BN1259" s="29"/>
      <c r="BO1259" s="29"/>
      <c r="BP1259" s="29"/>
      <c r="BQ1259" s="29"/>
      <c r="BR1259" s="29"/>
      <c r="BS1259" s="29"/>
      <c r="BT1259" s="29"/>
      <c r="BU1259" s="29"/>
      <c r="BV1259" s="29"/>
      <c r="BW1259" s="29"/>
      <c r="BX1259" s="29"/>
      <c r="BY1259" s="29"/>
      <c r="BZ1259" s="29"/>
      <c r="CA1259" s="29"/>
      <c r="CB1259" s="29"/>
      <c r="CC1259" s="29"/>
      <c r="CD1259" s="29"/>
      <c r="CE1259" s="29"/>
      <c r="CF1259" s="29"/>
      <c r="CG1259" s="29"/>
      <c r="CH1259" s="29"/>
      <c r="CI1259" s="29"/>
      <c r="CJ1259" s="29"/>
      <c r="CK1259" s="29"/>
      <c r="CL1259" s="29"/>
      <c r="CM1259" s="29"/>
      <c r="CN1259" s="29"/>
      <c r="CO1259" s="29"/>
      <c r="CP1259" s="29"/>
      <c r="CQ1259" s="29"/>
      <c r="CR1259" s="29"/>
      <c r="CS1259" s="29"/>
      <c r="CT1259" s="29"/>
      <c r="CU1259" s="29"/>
      <c r="CV1259" s="29"/>
      <c r="CW1259" s="29"/>
      <c r="CX1259" s="29"/>
      <c r="CY1259" s="29"/>
      <c r="CZ1259" s="29"/>
      <c r="DA1259" s="29"/>
      <c r="DB1259" s="29"/>
      <c r="DC1259" s="29"/>
      <c r="DD1259" s="29"/>
      <c r="DE1259" s="29"/>
      <c r="DF1259" s="29"/>
      <c r="DG1259" s="29"/>
      <c r="DH1259" s="29"/>
      <c r="DI1259" s="29"/>
      <c r="DJ1259" s="29"/>
      <c r="DK1259" s="29"/>
      <c r="DL1259" s="29"/>
      <c r="DM1259" s="29"/>
      <c r="DN1259" s="29"/>
      <c r="DO1259" s="29"/>
      <c r="DP1259" s="29"/>
      <c r="DQ1259" s="29"/>
      <c r="DR1259" s="29"/>
      <c r="DS1259" s="29"/>
      <c r="DT1259" s="29"/>
      <c r="DU1259" s="29"/>
      <c r="DV1259" s="29"/>
      <c r="DW1259" s="29"/>
      <c r="DX1259" s="29"/>
      <c r="DY1259" s="29"/>
      <c r="DZ1259" s="29"/>
      <c r="EA1259" s="29"/>
      <c r="EB1259" s="29"/>
      <c r="EC1259" s="29"/>
      <c r="ED1259" s="29"/>
      <c r="EE1259" s="29"/>
      <c r="EF1259" s="29"/>
      <c r="EG1259" s="29"/>
      <c r="EH1259" s="29"/>
      <c r="EI1259" s="29"/>
      <c r="EJ1259" s="29"/>
      <c r="EK1259" s="29"/>
      <c r="EL1259" s="29"/>
      <c r="EM1259" s="29"/>
      <c r="EN1259" s="29"/>
      <c r="EO1259" s="29"/>
      <c r="EP1259" s="29"/>
      <c r="EQ1259" s="29"/>
      <c r="ER1259" s="29"/>
      <c r="ES1259" s="29"/>
      <c r="ET1259" s="29"/>
      <c r="EU1259" s="29"/>
      <c r="EV1259" s="29"/>
      <c r="EW1259" s="29"/>
      <c r="EX1259" s="29"/>
      <c r="EY1259" s="29"/>
      <c r="EZ1259" s="29"/>
      <c r="FA1259" s="29"/>
      <c r="FB1259" s="29"/>
      <c r="FC1259" s="29"/>
      <c r="FD1259" s="29"/>
      <c r="FE1259" s="29"/>
      <c r="FF1259" s="29"/>
      <c r="FG1259" s="29"/>
      <c r="FH1259" s="29"/>
      <c r="FI1259" s="29"/>
      <c r="FJ1259" s="29"/>
      <c r="FK1259" s="29"/>
      <c r="FL1259" s="29"/>
      <c r="FM1259" s="29"/>
      <c r="FN1259" s="29"/>
      <c r="FO1259" s="29"/>
      <c r="FP1259" s="29"/>
      <c r="FQ1259" s="29"/>
      <c r="FR1259" s="29"/>
      <c r="FS1259" s="29"/>
      <c r="FT1259" s="29"/>
      <c r="FU1259" s="29"/>
      <c r="FV1259" s="29"/>
      <c r="FW1259" s="29"/>
      <c r="FX1259" s="29"/>
      <c r="FY1259" s="29"/>
      <c r="FZ1259" s="29"/>
      <c r="GA1259" s="29"/>
      <c r="GB1259" s="29"/>
      <c r="GC1259" s="29"/>
      <c r="GD1259" s="29"/>
      <c r="GE1259" s="29"/>
      <c r="GF1259" s="29"/>
      <c r="GG1259" s="29"/>
      <c r="GH1259" s="29"/>
      <c r="GI1259" s="29"/>
      <c r="GJ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</row>
    <row r="1260" spans="2:230" ht="12.75">
      <c r="B1260" s="48"/>
      <c r="C1260" s="48"/>
      <c r="D1260" s="48"/>
      <c r="E1260" s="55"/>
      <c r="F1260" s="56"/>
      <c r="G1260" s="56"/>
      <c r="H1260" s="56"/>
      <c r="I1260" s="48"/>
      <c r="J1260" s="48"/>
      <c r="K1260" s="48"/>
      <c r="L1260" s="56"/>
      <c r="M1260" s="48"/>
      <c r="N1260" s="48"/>
      <c r="O1260" s="49"/>
      <c r="P1260" s="48"/>
      <c r="Q1260" s="48"/>
      <c r="R1260" s="56"/>
      <c r="S1260" s="52"/>
      <c r="T1260" s="116"/>
      <c r="U1260" s="116"/>
      <c r="V1260" s="116"/>
      <c r="W1260" s="116"/>
      <c r="X1260" s="43"/>
      <c r="Y1260" s="43"/>
      <c r="Z1260" s="42"/>
      <c r="AA1260" s="43"/>
      <c r="AB1260" s="45"/>
      <c r="AC1260" s="45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  <c r="BM1260" s="29"/>
      <c r="BN1260" s="29"/>
      <c r="BO1260" s="29"/>
      <c r="BP1260" s="29"/>
      <c r="BQ1260" s="29"/>
      <c r="BR1260" s="29"/>
      <c r="BS1260" s="29"/>
      <c r="BT1260" s="29"/>
      <c r="BU1260" s="29"/>
      <c r="BV1260" s="29"/>
      <c r="BW1260" s="29"/>
      <c r="BX1260" s="29"/>
      <c r="BY1260" s="29"/>
      <c r="BZ1260" s="29"/>
      <c r="CA1260" s="29"/>
      <c r="CB1260" s="29"/>
      <c r="CC1260" s="29"/>
      <c r="CD1260" s="29"/>
      <c r="CE1260" s="29"/>
      <c r="CF1260" s="29"/>
      <c r="CG1260" s="29"/>
      <c r="CH1260" s="29"/>
      <c r="CI1260" s="29"/>
      <c r="CJ1260" s="29"/>
      <c r="CK1260" s="29"/>
      <c r="CL1260" s="29"/>
      <c r="CM1260" s="29"/>
      <c r="CN1260" s="29"/>
      <c r="CO1260" s="29"/>
      <c r="CP1260" s="29"/>
      <c r="CQ1260" s="29"/>
      <c r="CR1260" s="29"/>
      <c r="CS1260" s="29"/>
      <c r="CT1260" s="29"/>
      <c r="CU1260" s="29"/>
      <c r="CV1260" s="29"/>
      <c r="CW1260" s="29"/>
      <c r="CX1260" s="29"/>
      <c r="CY1260" s="29"/>
      <c r="CZ1260" s="29"/>
      <c r="DA1260" s="29"/>
      <c r="DB1260" s="29"/>
      <c r="DC1260" s="29"/>
      <c r="DD1260" s="29"/>
      <c r="DE1260" s="29"/>
      <c r="DF1260" s="29"/>
      <c r="DG1260" s="29"/>
      <c r="DH1260" s="29"/>
      <c r="DI1260" s="29"/>
      <c r="DJ1260" s="29"/>
      <c r="DK1260" s="29"/>
      <c r="DL1260" s="29"/>
      <c r="DM1260" s="29"/>
      <c r="DN1260" s="29"/>
      <c r="DO1260" s="29"/>
      <c r="DP1260" s="29"/>
      <c r="DQ1260" s="29"/>
      <c r="DR1260" s="29"/>
      <c r="DS1260" s="29"/>
      <c r="DT1260" s="29"/>
      <c r="DU1260" s="29"/>
      <c r="DV1260" s="29"/>
      <c r="DW1260" s="29"/>
      <c r="DX1260" s="29"/>
      <c r="DY1260" s="29"/>
      <c r="DZ1260" s="29"/>
      <c r="EA1260" s="29"/>
      <c r="EB1260" s="29"/>
      <c r="EC1260" s="29"/>
      <c r="ED1260" s="29"/>
      <c r="EE1260" s="29"/>
      <c r="EF1260" s="29"/>
      <c r="EG1260" s="29"/>
      <c r="EH1260" s="29"/>
      <c r="EI1260" s="29"/>
      <c r="EJ1260" s="29"/>
      <c r="EK1260" s="29"/>
      <c r="EL1260" s="29"/>
      <c r="EM1260" s="29"/>
      <c r="EN1260" s="29"/>
      <c r="EO1260" s="29"/>
      <c r="EP1260" s="29"/>
      <c r="EQ1260" s="29"/>
      <c r="ER1260" s="29"/>
      <c r="ES1260" s="29"/>
      <c r="ET1260" s="29"/>
      <c r="EU1260" s="29"/>
      <c r="EV1260" s="29"/>
      <c r="EW1260" s="29"/>
      <c r="EX1260" s="29"/>
      <c r="EY1260" s="29"/>
      <c r="EZ1260" s="29"/>
      <c r="FA1260" s="29"/>
      <c r="FB1260" s="29"/>
      <c r="FC1260" s="29"/>
      <c r="FD1260" s="29"/>
      <c r="FE1260" s="29"/>
      <c r="FF1260" s="29"/>
      <c r="FG1260" s="29"/>
      <c r="FH1260" s="29"/>
      <c r="FI1260" s="29"/>
      <c r="FJ1260" s="29"/>
      <c r="FK1260" s="29"/>
      <c r="FL1260" s="29"/>
      <c r="FM1260" s="29"/>
      <c r="FN1260" s="29"/>
      <c r="FO1260" s="29"/>
      <c r="FP1260" s="29"/>
      <c r="FQ1260" s="29"/>
      <c r="FR1260" s="29"/>
      <c r="FS1260" s="29"/>
      <c r="FT1260" s="29"/>
      <c r="FU1260" s="29"/>
      <c r="FV1260" s="29"/>
      <c r="FW1260" s="29"/>
      <c r="FX1260" s="29"/>
      <c r="FY1260" s="29"/>
      <c r="FZ1260" s="29"/>
      <c r="GA1260" s="29"/>
      <c r="GB1260" s="29"/>
      <c r="GC1260" s="29"/>
      <c r="GD1260" s="29"/>
      <c r="GE1260" s="29"/>
      <c r="GF1260" s="29"/>
      <c r="GG1260" s="29"/>
      <c r="GH1260" s="29"/>
      <c r="GI1260" s="29"/>
      <c r="GJ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</row>
    <row r="1261" spans="2:230" ht="12.75">
      <c r="B1261" s="48"/>
      <c r="C1261" s="48"/>
      <c r="D1261" s="48"/>
      <c r="E1261" s="55"/>
      <c r="F1261" s="56"/>
      <c r="G1261" s="56"/>
      <c r="H1261" s="56"/>
      <c r="I1261" s="48"/>
      <c r="J1261" s="48"/>
      <c r="K1261" s="48"/>
      <c r="L1261" s="56"/>
      <c r="M1261" s="48"/>
      <c r="N1261" s="48"/>
      <c r="O1261" s="49"/>
      <c r="P1261" s="48"/>
      <c r="Q1261" s="48"/>
      <c r="R1261" s="56"/>
      <c r="S1261" s="52"/>
      <c r="T1261" s="116"/>
      <c r="U1261" s="116"/>
      <c r="V1261" s="116"/>
      <c r="W1261" s="116"/>
      <c r="X1261" s="43"/>
      <c r="Y1261" s="43"/>
      <c r="Z1261" s="42"/>
      <c r="AA1261" s="43"/>
      <c r="AB1261" s="45"/>
      <c r="AC1261" s="45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  <c r="BM1261" s="29"/>
      <c r="BN1261" s="29"/>
      <c r="BO1261" s="29"/>
      <c r="BP1261" s="29"/>
      <c r="BQ1261" s="29"/>
      <c r="BR1261" s="29"/>
      <c r="BS1261" s="29"/>
      <c r="BT1261" s="29"/>
      <c r="BU1261" s="29"/>
      <c r="BV1261" s="29"/>
      <c r="BW1261" s="29"/>
      <c r="BX1261" s="29"/>
      <c r="BY1261" s="29"/>
      <c r="BZ1261" s="29"/>
      <c r="CA1261" s="29"/>
      <c r="CB1261" s="29"/>
      <c r="CC1261" s="29"/>
      <c r="CD1261" s="29"/>
      <c r="CE1261" s="29"/>
      <c r="CF1261" s="29"/>
      <c r="CG1261" s="29"/>
      <c r="CH1261" s="29"/>
      <c r="CI1261" s="29"/>
      <c r="CJ1261" s="29"/>
      <c r="CK1261" s="29"/>
      <c r="CL1261" s="29"/>
      <c r="CM1261" s="29"/>
      <c r="CN1261" s="29"/>
      <c r="CO1261" s="29"/>
      <c r="CP1261" s="29"/>
      <c r="CQ1261" s="29"/>
      <c r="CR1261" s="29"/>
      <c r="CS1261" s="29"/>
      <c r="CT1261" s="29"/>
      <c r="CU1261" s="29"/>
      <c r="CV1261" s="29"/>
      <c r="CW1261" s="29"/>
      <c r="CX1261" s="29"/>
      <c r="CY1261" s="29"/>
      <c r="CZ1261" s="29"/>
      <c r="DA1261" s="29"/>
      <c r="DB1261" s="29"/>
      <c r="DC1261" s="29"/>
      <c r="DD1261" s="29"/>
      <c r="DE1261" s="29"/>
      <c r="DF1261" s="29"/>
      <c r="DG1261" s="29"/>
      <c r="DH1261" s="29"/>
      <c r="DI1261" s="29"/>
      <c r="DJ1261" s="29"/>
      <c r="DK1261" s="29"/>
      <c r="DL1261" s="29"/>
      <c r="DM1261" s="29"/>
      <c r="DN1261" s="29"/>
      <c r="DO1261" s="29"/>
      <c r="DP1261" s="29"/>
      <c r="DQ1261" s="29"/>
      <c r="DR1261" s="29"/>
      <c r="DS1261" s="29"/>
      <c r="DT1261" s="29"/>
      <c r="DU1261" s="29"/>
      <c r="DV1261" s="29"/>
      <c r="DW1261" s="29"/>
      <c r="DX1261" s="29"/>
      <c r="DY1261" s="29"/>
      <c r="DZ1261" s="29"/>
      <c r="EA1261" s="29"/>
      <c r="EB1261" s="29"/>
      <c r="EC1261" s="29"/>
      <c r="ED1261" s="29"/>
      <c r="EE1261" s="29"/>
      <c r="EF1261" s="29"/>
      <c r="EG1261" s="29"/>
      <c r="EH1261" s="29"/>
      <c r="EI1261" s="29"/>
      <c r="EJ1261" s="29"/>
      <c r="EK1261" s="29"/>
      <c r="EL1261" s="29"/>
      <c r="EM1261" s="29"/>
      <c r="EN1261" s="29"/>
      <c r="EO1261" s="29"/>
      <c r="EP1261" s="29"/>
      <c r="EQ1261" s="29"/>
      <c r="ER1261" s="29"/>
      <c r="ES1261" s="29"/>
      <c r="ET1261" s="29"/>
      <c r="EU1261" s="29"/>
      <c r="EV1261" s="29"/>
      <c r="EW1261" s="29"/>
      <c r="EX1261" s="29"/>
      <c r="EY1261" s="29"/>
      <c r="EZ1261" s="29"/>
      <c r="FA1261" s="29"/>
      <c r="FB1261" s="29"/>
      <c r="FC1261" s="29"/>
      <c r="FD1261" s="29"/>
      <c r="FE1261" s="29"/>
      <c r="FF1261" s="29"/>
      <c r="FG1261" s="29"/>
      <c r="FH1261" s="29"/>
      <c r="FI1261" s="29"/>
      <c r="FJ1261" s="29"/>
      <c r="FK1261" s="29"/>
      <c r="FL1261" s="29"/>
      <c r="FM1261" s="29"/>
      <c r="FN1261" s="29"/>
      <c r="FO1261" s="29"/>
      <c r="FP1261" s="29"/>
      <c r="FQ1261" s="29"/>
      <c r="FR1261" s="29"/>
      <c r="FS1261" s="29"/>
      <c r="FT1261" s="29"/>
      <c r="FU1261" s="29"/>
      <c r="FV1261" s="29"/>
      <c r="FW1261" s="29"/>
      <c r="FX1261" s="29"/>
      <c r="FY1261" s="29"/>
      <c r="FZ1261" s="29"/>
      <c r="GA1261" s="29"/>
      <c r="GB1261" s="29"/>
      <c r="GC1261" s="29"/>
      <c r="GD1261" s="29"/>
      <c r="GE1261" s="29"/>
      <c r="GF1261" s="29"/>
      <c r="GG1261" s="29"/>
      <c r="GH1261" s="29"/>
      <c r="GI1261" s="29"/>
      <c r="GJ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</row>
    <row r="1262" spans="2:230" ht="12.75">
      <c r="B1262" s="48"/>
      <c r="C1262" s="48"/>
      <c r="D1262" s="48"/>
      <c r="E1262" s="55"/>
      <c r="F1262" s="56"/>
      <c r="G1262" s="56"/>
      <c r="H1262" s="56"/>
      <c r="I1262" s="48"/>
      <c r="J1262" s="48"/>
      <c r="K1262" s="48"/>
      <c r="L1262" s="56"/>
      <c r="M1262" s="48"/>
      <c r="N1262" s="48"/>
      <c r="O1262" s="49"/>
      <c r="P1262" s="48"/>
      <c r="Q1262" s="48"/>
      <c r="R1262" s="56"/>
      <c r="S1262" s="52"/>
      <c r="T1262" s="116"/>
      <c r="U1262" s="116"/>
      <c r="V1262" s="116"/>
      <c r="W1262" s="116"/>
      <c r="X1262" s="43"/>
      <c r="Y1262" s="43"/>
      <c r="Z1262" s="42"/>
      <c r="AA1262" s="43"/>
      <c r="AB1262" s="45"/>
      <c r="AC1262" s="45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  <c r="BM1262" s="29"/>
      <c r="BN1262" s="29"/>
      <c r="BO1262" s="29"/>
      <c r="BP1262" s="29"/>
      <c r="BQ1262" s="29"/>
      <c r="BR1262" s="29"/>
      <c r="BS1262" s="29"/>
      <c r="BT1262" s="29"/>
      <c r="BU1262" s="29"/>
      <c r="BV1262" s="29"/>
      <c r="BW1262" s="29"/>
      <c r="BX1262" s="29"/>
      <c r="BY1262" s="29"/>
      <c r="BZ1262" s="29"/>
      <c r="CA1262" s="29"/>
      <c r="CB1262" s="29"/>
      <c r="CC1262" s="29"/>
      <c r="CD1262" s="29"/>
      <c r="CE1262" s="29"/>
      <c r="CF1262" s="29"/>
      <c r="CG1262" s="29"/>
      <c r="CH1262" s="29"/>
      <c r="CI1262" s="29"/>
      <c r="CJ1262" s="29"/>
      <c r="CK1262" s="29"/>
      <c r="CL1262" s="29"/>
      <c r="CM1262" s="29"/>
      <c r="CN1262" s="29"/>
      <c r="CO1262" s="29"/>
      <c r="CP1262" s="29"/>
      <c r="CQ1262" s="29"/>
      <c r="CR1262" s="29"/>
      <c r="CS1262" s="29"/>
      <c r="CT1262" s="29"/>
      <c r="CU1262" s="29"/>
      <c r="CV1262" s="29"/>
      <c r="CW1262" s="29"/>
      <c r="CX1262" s="29"/>
      <c r="CY1262" s="29"/>
      <c r="CZ1262" s="29"/>
      <c r="DA1262" s="29"/>
      <c r="DB1262" s="29"/>
      <c r="DC1262" s="29"/>
      <c r="DD1262" s="29"/>
      <c r="DE1262" s="29"/>
      <c r="DF1262" s="29"/>
      <c r="DG1262" s="29"/>
      <c r="DH1262" s="29"/>
      <c r="DI1262" s="29"/>
      <c r="DJ1262" s="29"/>
      <c r="DK1262" s="29"/>
      <c r="DL1262" s="29"/>
      <c r="DM1262" s="29"/>
      <c r="DN1262" s="29"/>
      <c r="DO1262" s="29"/>
      <c r="DP1262" s="29"/>
      <c r="DQ1262" s="29"/>
      <c r="DR1262" s="29"/>
      <c r="DS1262" s="29"/>
      <c r="DT1262" s="29"/>
      <c r="DU1262" s="29"/>
      <c r="DV1262" s="29"/>
      <c r="DW1262" s="29"/>
      <c r="DX1262" s="29"/>
      <c r="DY1262" s="29"/>
      <c r="DZ1262" s="29"/>
      <c r="EA1262" s="29"/>
      <c r="EB1262" s="29"/>
      <c r="EC1262" s="29"/>
      <c r="ED1262" s="29"/>
      <c r="EE1262" s="29"/>
      <c r="EF1262" s="29"/>
      <c r="EG1262" s="29"/>
      <c r="EH1262" s="29"/>
      <c r="EI1262" s="29"/>
      <c r="EJ1262" s="29"/>
      <c r="EK1262" s="29"/>
      <c r="EL1262" s="29"/>
      <c r="EM1262" s="29"/>
      <c r="EN1262" s="29"/>
      <c r="EO1262" s="29"/>
      <c r="EP1262" s="29"/>
      <c r="EQ1262" s="29"/>
      <c r="ER1262" s="29"/>
      <c r="ES1262" s="29"/>
      <c r="ET1262" s="29"/>
      <c r="EU1262" s="29"/>
      <c r="EV1262" s="29"/>
      <c r="EW1262" s="29"/>
      <c r="EX1262" s="29"/>
      <c r="EY1262" s="29"/>
      <c r="EZ1262" s="29"/>
      <c r="FA1262" s="29"/>
      <c r="FB1262" s="29"/>
      <c r="FC1262" s="29"/>
      <c r="FD1262" s="29"/>
      <c r="FE1262" s="29"/>
      <c r="FF1262" s="29"/>
      <c r="FG1262" s="29"/>
      <c r="FH1262" s="29"/>
      <c r="FI1262" s="29"/>
      <c r="FJ1262" s="29"/>
      <c r="FK1262" s="29"/>
      <c r="FL1262" s="29"/>
      <c r="FM1262" s="29"/>
      <c r="FN1262" s="29"/>
      <c r="FO1262" s="29"/>
      <c r="FP1262" s="29"/>
      <c r="FQ1262" s="29"/>
      <c r="FR1262" s="29"/>
      <c r="FS1262" s="29"/>
      <c r="FT1262" s="29"/>
      <c r="FU1262" s="29"/>
      <c r="FV1262" s="29"/>
      <c r="FW1262" s="29"/>
      <c r="FX1262" s="29"/>
      <c r="FY1262" s="29"/>
      <c r="FZ1262" s="29"/>
      <c r="GA1262" s="29"/>
      <c r="GB1262" s="29"/>
      <c r="GC1262" s="29"/>
      <c r="GD1262" s="29"/>
      <c r="GE1262" s="29"/>
      <c r="GF1262" s="29"/>
      <c r="GG1262" s="29"/>
      <c r="GH1262" s="29"/>
      <c r="GI1262" s="29"/>
      <c r="GJ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</row>
    <row r="1263" spans="2:230" ht="12.75">
      <c r="B1263" s="48"/>
      <c r="C1263" s="48"/>
      <c r="D1263" s="48"/>
      <c r="E1263" s="55"/>
      <c r="F1263" s="56"/>
      <c r="G1263" s="56"/>
      <c r="H1263" s="56"/>
      <c r="I1263" s="48"/>
      <c r="J1263" s="48"/>
      <c r="K1263" s="48"/>
      <c r="L1263" s="56"/>
      <c r="M1263" s="48"/>
      <c r="N1263" s="48"/>
      <c r="O1263" s="49"/>
      <c r="P1263" s="48"/>
      <c r="Q1263" s="48"/>
      <c r="R1263" s="56"/>
      <c r="S1263" s="52"/>
      <c r="T1263" s="116"/>
      <c r="U1263" s="116"/>
      <c r="V1263" s="116"/>
      <c r="W1263" s="116"/>
      <c r="X1263" s="43"/>
      <c r="Y1263" s="43"/>
      <c r="Z1263" s="42"/>
      <c r="AA1263" s="43"/>
      <c r="AB1263" s="45"/>
      <c r="AC1263" s="45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  <c r="BM1263" s="29"/>
      <c r="BN1263" s="29"/>
      <c r="BO1263" s="29"/>
      <c r="BP1263" s="29"/>
      <c r="BQ1263" s="29"/>
      <c r="BR1263" s="29"/>
      <c r="BS1263" s="29"/>
      <c r="BT1263" s="29"/>
      <c r="BU1263" s="29"/>
      <c r="BV1263" s="29"/>
      <c r="BW1263" s="29"/>
      <c r="BX1263" s="29"/>
      <c r="BY1263" s="29"/>
      <c r="BZ1263" s="29"/>
      <c r="CA1263" s="29"/>
      <c r="CB1263" s="29"/>
      <c r="CC1263" s="29"/>
      <c r="CD1263" s="29"/>
      <c r="CE1263" s="29"/>
      <c r="CF1263" s="29"/>
      <c r="CG1263" s="29"/>
      <c r="CH1263" s="29"/>
      <c r="CI1263" s="29"/>
      <c r="CJ1263" s="29"/>
      <c r="CK1263" s="29"/>
      <c r="CL1263" s="29"/>
      <c r="CM1263" s="29"/>
      <c r="CN1263" s="29"/>
      <c r="CO1263" s="29"/>
      <c r="CP1263" s="29"/>
      <c r="CQ1263" s="29"/>
      <c r="CR1263" s="29"/>
      <c r="CS1263" s="29"/>
      <c r="CT1263" s="29"/>
      <c r="CU1263" s="29"/>
      <c r="CV1263" s="29"/>
      <c r="CW1263" s="29"/>
      <c r="CX1263" s="29"/>
      <c r="CY1263" s="29"/>
      <c r="CZ1263" s="29"/>
      <c r="DA1263" s="29"/>
      <c r="DB1263" s="29"/>
      <c r="DC1263" s="29"/>
      <c r="DD1263" s="29"/>
      <c r="DE1263" s="29"/>
      <c r="DF1263" s="29"/>
      <c r="DG1263" s="29"/>
      <c r="DH1263" s="29"/>
      <c r="DI1263" s="29"/>
      <c r="DJ1263" s="29"/>
      <c r="DK1263" s="29"/>
      <c r="DL1263" s="29"/>
      <c r="DM1263" s="29"/>
      <c r="DN1263" s="29"/>
      <c r="DO1263" s="29"/>
      <c r="DP1263" s="29"/>
      <c r="DQ1263" s="29"/>
      <c r="DR1263" s="29"/>
      <c r="DS1263" s="29"/>
      <c r="DT1263" s="29"/>
      <c r="DU1263" s="29"/>
      <c r="DV1263" s="29"/>
      <c r="DW1263" s="29"/>
      <c r="DX1263" s="29"/>
      <c r="DY1263" s="29"/>
      <c r="DZ1263" s="29"/>
      <c r="EA1263" s="29"/>
      <c r="EB1263" s="29"/>
      <c r="EC1263" s="29"/>
      <c r="ED1263" s="29"/>
      <c r="EE1263" s="29"/>
      <c r="EF1263" s="29"/>
      <c r="EG1263" s="29"/>
      <c r="EH1263" s="29"/>
      <c r="EI1263" s="29"/>
      <c r="EJ1263" s="29"/>
      <c r="EK1263" s="29"/>
      <c r="EL1263" s="29"/>
      <c r="EM1263" s="29"/>
      <c r="EN1263" s="29"/>
      <c r="EO1263" s="29"/>
      <c r="EP1263" s="29"/>
      <c r="EQ1263" s="29"/>
      <c r="ER1263" s="29"/>
      <c r="ES1263" s="29"/>
      <c r="ET1263" s="29"/>
      <c r="EU1263" s="29"/>
      <c r="EV1263" s="29"/>
      <c r="EW1263" s="29"/>
      <c r="EX1263" s="29"/>
      <c r="EY1263" s="29"/>
      <c r="EZ1263" s="29"/>
      <c r="FA1263" s="29"/>
      <c r="FB1263" s="29"/>
      <c r="FC1263" s="29"/>
      <c r="FD1263" s="29"/>
      <c r="FE1263" s="29"/>
      <c r="FF1263" s="29"/>
      <c r="FG1263" s="29"/>
      <c r="FH1263" s="29"/>
      <c r="FI1263" s="29"/>
      <c r="FJ1263" s="29"/>
      <c r="FK1263" s="29"/>
      <c r="FL1263" s="29"/>
      <c r="FM1263" s="29"/>
      <c r="FN1263" s="29"/>
      <c r="FO1263" s="29"/>
      <c r="FP1263" s="29"/>
      <c r="FQ1263" s="29"/>
      <c r="FR1263" s="29"/>
      <c r="FS1263" s="29"/>
      <c r="FT1263" s="29"/>
      <c r="FU1263" s="29"/>
      <c r="FV1263" s="29"/>
      <c r="FW1263" s="29"/>
      <c r="FX1263" s="29"/>
      <c r="FY1263" s="29"/>
      <c r="FZ1263" s="29"/>
      <c r="GA1263" s="29"/>
      <c r="GB1263" s="29"/>
      <c r="GC1263" s="29"/>
      <c r="GD1263" s="29"/>
      <c r="GE1263" s="29"/>
      <c r="GF1263" s="29"/>
      <c r="GG1263" s="29"/>
      <c r="GH1263" s="29"/>
      <c r="GI1263" s="29"/>
      <c r="GJ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</row>
    <row r="1264" spans="2:230" ht="12.75">
      <c r="B1264" s="48"/>
      <c r="C1264" s="48"/>
      <c r="D1264" s="48"/>
      <c r="E1264" s="55"/>
      <c r="F1264" s="56"/>
      <c r="G1264" s="56"/>
      <c r="H1264" s="56"/>
      <c r="I1264" s="48"/>
      <c r="J1264" s="48"/>
      <c r="K1264" s="48"/>
      <c r="L1264" s="56"/>
      <c r="M1264" s="48"/>
      <c r="N1264" s="48"/>
      <c r="O1264" s="49"/>
      <c r="P1264" s="48"/>
      <c r="Q1264" s="48"/>
      <c r="R1264" s="56"/>
      <c r="S1264" s="52"/>
      <c r="T1264" s="116"/>
      <c r="U1264" s="116"/>
      <c r="V1264" s="116"/>
      <c r="W1264" s="116"/>
      <c r="X1264" s="43"/>
      <c r="Y1264" s="43"/>
      <c r="Z1264" s="42"/>
      <c r="AA1264" s="43"/>
      <c r="AB1264" s="45"/>
      <c r="AC1264" s="45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  <c r="BM1264" s="29"/>
      <c r="BN1264" s="29"/>
      <c r="BO1264" s="29"/>
      <c r="BP1264" s="29"/>
      <c r="BQ1264" s="29"/>
      <c r="BR1264" s="29"/>
      <c r="BS1264" s="29"/>
      <c r="BT1264" s="29"/>
      <c r="BU1264" s="29"/>
      <c r="BV1264" s="29"/>
      <c r="BW1264" s="29"/>
      <c r="BX1264" s="29"/>
      <c r="BY1264" s="29"/>
      <c r="BZ1264" s="29"/>
      <c r="CA1264" s="29"/>
      <c r="CB1264" s="29"/>
      <c r="CC1264" s="29"/>
      <c r="CD1264" s="29"/>
      <c r="CE1264" s="29"/>
      <c r="CF1264" s="29"/>
      <c r="CG1264" s="29"/>
      <c r="CH1264" s="29"/>
      <c r="CI1264" s="29"/>
      <c r="CJ1264" s="29"/>
      <c r="CK1264" s="29"/>
      <c r="CL1264" s="29"/>
      <c r="CM1264" s="29"/>
      <c r="CN1264" s="29"/>
      <c r="CO1264" s="29"/>
      <c r="CP1264" s="29"/>
      <c r="CQ1264" s="29"/>
      <c r="CR1264" s="29"/>
      <c r="CS1264" s="29"/>
      <c r="CT1264" s="29"/>
      <c r="CU1264" s="29"/>
      <c r="CV1264" s="29"/>
      <c r="CW1264" s="29"/>
      <c r="CX1264" s="29"/>
      <c r="CY1264" s="29"/>
      <c r="CZ1264" s="29"/>
      <c r="DA1264" s="29"/>
      <c r="DB1264" s="29"/>
      <c r="DC1264" s="29"/>
      <c r="DD1264" s="29"/>
      <c r="DE1264" s="29"/>
      <c r="DF1264" s="29"/>
      <c r="DG1264" s="29"/>
      <c r="DH1264" s="29"/>
      <c r="DI1264" s="29"/>
      <c r="DJ1264" s="29"/>
      <c r="DK1264" s="29"/>
      <c r="DL1264" s="29"/>
      <c r="DM1264" s="29"/>
      <c r="DN1264" s="29"/>
      <c r="DO1264" s="29"/>
      <c r="DP1264" s="29"/>
      <c r="DQ1264" s="29"/>
      <c r="DR1264" s="29"/>
      <c r="DS1264" s="29"/>
      <c r="DT1264" s="29"/>
      <c r="DU1264" s="29"/>
      <c r="DV1264" s="29"/>
      <c r="DW1264" s="29"/>
      <c r="DX1264" s="29"/>
      <c r="DY1264" s="29"/>
      <c r="DZ1264" s="29"/>
      <c r="EA1264" s="29"/>
      <c r="EB1264" s="29"/>
      <c r="EC1264" s="29"/>
      <c r="ED1264" s="29"/>
      <c r="EE1264" s="29"/>
      <c r="EF1264" s="29"/>
      <c r="EG1264" s="29"/>
      <c r="EH1264" s="29"/>
      <c r="EI1264" s="29"/>
      <c r="EJ1264" s="29"/>
      <c r="EK1264" s="29"/>
      <c r="EL1264" s="29"/>
      <c r="EM1264" s="29"/>
      <c r="EN1264" s="29"/>
      <c r="EO1264" s="29"/>
      <c r="EP1264" s="29"/>
      <c r="EQ1264" s="29"/>
      <c r="ER1264" s="29"/>
      <c r="ES1264" s="29"/>
      <c r="ET1264" s="29"/>
      <c r="EU1264" s="29"/>
      <c r="EV1264" s="29"/>
      <c r="EW1264" s="29"/>
      <c r="EX1264" s="29"/>
      <c r="EY1264" s="29"/>
      <c r="EZ1264" s="29"/>
      <c r="FA1264" s="29"/>
      <c r="FB1264" s="29"/>
      <c r="FC1264" s="29"/>
      <c r="FD1264" s="29"/>
      <c r="FE1264" s="29"/>
      <c r="FF1264" s="29"/>
      <c r="FG1264" s="29"/>
      <c r="FH1264" s="29"/>
      <c r="FI1264" s="29"/>
      <c r="FJ1264" s="29"/>
      <c r="FK1264" s="29"/>
      <c r="FL1264" s="29"/>
      <c r="FM1264" s="29"/>
      <c r="FN1264" s="29"/>
      <c r="FO1264" s="29"/>
      <c r="FP1264" s="29"/>
      <c r="FQ1264" s="29"/>
      <c r="FR1264" s="29"/>
      <c r="FS1264" s="29"/>
      <c r="FT1264" s="29"/>
      <c r="FU1264" s="29"/>
      <c r="FV1264" s="29"/>
      <c r="FW1264" s="29"/>
      <c r="FX1264" s="29"/>
      <c r="FY1264" s="29"/>
      <c r="FZ1264" s="29"/>
      <c r="GA1264" s="29"/>
      <c r="GB1264" s="29"/>
      <c r="GC1264" s="29"/>
      <c r="GD1264" s="29"/>
      <c r="GE1264" s="29"/>
      <c r="GF1264" s="29"/>
      <c r="GG1264" s="29"/>
      <c r="GH1264" s="29"/>
      <c r="GI1264" s="29"/>
      <c r="GJ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</row>
    <row r="1265" spans="2:230" ht="12.75">
      <c r="B1265" s="48"/>
      <c r="C1265" s="48"/>
      <c r="D1265" s="48"/>
      <c r="E1265" s="55"/>
      <c r="F1265" s="56"/>
      <c r="G1265" s="56"/>
      <c r="H1265" s="56"/>
      <c r="I1265" s="48"/>
      <c r="J1265" s="48"/>
      <c r="K1265" s="48"/>
      <c r="L1265" s="56"/>
      <c r="M1265" s="48"/>
      <c r="N1265" s="48"/>
      <c r="O1265" s="49"/>
      <c r="P1265" s="48"/>
      <c r="Q1265" s="48"/>
      <c r="R1265" s="56"/>
      <c r="S1265" s="52"/>
      <c r="T1265" s="116"/>
      <c r="U1265" s="116"/>
      <c r="V1265" s="116"/>
      <c r="W1265" s="116"/>
      <c r="X1265" s="43"/>
      <c r="Y1265" s="43"/>
      <c r="Z1265" s="42"/>
      <c r="AA1265" s="43"/>
      <c r="AB1265" s="45"/>
      <c r="AC1265" s="45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  <c r="BM1265" s="29"/>
      <c r="BN1265" s="29"/>
      <c r="BO1265" s="29"/>
      <c r="BP1265" s="29"/>
      <c r="BQ1265" s="29"/>
      <c r="BR1265" s="29"/>
      <c r="BS1265" s="29"/>
      <c r="BT1265" s="29"/>
      <c r="BU1265" s="29"/>
      <c r="BV1265" s="29"/>
      <c r="BW1265" s="29"/>
      <c r="BX1265" s="29"/>
      <c r="BY1265" s="29"/>
      <c r="BZ1265" s="29"/>
      <c r="CA1265" s="29"/>
      <c r="CB1265" s="29"/>
      <c r="CC1265" s="29"/>
      <c r="CD1265" s="29"/>
      <c r="CE1265" s="29"/>
      <c r="CF1265" s="29"/>
      <c r="CG1265" s="29"/>
      <c r="CH1265" s="29"/>
      <c r="CI1265" s="29"/>
      <c r="CJ1265" s="29"/>
      <c r="CK1265" s="29"/>
      <c r="CL1265" s="29"/>
      <c r="CM1265" s="29"/>
      <c r="CN1265" s="29"/>
      <c r="CO1265" s="29"/>
      <c r="CP1265" s="29"/>
      <c r="CQ1265" s="29"/>
      <c r="CR1265" s="29"/>
      <c r="CS1265" s="29"/>
      <c r="CT1265" s="29"/>
      <c r="CU1265" s="29"/>
      <c r="CV1265" s="29"/>
      <c r="CW1265" s="29"/>
      <c r="CX1265" s="29"/>
      <c r="CY1265" s="29"/>
      <c r="CZ1265" s="29"/>
      <c r="DA1265" s="29"/>
      <c r="DB1265" s="29"/>
      <c r="DC1265" s="29"/>
      <c r="DD1265" s="29"/>
      <c r="DE1265" s="29"/>
      <c r="DF1265" s="29"/>
      <c r="DG1265" s="29"/>
      <c r="DH1265" s="29"/>
      <c r="DI1265" s="29"/>
      <c r="DJ1265" s="29"/>
      <c r="DK1265" s="29"/>
      <c r="DL1265" s="29"/>
      <c r="DM1265" s="29"/>
      <c r="DN1265" s="29"/>
      <c r="DO1265" s="29"/>
      <c r="DP1265" s="29"/>
      <c r="DQ1265" s="29"/>
      <c r="DR1265" s="29"/>
      <c r="DS1265" s="29"/>
      <c r="DT1265" s="29"/>
      <c r="DU1265" s="29"/>
      <c r="DV1265" s="29"/>
      <c r="DW1265" s="29"/>
      <c r="DX1265" s="29"/>
      <c r="DY1265" s="29"/>
      <c r="DZ1265" s="29"/>
      <c r="EA1265" s="29"/>
      <c r="EB1265" s="29"/>
      <c r="EC1265" s="29"/>
      <c r="ED1265" s="29"/>
      <c r="EE1265" s="29"/>
      <c r="EF1265" s="29"/>
      <c r="EG1265" s="29"/>
      <c r="EH1265" s="29"/>
      <c r="EI1265" s="29"/>
      <c r="EJ1265" s="29"/>
      <c r="EK1265" s="29"/>
      <c r="EL1265" s="29"/>
      <c r="EM1265" s="29"/>
      <c r="EN1265" s="29"/>
      <c r="EO1265" s="29"/>
      <c r="EP1265" s="29"/>
      <c r="EQ1265" s="29"/>
      <c r="ER1265" s="29"/>
      <c r="ES1265" s="29"/>
      <c r="ET1265" s="29"/>
      <c r="EU1265" s="29"/>
      <c r="EV1265" s="29"/>
      <c r="EW1265" s="29"/>
      <c r="EX1265" s="29"/>
      <c r="EY1265" s="29"/>
      <c r="EZ1265" s="29"/>
      <c r="FA1265" s="29"/>
      <c r="FB1265" s="29"/>
      <c r="FC1265" s="29"/>
      <c r="FD1265" s="29"/>
      <c r="FE1265" s="29"/>
      <c r="FF1265" s="29"/>
      <c r="FG1265" s="29"/>
      <c r="FH1265" s="29"/>
      <c r="FI1265" s="29"/>
      <c r="FJ1265" s="29"/>
      <c r="FK1265" s="29"/>
      <c r="FL1265" s="29"/>
      <c r="FM1265" s="29"/>
      <c r="FN1265" s="29"/>
      <c r="FO1265" s="29"/>
      <c r="FP1265" s="29"/>
      <c r="FQ1265" s="29"/>
      <c r="FR1265" s="29"/>
      <c r="FS1265" s="29"/>
      <c r="FT1265" s="29"/>
      <c r="FU1265" s="29"/>
      <c r="FV1265" s="29"/>
      <c r="FW1265" s="29"/>
      <c r="FX1265" s="29"/>
      <c r="FY1265" s="29"/>
      <c r="FZ1265" s="29"/>
      <c r="GA1265" s="29"/>
      <c r="GB1265" s="29"/>
      <c r="GC1265" s="29"/>
      <c r="GD1265" s="29"/>
      <c r="GE1265" s="29"/>
      <c r="GF1265" s="29"/>
      <c r="GG1265" s="29"/>
      <c r="GH1265" s="29"/>
      <c r="GI1265" s="29"/>
      <c r="GJ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</row>
    <row r="1266" spans="2:230" ht="12.75">
      <c r="B1266" s="48"/>
      <c r="C1266" s="48"/>
      <c r="D1266" s="48"/>
      <c r="E1266" s="55"/>
      <c r="F1266" s="56"/>
      <c r="G1266" s="56"/>
      <c r="H1266" s="56"/>
      <c r="I1266" s="48"/>
      <c r="J1266" s="48"/>
      <c r="K1266" s="48"/>
      <c r="L1266" s="56"/>
      <c r="M1266" s="48"/>
      <c r="N1266" s="48"/>
      <c r="O1266" s="49"/>
      <c r="P1266" s="48"/>
      <c r="Q1266" s="48"/>
      <c r="R1266" s="56"/>
      <c r="S1266" s="52"/>
      <c r="T1266" s="116"/>
      <c r="U1266" s="116"/>
      <c r="V1266" s="116"/>
      <c r="W1266" s="116"/>
      <c r="X1266" s="43"/>
      <c r="Y1266" s="43"/>
      <c r="Z1266" s="42"/>
      <c r="AA1266" s="43"/>
      <c r="AB1266" s="45"/>
      <c r="AC1266" s="45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  <c r="BM1266" s="29"/>
      <c r="BN1266" s="29"/>
      <c r="BO1266" s="29"/>
      <c r="BP1266" s="29"/>
      <c r="BQ1266" s="29"/>
      <c r="BR1266" s="29"/>
      <c r="BS1266" s="29"/>
      <c r="BT1266" s="29"/>
      <c r="BU1266" s="29"/>
      <c r="BV1266" s="29"/>
      <c r="BW1266" s="29"/>
      <c r="BX1266" s="29"/>
      <c r="BY1266" s="29"/>
      <c r="BZ1266" s="29"/>
      <c r="CA1266" s="29"/>
      <c r="CB1266" s="29"/>
      <c r="CC1266" s="29"/>
      <c r="CD1266" s="29"/>
      <c r="CE1266" s="29"/>
      <c r="CF1266" s="29"/>
      <c r="CG1266" s="29"/>
      <c r="CH1266" s="29"/>
      <c r="CI1266" s="29"/>
      <c r="CJ1266" s="29"/>
      <c r="CK1266" s="29"/>
      <c r="CL1266" s="29"/>
      <c r="CM1266" s="29"/>
      <c r="CN1266" s="29"/>
      <c r="CO1266" s="29"/>
      <c r="CP1266" s="29"/>
      <c r="CQ1266" s="29"/>
      <c r="CR1266" s="29"/>
      <c r="CS1266" s="29"/>
      <c r="CT1266" s="29"/>
      <c r="CU1266" s="29"/>
      <c r="CV1266" s="29"/>
      <c r="CW1266" s="29"/>
      <c r="CX1266" s="29"/>
      <c r="CY1266" s="29"/>
      <c r="CZ1266" s="29"/>
      <c r="DA1266" s="29"/>
      <c r="DB1266" s="29"/>
      <c r="DC1266" s="29"/>
      <c r="DD1266" s="29"/>
      <c r="DE1266" s="29"/>
      <c r="DF1266" s="29"/>
      <c r="DG1266" s="29"/>
      <c r="DH1266" s="29"/>
      <c r="DI1266" s="29"/>
      <c r="DJ1266" s="29"/>
      <c r="DK1266" s="29"/>
      <c r="DL1266" s="29"/>
      <c r="DM1266" s="29"/>
      <c r="DN1266" s="29"/>
      <c r="DO1266" s="29"/>
      <c r="DP1266" s="29"/>
      <c r="DQ1266" s="29"/>
      <c r="DR1266" s="29"/>
      <c r="DS1266" s="29"/>
      <c r="DT1266" s="29"/>
      <c r="DU1266" s="29"/>
      <c r="DV1266" s="29"/>
      <c r="DW1266" s="29"/>
      <c r="DX1266" s="29"/>
      <c r="DY1266" s="29"/>
      <c r="DZ1266" s="29"/>
      <c r="EA1266" s="29"/>
      <c r="EB1266" s="29"/>
      <c r="EC1266" s="29"/>
      <c r="ED1266" s="29"/>
      <c r="EE1266" s="29"/>
      <c r="EF1266" s="29"/>
      <c r="EG1266" s="29"/>
      <c r="EH1266" s="29"/>
      <c r="EI1266" s="29"/>
      <c r="EJ1266" s="29"/>
      <c r="EK1266" s="29"/>
      <c r="EL1266" s="29"/>
      <c r="EM1266" s="29"/>
      <c r="EN1266" s="29"/>
      <c r="EO1266" s="29"/>
      <c r="EP1266" s="29"/>
      <c r="EQ1266" s="29"/>
      <c r="ER1266" s="29"/>
      <c r="ES1266" s="29"/>
      <c r="ET1266" s="29"/>
      <c r="EU1266" s="29"/>
      <c r="EV1266" s="29"/>
      <c r="EW1266" s="29"/>
      <c r="EX1266" s="29"/>
      <c r="EY1266" s="29"/>
      <c r="EZ1266" s="29"/>
      <c r="FA1266" s="29"/>
      <c r="FB1266" s="29"/>
      <c r="FC1266" s="29"/>
      <c r="FD1266" s="29"/>
      <c r="FE1266" s="29"/>
      <c r="FF1266" s="29"/>
      <c r="FG1266" s="29"/>
      <c r="FH1266" s="29"/>
      <c r="FI1266" s="29"/>
      <c r="FJ1266" s="29"/>
      <c r="FK1266" s="29"/>
      <c r="FL1266" s="29"/>
      <c r="FM1266" s="29"/>
      <c r="FN1266" s="29"/>
      <c r="FO1266" s="29"/>
      <c r="FP1266" s="29"/>
      <c r="FQ1266" s="29"/>
      <c r="FR1266" s="29"/>
      <c r="FS1266" s="29"/>
      <c r="FT1266" s="29"/>
      <c r="FU1266" s="29"/>
      <c r="FV1266" s="29"/>
      <c r="FW1266" s="29"/>
      <c r="FX1266" s="29"/>
      <c r="FY1266" s="29"/>
      <c r="FZ1266" s="29"/>
      <c r="GA1266" s="29"/>
      <c r="GB1266" s="29"/>
      <c r="GC1266" s="29"/>
      <c r="GD1266" s="29"/>
      <c r="GE1266" s="29"/>
      <c r="GF1266" s="29"/>
      <c r="GG1266" s="29"/>
      <c r="GH1266" s="29"/>
      <c r="GI1266" s="29"/>
      <c r="GJ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</row>
    <row r="1267" spans="2:230" ht="12.75">
      <c r="B1267" s="48"/>
      <c r="C1267" s="48"/>
      <c r="D1267" s="48"/>
      <c r="E1267" s="55"/>
      <c r="F1267" s="56"/>
      <c r="G1267" s="56"/>
      <c r="H1267" s="56"/>
      <c r="I1267" s="48"/>
      <c r="J1267" s="48"/>
      <c r="K1267" s="48"/>
      <c r="L1267" s="56"/>
      <c r="M1267" s="48"/>
      <c r="N1267" s="48"/>
      <c r="O1267" s="49"/>
      <c r="P1267" s="48"/>
      <c r="Q1267" s="48"/>
      <c r="R1267" s="56"/>
      <c r="S1267" s="52"/>
      <c r="T1267" s="116"/>
      <c r="U1267" s="116"/>
      <c r="V1267" s="116"/>
      <c r="W1267" s="116"/>
      <c r="X1267" s="43"/>
      <c r="Y1267" s="43"/>
      <c r="Z1267" s="42"/>
      <c r="AA1267" s="43"/>
      <c r="AB1267" s="45"/>
      <c r="AC1267" s="45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  <c r="BM1267" s="29"/>
      <c r="BN1267" s="29"/>
      <c r="BO1267" s="29"/>
      <c r="BP1267" s="29"/>
      <c r="BQ1267" s="29"/>
      <c r="BR1267" s="29"/>
      <c r="BS1267" s="29"/>
      <c r="BT1267" s="29"/>
      <c r="BU1267" s="29"/>
      <c r="BV1267" s="29"/>
      <c r="BW1267" s="29"/>
      <c r="BX1267" s="29"/>
      <c r="BY1267" s="29"/>
      <c r="BZ1267" s="29"/>
      <c r="CA1267" s="29"/>
      <c r="CB1267" s="29"/>
      <c r="CC1267" s="29"/>
      <c r="CD1267" s="29"/>
      <c r="CE1267" s="29"/>
      <c r="CF1267" s="29"/>
      <c r="CG1267" s="29"/>
      <c r="CH1267" s="29"/>
      <c r="CI1267" s="29"/>
      <c r="CJ1267" s="29"/>
      <c r="CK1267" s="29"/>
      <c r="CL1267" s="29"/>
      <c r="CM1267" s="29"/>
      <c r="CN1267" s="29"/>
      <c r="CO1267" s="29"/>
      <c r="CP1267" s="29"/>
      <c r="CQ1267" s="29"/>
      <c r="CR1267" s="29"/>
      <c r="CS1267" s="29"/>
      <c r="CT1267" s="29"/>
      <c r="CU1267" s="29"/>
      <c r="CV1267" s="29"/>
      <c r="CW1267" s="29"/>
      <c r="CX1267" s="29"/>
      <c r="CY1267" s="29"/>
      <c r="CZ1267" s="29"/>
      <c r="DA1267" s="29"/>
      <c r="DB1267" s="29"/>
      <c r="DC1267" s="29"/>
      <c r="DD1267" s="29"/>
      <c r="DE1267" s="29"/>
      <c r="DF1267" s="29"/>
      <c r="DG1267" s="29"/>
      <c r="DH1267" s="29"/>
      <c r="DI1267" s="29"/>
      <c r="DJ1267" s="29"/>
      <c r="DK1267" s="29"/>
      <c r="DL1267" s="29"/>
      <c r="DM1267" s="29"/>
      <c r="DN1267" s="29"/>
      <c r="DO1267" s="29"/>
      <c r="DP1267" s="29"/>
      <c r="DQ1267" s="29"/>
      <c r="DR1267" s="29"/>
      <c r="DS1267" s="29"/>
      <c r="DT1267" s="29"/>
      <c r="DU1267" s="29"/>
      <c r="DV1267" s="29"/>
      <c r="DW1267" s="29"/>
      <c r="DX1267" s="29"/>
      <c r="DY1267" s="29"/>
      <c r="DZ1267" s="29"/>
      <c r="EA1267" s="29"/>
      <c r="EB1267" s="29"/>
      <c r="EC1267" s="29"/>
      <c r="ED1267" s="29"/>
      <c r="EE1267" s="29"/>
      <c r="EF1267" s="29"/>
      <c r="EG1267" s="29"/>
      <c r="EH1267" s="29"/>
      <c r="EI1267" s="29"/>
      <c r="EJ1267" s="29"/>
      <c r="EK1267" s="29"/>
      <c r="EL1267" s="29"/>
      <c r="EM1267" s="29"/>
      <c r="EN1267" s="29"/>
      <c r="EO1267" s="29"/>
      <c r="EP1267" s="29"/>
      <c r="EQ1267" s="29"/>
      <c r="ER1267" s="29"/>
      <c r="ES1267" s="29"/>
      <c r="ET1267" s="29"/>
      <c r="EU1267" s="29"/>
      <c r="EV1267" s="29"/>
      <c r="EW1267" s="29"/>
      <c r="EX1267" s="29"/>
      <c r="EY1267" s="29"/>
      <c r="EZ1267" s="29"/>
      <c r="FA1267" s="29"/>
      <c r="FB1267" s="29"/>
      <c r="FC1267" s="29"/>
      <c r="FD1267" s="29"/>
      <c r="FE1267" s="29"/>
      <c r="FF1267" s="29"/>
      <c r="FG1267" s="29"/>
      <c r="FH1267" s="29"/>
      <c r="FI1267" s="29"/>
      <c r="FJ1267" s="29"/>
      <c r="FK1267" s="29"/>
      <c r="FL1267" s="29"/>
      <c r="FM1267" s="29"/>
      <c r="FN1267" s="29"/>
      <c r="FO1267" s="29"/>
      <c r="FP1267" s="29"/>
      <c r="FQ1267" s="29"/>
      <c r="FR1267" s="29"/>
      <c r="FS1267" s="29"/>
      <c r="FT1267" s="29"/>
      <c r="FU1267" s="29"/>
      <c r="FV1267" s="29"/>
      <c r="FW1267" s="29"/>
      <c r="FX1267" s="29"/>
      <c r="FY1267" s="29"/>
      <c r="FZ1267" s="29"/>
      <c r="GA1267" s="29"/>
      <c r="GB1267" s="29"/>
      <c r="GC1267" s="29"/>
      <c r="GD1267" s="29"/>
      <c r="GE1267" s="29"/>
      <c r="GF1267" s="29"/>
      <c r="GG1267" s="29"/>
      <c r="GH1267" s="29"/>
      <c r="GI1267" s="29"/>
      <c r="GJ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</row>
    <row r="1268" spans="2:230" ht="12.75">
      <c r="B1268" s="48"/>
      <c r="C1268" s="48"/>
      <c r="D1268" s="48"/>
      <c r="E1268" s="55"/>
      <c r="F1268" s="56"/>
      <c r="G1268" s="56"/>
      <c r="H1268" s="56"/>
      <c r="I1268" s="48"/>
      <c r="J1268" s="48"/>
      <c r="K1268" s="48"/>
      <c r="L1268" s="56"/>
      <c r="M1268" s="48"/>
      <c r="N1268" s="48"/>
      <c r="O1268" s="49"/>
      <c r="P1268" s="48"/>
      <c r="Q1268" s="48"/>
      <c r="R1268" s="56"/>
      <c r="S1268" s="52"/>
      <c r="T1268" s="116"/>
      <c r="U1268" s="116"/>
      <c r="V1268" s="116"/>
      <c r="W1268" s="116"/>
      <c r="X1268" s="43"/>
      <c r="Y1268" s="43"/>
      <c r="Z1268" s="42"/>
      <c r="AA1268" s="43"/>
      <c r="AB1268" s="45"/>
      <c r="AC1268" s="45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  <c r="BM1268" s="29"/>
      <c r="BN1268" s="29"/>
      <c r="BO1268" s="29"/>
      <c r="BP1268" s="29"/>
      <c r="BQ1268" s="29"/>
      <c r="BR1268" s="29"/>
      <c r="BS1268" s="29"/>
      <c r="BT1268" s="29"/>
      <c r="BU1268" s="29"/>
      <c r="BV1268" s="29"/>
      <c r="BW1268" s="29"/>
      <c r="BX1268" s="29"/>
      <c r="BY1268" s="29"/>
      <c r="BZ1268" s="29"/>
      <c r="CA1268" s="29"/>
      <c r="CB1268" s="29"/>
      <c r="CC1268" s="29"/>
      <c r="CD1268" s="29"/>
      <c r="CE1268" s="29"/>
      <c r="CF1268" s="29"/>
      <c r="CG1268" s="29"/>
      <c r="CH1268" s="29"/>
      <c r="CI1268" s="29"/>
      <c r="CJ1268" s="29"/>
      <c r="CK1268" s="29"/>
      <c r="CL1268" s="29"/>
      <c r="CM1268" s="29"/>
      <c r="CN1268" s="29"/>
      <c r="CO1268" s="29"/>
      <c r="CP1268" s="29"/>
      <c r="CQ1268" s="29"/>
      <c r="CR1268" s="29"/>
      <c r="CS1268" s="29"/>
      <c r="CT1268" s="29"/>
      <c r="CU1268" s="29"/>
      <c r="CV1268" s="29"/>
      <c r="CW1268" s="29"/>
      <c r="CX1268" s="29"/>
      <c r="CY1268" s="29"/>
      <c r="CZ1268" s="29"/>
      <c r="DA1268" s="29"/>
      <c r="DB1268" s="29"/>
      <c r="DC1268" s="29"/>
      <c r="DD1268" s="29"/>
      <c r="DE1268" s="29"/>
      <c r="DF1268" s="29"/>
      <c r="DG1268" s="29"/>
      <c r="DH1268" s="29"/>
      <c r="DI1268" s="29"/>
      <c r="DJ1268" s="29"/>
      <c r="DK1268" s="29"/>
      <c r="DL1268" s="29"/>
      <c r="DM1268" s="29"/>
      <c r="DN1268" s="29"/>
      <c r="DO1268" s="29"/>
      <c r="DP1268" s="29"/>
      <c r="DQ1268" s="29"/>
      <c r="DR1268" s="29"/>
      <c r="DS1268" s="29"/>
      <c r="DT1268" s="29"/>
      <c r="DU1268" s="29"/>
      <c r="DV1268" s="29"/>
      <c r="DW1268" s="29"/>
      <c r="DX1268" s="29"/>
      <c r="DY1268" s="29"/>
      <c r="DZ1268" s="29"/>
      <c r="EA1268" s="29"/>
      <c r="EB1268" s="29"/>
      <c r="EC1268" s="29"/>
      <c r="ED1268" s="29"/>
      <c r="EE1268" s="29"/>
      <c r="EF1268" s="29"/>
      <c r="EG1268" s="29"/>
      <c r="EH1268" s="29"/>
      <c r="EI1268" s="29"/>
      <c r="EJ1268" s="29"/>
      <c r="EK1268" s="29"/>
      <c r="EL1268" s="29"/>
      <c r="EM1268" s="29"/>
      <c r="EN1268" s="29"/>
      <c r="EO1268" s="29"/>
      <c r="EP1268" s="29"/>
      <c r="EQ1268" s="29"/>
      <c r="ER1268" s="29"/>
      <c r="ES1268" s="29"/>
      <c r="ET1268" s="29"/>
      <c r="EU1268" s="29"/>
      <c r="EV1268" s="29"/>
      <c r="EW1268" s="29"/>
      <c r="EX1268" s="29"/>
      <c r="EY1268" s="29"/>
      <c r="EZ1268" s="29"/>
      <c r="FA1268" s="29"/>
      <c r="FB1268" s="29"/>
      <c r="FC1268" s="29"/>
      <c r="FD1268" s="29"/>
      <c r="FE1268" s="29"/>
      <c r="FF1268" s="29"/>
      <c r="FG1268" s="29"/>
      <c r="FH1268" s="29"/>
      <c r="FI1268" s="29"/>
      <c r="FJ1268" s="29"/>
      <c r="FK1268" s="29"/>
      <c r="FL1268" s="29"/>
      <c r="FM1268" s="29"/>
      <c r="FN1268" s="29"/>
      <c r="FO1268" s="29"/>
      <c r="FP1268" s="29"/>
      <c r="FQ1268" s="29"/>
      <c r="FR1268" s="29"/>
      <c r="FS1268" s="29"/>
      <c r="FT1268" s="29"/>
      <c r="FU1268" s="29"/>
      <c r="FV1268" s="29"/>
      <c r="FW1268" s="29"/>
      <c r="FX1268" s="29"/>
      <c r="FY1268" s="29"/>
      <c r="FZ1268" s="29"/>
      <c r="GA1268" s="29"/>
      <c r="GB1268" s="29"/>
      <c r="GC1268" s="29"/>
      <c r="GD1268" s="29"/>
      <c r="GE1268" s="29"/>
      <c r="GF1268" s="29"/>
      <c r="GG1268" s="29"/>
      <c r="GH1268" s="29"/>
      <c r="GI1268" s="29"/>
      <c r="GJ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</row>
    <row r="1269" spans="2:230" ht="12.75">
      <c r="B1269" s="48"/>
      <c r="C1269" s="48"/>
      <c r="D1269" s="48"/>
      <c r="E1269" s="55"/>
      <c r="F1269" s="56"/>
      <c r="G1269" s="56"/>
      <c r="H1269" s="56"/>
      <c r="I1269" s="48"/>
      <c r="J1269" s="48"/>
      <c r="K1269" s="48"/>
      <c r="L1269" s="56"/>
      <c r="M1269" s="48"/>
      <c r="N1269" s="48"/>
      <c r="O1269" s="49"/>
      <c r="P1269" s="48"/>
      <c r="Q1269" s="48"/>
      <c r="R1269" s="56"/>
      <c r="S1269" s="52"/>
      <c r="T1269" s="116"/>
      <c r="U1269" s="116"/>
      <c r="V1269" s="116"/>
      <c r="W1269" s="116"/>
      <c r="X1269" s="43"/>
      <c r="Y1269" s="43"/>
      <c r="Z1269" s="42"/>
      <c r="AA1269" s="43"/>
      <c r="AB1269" s="45"/>
      <c r="AC1269" s="45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  <c r="BM1269" s="29"/>
      <c r="BN1269" s="29"/>
      <c r="BO1269" s="29"/>
      <c r="BP1269" s="29"/>
      <c r="BQ1269" s="29"/>
      <c r="BR1269" s="29"/>
      <c r="BS1269" s="29"/>
      <c r="BT1269" s="29"/>
      <c r="BU1269" s="29"/>
      <c r="BV1269" s="29"/>
      <c r="BW1269" s="29"/>
      <c r="BX1269" s="29"/>
      <c r="BY1269" s="29"/>
      <c r="BZ1269" s="29"/>
      <c r="CA1269" s="29"/>
      <c r="CB1269" s="29"/>
      <c r="CC1269" s="29"/>
      <c r="CD1269" s="29"/>
      <c r="CE1269" s="29"/>
      <c r="CF1269" s="29"/>
      <c r="CG1269" s="29"/>
      <c r="CH1269" s="29"/>
      <c r="CI1269" s="29"/>
      <c r="CJ1269" s="29"/>
      <c r="CK1269" s="29"/>
      <c r="CL1269" s="29"/>
      <c r="CM1269" s="29"/>
      <c r="CN1269" s="29"/>
      <c r="CO1269" s="29"/>
      <c r="CP1269" s="29"/>
      <c r="CQ1269" s="29"/>
      <c r="CR1269" s="29"/>
      <c r="CS1269" s="29"/>
      <c r="CT1269" s="29"/>
      <c r="CU1269" s="29"/>
      <c r="CV1269" s="29"/>
      <c r="CW1269" s="29"/>
      <c r="CX1269" s="29"/>
      <c r="CY1269" s="29"/>
      <c r="CZ1269" s="29"/>
      <c r="DA1269" s="29"/>
      <c r="DB1269" s="29"/>
      <c r="DC1269" s="29"/>
      <c r="DD1269" s="29"/>
      <c r="DE1269" s="29"/>
      <c r="DF1269" s="29"/>
      <c r="DG1269" s="29"/>
      <c r="DH1269" s="29"/>
      <c r="DI1269" s="29"/>
      <c r="DJ1269" s="29"/>
      <c r="DK1269" s="29"/>
      <c r="DL1269" s="29"/>
      <c r="DM1269" s="29"/>
      <c r="DN1269" s="29"/>
      <c r="DO1269" s="29"/>
      <c r="DP1269" s="29"/>
      <c r="DQ1269" s="29"/>
      <c r="DR1269" s="29"/>
      <c r="DS1269" s="29"/>
      <c r="DT1269" s="29"/>
      <c r="DU1269" s="29"/>
      <c r="DV1269" s="29"/>
      <c r="DW1269" s="29"/>
      <c r="DX1269" s="29"/>
      <c r="DY1269" s="29"/>
      <c r="DZ1269" s="29"/>
      <c r="EA1269" s="29"/>
      <c r="EB1269" s="29"/>
      <c r="EC1269" s="29"/>
      <c r="ED1269" s="29"/>
      <c r="EE1269" s="29"/>
      <c r="EF1269" s="29"/>
      <c r="EG1269" s="29"/>
      <c r="EH1269" s="29"/>
      <c r="EI1269" s="29"/>
      <c r="EJ1269" s="29"/>
      <c r="EK1269" s="29"/>
      <c r="EL1269" s="29"/>
      <c r="EM1269" s="29"/>
      <c r="EN1269" s="29"/>
      <c r="EO1269" s="29"/>
      <c r="EP1269" s="29"/>
      <c r="EQ1269" s="29"/>
      <c r="ER1269" s="29"/>
      <c r="ES1269" s="29"/>
      <c r="ET1269" s="29"/>
      <c r="EU1269" s="29"/>
      <c r="EV1269" s="29"/>
      <c r="EW1269" s="29"/>
      <c r="EX1269" s="29"/>
      <c r="EY1269" s="29"/>
      <c r="EZ1269" s="29"/>
      <c r="FA1269" s="29"/>
      <c r="FB1269" s="29"/>
      <c r="FC1269" s="29"/>
      <c r="FD1269" s="29"/>
      <c r="FE1269" s="29"/>
      <c r="FF1269" s="29"/>
      <c r="FG1269" s="29"/>
      <c r="FH1269" s="29"/>
      <c r="FI1269" s="29"/>
      <c r="FJ1269" s="29"/>
      <c r="FK1269" s="29"/>
      <c r="FL1269" s="29"/>
      <c r="FM1269" s="29"/>
      <c r="FN1269" s="29"/>
      <c r="FO1269" s="29"/>
      <c r="FP1269" s="29"/>
      <c r="FQ1269" s="29"/>
      <c r="FR1269" s="29"/>
      <c r="FS1269" s="29"/>
      <c r="FT1269" s="29"/>
      <c r="FU1269" s="29"/>
      <c r="FV1269" s="29"/>
      <c r="FW1269" s="29"/>
      <c r="FX1269" s="29"/>
      <c r="FY1269" s="29"/>
      <c r="FZ1269" s="29"/>
      <c r="GA1269" s="29"/>
      <c r="GB1269" s="29"/>
      <c r="GC1269" s="29"/>
      <c r="GD1269" s="29"/>
      <c r="GE1269" s="29"/>
      <c r="GF1269" s="29"/>
      <c r="GG1269" s="29"/>
      <c r="GH1269" s="29"/>
      <c r="GI1269" s="29"/>
      <c r="GJ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</row>
    <row r="1270" spans="2:230" ht="12.75">
      <c r="B1270" s="48"/>
      <c r="C1270" s="48"/>
      <c r="D1270" s="48"/>
      <c r="E1270" s="55"/>
      <c r="F1270" s="56"/>
      <c r="G1270" s="56"/>
      <c r="H1270" s="56"/>
      <c r="I1270" s="48"/>
      <c r="J1270" s="48"/>
      <c r="K1270" s="48"/>
      <c r="L1270" s="56"/>
      <c r="M1270" s="48"/>
      <c r="N1270" s="48"/>
      <c r="O1270" s="49"/>
      <c r="P1270" s="48"/>
      <c r="Q1270" s="48"/>
      <c r="R1270" s="56"/>
      <c r="S1270" s="52"/>
      <c r="T1270" s="116"/>
      <c r="U1270" s="116"/>
      <c r="V1270" s="116"/>
      <c r="W1270" s="116"/>
      <c r="X1270" s="43"/>
      <c r="Y1270" s="43"/>
      <c r="Z1270" s="42"/>
      <c r="AA1270" s="43"/>
      <c r="AB1270" s="45"/>
      <c r="AC1270" s="45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  <c r="BM1270" s="29"/>
      <c r="BN1270" s="29"/>
      <c r="BO1270" s="29"/>
      <c r="BP1270" s="29"/>
      <c r="BQ1270" s="29"/>
      <c r="BR1270" s="29"/>
      <c r="BS1270" s="29"/>
      <c r="BT1270" s="29"/>
      <c r="BU1270" s="29"/>
      <c r="BV1270" s="29"/>
      <c r="BW1270" s="29"/>
      <c r="BX1270" s="29"/>
      <c r="BY1270" s="29"/>
      <c r="BZ1270" s="29"/>
      <c r="CA1270" s="29"/>
      <c r="CB1270" s="29"/>
      <c r="CC1270" s="29"/>
      <c r="CD1270" s="29"/>
      <c r="CE1270" s="29"/>
      <c r="CF1270" s="29"/>
      <c r="CG1270" s="29"/>
      <c r="CH1270" s="29"/>
      <c r="CI1270" s="29"/>
      <c r="CJ1270" s="29"/>
      <c r="CK1270" s="29"/>
      <c r="CL1270" s="29"/>
      <c r="CM1270" s="29"/>
      <c r="CN1270" s="29"/>
      <c r="CO1270" s="29"/>
      <c r="CP1270" s="29"/>
      <c r="CQ1270" s="29"/>
      <c r="CR1270" s="29"/>
      <c r="CS1270" s="29"/>
      <c r="CT1270" s="29"/>
      <c r="CU1270" s="29"/>
      <c r="CV1270" s="29"/>
      <c r="CW1270" s="29"/>
      <c r="CX1270" s="29"/>
      <c r="CY1270" s="29"/>
      <c r="CZ1270" s="29"/>
      <c r="DA1270" s="29"/>
      <c r="DB1270" s="29"/>
      <c r="DC1270" s="29"/>
      <c r="DD1270" s="29"/>
      <c r="DE1270" s="29"/>
      <c r="DF1270" s="29"/>
      <c r="DG1270" s="29"/>
      <c r="DH1270" s="29"/>
      <c r="DI1270" s="29"/>
      <c r="DJ1270" s="29"/>
      <c r="DK1270" s="29"/>
      <c r="DL1270" s="29"/>
      <c r="DM1270" s="29"/>
      <c r="DN1270" s="29"/>
      <c r="DO1270" s="29"/>
      <c r="DP1270" s="29"/>
      <c r="DQ1270" s="29"/>
      <c r="DR1270" s="29"/>
      <c r="DS1270" s="29"/>
      <c r="DT1270" s="29"/>
      <c r="DU1270" s="29"/>
      <c r="DV1270" s="29"/>
      <c r="DW1270" s="29"/>
      <c r="DX1270" s="29"/>
      <c r="DY1270" s="29"/>
      <c r="DZ1270" s="29"/>
      <c r="EA1270" s="29"/>
      <c r="EB1270" s="29"/>
      <c r="EC1270" s="29"/>
      <c r="ED1270" s="29"/>
      <c r="EE1270" s="29"/>
      <c r="EF1270" s="29"/>
      <c r="EG1270" s="29"/>
      <c r="EH1270" s="29"/>
      <c r="EI1270" s="29"/>
      <c r="EJ1270" s="29"/>
      <c r="EK1270" s="29"/>
      <c r="EL1270" s="29"/>
      <c r="EM1270" s="29"/>
      <c r="EN1270" s="29"/>
      <c r="EO1270" s="29"/>
      <c r="EP1270" s="29"/>
      <c r="EQ1270" s="29"/>
      <c r="ER1270" s="29"/>
      <c r="ES1270" s="29"/>
      <c r="ET1270" s="29"/>
      <c r="EU1270" s="29"/>
      <c r="EV1270" s="29"/>
      <c r="EW1270" s="29"/>
      <c r="EX1270" s="29"/>
      <c r="EY1270" s="29"/>
      <c r="EZ1270" s="29"/>
      <c r="FA1270" s="29"/>
      <c r="FB1270" s="29"/>
      <c r="FC1270" s="29"/>
      <c r="FD1270" s="29"/>
      <c r="FE1270" s="29"/>
      <c r="FF1270" s="29"/>
      <c r="FG1270" s="29"/>
      <c r="FH1270" s="29"/>
      <c r="FI1270" s="29"/>
      <c r="FJ1270" s="29"/>
      <c r="FK1270" s="29"/>
      <c r="FL1270" s="29"/>
      <c r="FM1270" s="29"/>
      <c r="FN1270" s="29"/>
      <c r="FO1270" s="29"/>
      <c r="FP1270" s="29"/>
      <c r="FQ1270" s="29"/>
      <c r="FR1270" s="29"/>
      <c r="FS1270" s="29"/>
      <c r="FT1270" s="29"/>
      <c r="FU1270" s="29"/>
      <c r="FV1270" s="29"/>
      <c r="FW1270" s="29"/>
      <c r="FX1270" s="29"/>
      <c r="FY1270" s="29"/>
      <c r="FZ1270" s="29"/>
      <c r="GA1270" s="29"/>
      <c r="GB1270" s="29"/>
      <c r="GC1270" s="29"/>
      <c r="GD1270" s="29"/>
      <c r="GE1270" s="29"/>
      <c r="GF1270" s="29"/>
      <c r="GG1270" s="29"/>
      <c r="GH1270" s="29"/>
      <c r="GI1270" s="29"/>
      <c r="GJ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</row>
    <row r="1271" spans="2:230" ht="12.75">
      <c r="B1271" s="48"/>
      <c r="C1271" s="48"/>
      <c r="D1271" s="48"/>
      <c r="E1271" s="55"/>
      <c r="F1271" s="56"/>
      <c r="G1271" s="56"/>
      <c r="H1271" s="56"/>
      <c r="I1271" s="48"/>
      <c r="J1271" s="48"/>
      <c r="K1271" s="48"/>
      <c r="L1271" s="56"/>
      <c r="M1271" s="48"/>
      <c r="N1271" s="48"/>
      <c r="O1271" s="49"/>
      <c r="P1271" s="48"/>
      <c r="Q1271" s="48"/>
      <c r="R1271" s="56"/>
      <c r="S1271" s="52"/>
      <c r="T1271" s="116"/>
      <c r="U1271" s="116"/>
      <c r="V1271" s="116"/>
      <c r="W1271" s="116"/>
      <c r="X1271" s="43"/>
      <c r="Y1271" s="43"/>
      <c r="Z1271" s="42"/>
      <c r="AA1271" s="43"/>
      <c r="AB1271" s="45"/>
      <c r="AC1271" s="45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  <c r="BM1271" s="29"/>
      <c r="BN1271" s="29"/>
      <c r="BO1271" s="29"/>
      <c r="BP1271" s="29"/>
      <c r="BQ1271" s="29"/>
      <c r="BR1271" s="29"/>
      <c r="BS1271" s="29"/>
      <c r="BT1271" s="29"/>
      <c r="BU1271" s="29"/>
      <c r="BV1271" s="29"/>
      <c r="BW1271" s="29"/>
      <c r="BX1271" s="29"/>
      <c r="BY1271" s="29"/>
      <c r="BZ1271" s="29"/>
      <c r="CA1271" s="29"/>
      <c r="CB1271" s="29"/>
      <c r="CC1271" s="29"/>
      <c r="CD1271" s="29"/>
      <c r="CE1271" s="29"/>
      <c r="CF1271" s="29"/>
      <c r="CG1271" s="29"/>
      <c r="CH1271" s="29"/>
      <c r="CI1271" s="29"/>
      <c r="CJ1271" s="29"/>
      <c r="CK1271" s="29"/>
      <c r="CL1271" s="29"/>
      <c r="CM1271" s="29"/>
      <c r="CN1271" s="29"/>
      <c r="CO1271" s="29"/>
      <c r="CP1271" s="29"/>
      <c r="CQ1271" s="29"/>
      <c r="CR1271" s="29"/>
      <c r="CS1271" s="29"/>
      <c r="CT1271" s="29"/>
      <c r="CU1271" s="29"/>
      <c r="CV1271" s="29"/>
      <c r="CW1271" s="29"/>
      <c r="CX1271" s="29"/>
      <c r="CY1271" s="29"/>
      <c r="CZ1271" s="29"/>
      <c r="DA1271" s="29"/>
      <c r="DB1271" s="29"/>
      <c r="DC1271" s="29"/>
      <c r="DD1271" s="29"/>
      <c r="DE1271" s="29"/>
      <c r="DF1271" s="29"/>
      <c r="DG1271" s="29"/>
      <c r="DH1271" s="29"/>
      <c r="DI1271" s="29"/>
      <c r="DJ1271" s="29"/>
      <c r="DK1271" s="29"/>
      <c r="DL1271" s="29"/>
      <c r="DM1271" s="29"/>
      <c r="DN1271" s="29"/>
      <c r="DO1271" s="29"/>
      <c r="DP1271" s="29"/>
      <c r="DQ1271" s="29"/>
      <c r="DR1271" s="29"/>
      <c r="DS1271" s="29"/>
      <c r="DT1271" s="29"/>
      <c r="DU1271" s="29"/>
      <c r="DV1271" s="29"/>
      <c r="DW1271" s="29"/>
      <c r="DX1271" s="29"/>
      <c r="DY1271" s="29"/>
      <c r="DZ1271" s="29"/>
      <c r="EA1271" s="29"/>
      <c r="EB1271" s="29"/>
      <c r="EC1271" s="29"/>
      <c r="ED1271" s="29"/>
      <c r="EE1271" s="29"/>
      <c r="EF1271" s="29"/>
      <c r="EG1271" s="29"/>
      <c r="EH1271" s="29"/>
      <c r="EI1271" s="29"/>
      <c r="EJ1271" s="29"/>
      <c r="EK1271" s="29"/>
      <c r="EL1271" s="29"/>
      <c r="EM1271" s="29"/>
      <c r="EN1271" s="29"/>
      <c r="EO1271" s="29"/>
      <c r="EP1271" s="29"/>
      <c r="EQ1271" s="29"/>
      <c r="ER1271" s="29"/>
      <c r="ES1271" s="29"/>
      <c r="ET1271" s="29"/>
      <c r="EU1271" s="29"/>
      <c r="EV1271" s="29"/>
      <c r="EW1271" s="29"/>
      <c r="EX1271" s="29"/>
      <c r="EY1271" s="29"/>
      <c r="EZ1271" s="29"/>
      <c r="FA1271" s="29"/>
      <c r="FB1271" s="29"/>
      <c r="FC1271" s="29"/>
      <c r="FD1271" s="29"/>
      <c r="FE1271" s="29"/>
      <c r="FF1271" s="29"/>
      <c r="FG1271" s="29"/>
      <c r="FH1271" s="29"/>
      <c r="FI1271" s="29"/>
      <c r="FJ1271" s="29"/>
      <c r="FK1271" s="29"/>
      <c r="FL1271" s="29"/>
      <c r="FM1271" s="29"/>
      <c r="FN1271" s="29"/>
      <c r="FO1271" s="29"/>
      <c r="FP1271" s="29"/>
      <c r="FQ1271" s="29"/>
      <c r="FR1271" s="29"/>
      <c r="FS1271" s="29"/>
      <c r="FT1271" s="29"/>
      <c r="FU1271" s="29"/>
      <c r="FV1271" s="29"/>
      <c r="FW1271" s="29"/>
      <c r="FX1271" s="29"/>
      <c r="FY1271" s="29"/>
      <c r="FZ1271" s="29"/>
      <c r="GA1271" s="29"/>
      <c r="GB1271" s="29"/>
      <c r="GC1271" s="29"/>
      <c r="GD1271" s="29"/>
      <c r="GE1271" s="29"/>
      <c r="GF1271" s="29"/>
      <c r="GG1271" s="29"/>
      <c r="GH1271" s="29"/>
      <c r="GI1271" s="29"/>
      <c r="GJ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</row>
    <row r="1272" spans="2:230" ht="12.75">
      <c r="B1272" s="48"/>
      <c r="C1272" s="48"/>
      <c r="D1272" s="48"/>
      <c r="E1272" s="55"/>
      <c r="F1272" s="56"/>
      <c r="G1272" s="56"/>
      <c r="H1272" s="56"/>
      <c r="I1272" s="48"/>
      <c r="J1272" s="48"/>
      <c r="K1272" s="48"/>
      <c r="L1272" s="56"/>
      <c r="M1272" s="48"/>
      <c r="N1272" s="48"/>
      <c r="O1272" s="49"/>
      <c r="P1272" s="48"/>
      <c r="Q1272" s="48"/>
      <c r="R1272" s="56"/>
      <c r="S1272" s="52"/>
      <c r="T1272" s="116"/>
      <c r="U1272" s="116"/>
      <c r="V1272" s="116"/>
      <c r="W1272" s="116"/>
      <c r="X1272" s="43"/>
      <c r="Y1272" s="43"/>
      <c r="Z1272" s="42"/>
      <c r="AA1272" s="43"/>
      <c r="AB1272" s="45"/>
      <c r="AC1272" s="45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  <c r="BM1272" s="29"/>
      <c r="BN1272" s="29"/>
      <c r="BO1272" s="29"/>
      <c r="BP1272" s="29"/>
      <c r="BQ1272" s="29"/>
      <c r="BR1272" s="29"/>
      <c r="BS1272" s="29"/>
      <c r="BT1272" s="29"/>
      <c r="BU1272" s="29"/>
      <c r="BV1272" s="29"/>
      <c r="BW1272" s="29"/>
      <c r="BX1272" s="29"/>
      <c r="BY1272" s="29"/>
      <c r="BZ1272" s="29"/>
      <c r="CA1272" s="29"/>
      <c r="CB1272" s="29"/>
      <c r="CC1272" s="29"/>
      <c r="CD1272" s="29"/>
      <c r="CE1272" s="29"/>
      <c r="CF1272" s="29"/>
      <c r="CG1272" s="29"/>
      <c r="CH1272" s="29"/>
      <c r="CI1272" s="29"/>
      <c r="CJ1272" s="29"/>
      <c r="CK1272" s="29"/>
      <c r="CL1272" s="29"/>
      <c r="CM1272" s="29"/>
      <c r="CN1272" s="29"/>
      <c r="CO1272" s="29"/>
      <c r="CP1272" s="29"/>
      <c r="CQ1272" s="29"/>
      <c r="CR1272" s="29"/>
      <c r="CS1272" s="29"/>
      <c r="CT1272" s="29"/>
      <c r="CU1272" s="29"/>
      <c r="CV1272" s="29"/>
      <c r="CW1272" s="29"/>
      <c r="CX1272" s="29"/>
      <c r="CY1272" s="29"/>
      <c r="CZ1272" s="29"/>
      <c r="DA1272" s="29"/>
      <c r="DB1272" s="29"/>
      <c r="DC1272" s="29"/>
      <c r="DD1272" s="29"/>
      <c r="DE1272" s="29"/>
      <c r="DF1272" s="29"/>
      <c r="DG1272" s="29"/>
      <c r="DH1272" s="29"/>
      <c r="DI1272" s="29"/>
      <c r="DJ1272" s="29"/>
      <c r="DK1272" s="29"/>
      <c r="DL1272" s="29"/>
      <c r="DM1272" s="29"/>
      <c r="DN1272" s="29"/>
      <c r="DO1272" s="29"/>
      <c r="DP1272" s="29"/>
      <c r="DQ1272" s="29"/>
      <c r="DR1272" s="29"/>
      <c r="DS1272" s="29"/>
      <c r="DT1272" s="29"/>
      <c r="DU1272" s="29"/>
      <c r="DV1272" s="29"/>
      <c r="DW1272" s="29"/>
      <c r="DX1272" s="29"/>
      <c r="DY1272" s="29"/>
      <c r="DZ1272" s="29"/>
      <c r="EA1272" s="29"/>
      <c r="EB1272" s="29"/>
      <c r="EC1272" s="29"/>
      <c r="ED1272" s="29"/>
      <c r="EE1272" s="29"/>
      <c r="EF1272" s="29"/>
      <c r="EG1272" s="29"/>
      <c r="EH1272" s="29"/>
      <c r="EI1272" s="29"/>
      <c r="EJ1272" s="29"/>
      <c r="EK1272" s="29"/>
      <c r="EL1272" s="29"/>
      <c r="EM1272" s="29"/>
      <c r="EN1272" s="29"/>
      <c r="EO1272" s="29"/>
      <c r="EP1272" s="29"/>
      <c r="EQ1272" s="29"/>
      <c r="ER1272" s="29"/>
      <c r="ES1272" s="29"/>
      <c r="ET1272" s="29"/>
      <c r="EU1272" s="29"/>
      <c r="EV1272" s="29"/>
      <c r="EW1272" s="29"/>
      <c r="EX1272" s="29"/>
      <c r="EY1272" s="29"/>
      <c r="EZ1272" s="29"/>
      <c r="FA1272" s="29"/>
      <c r="FB1272" s="29"/>
      <c r="FC1272" s="29"/>
      <c r="FD1272" s="29"/>
      <c r="FE1272" s="29"/>
      <c r="FF1272" s="29"/>
      <c r="FG1272" s="29"/>
      <c r="FH1272" s="29"/>
      <c r="FI1272" s="29"/>
      <c r="FJ1272" s="29"/>
      <c r="FK1272" s="29"/>
      <c r="FL1272" s="29"/>
      <c r="FM1272" s="29"/>
      <c r="FN1272" s="29"/>
      <c r="FO1272" s="29"/>
      <c r="FP1272" s="29"/>
      <c r="FQ1272" s="29"/>
      <c r="FR1272" s="29"/>
      <c r="FS1272" s="29"/>
      <c r="FT1272" s="29"/>
      <c r="FU1272" s="29"/>
      <c r="FV1272" s="29"/>
      <c r="FW1272" s="29"/>
      <c r="FX1272" s="29"/>
      <c r="FY1272" s="29"/>
      <c r="FZ1272" s="29"/>
      <c r="GA1272" s="29"/>
      <c r="GB1272" s="29"/>
      <c r="GC1272" s="29"/>
      <c r="GD1272" s="29"/>
      <c r="GE1272" s="29"/>
      <c r="GF1272" s="29"/>
      <c r="GG1272" s="29"/>
      <c r="GH1272" s="29"/>
      <c r="GI1272" s="29"/>
      <c r="GJ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</row>
    <row r="1273" spans="2:230" ht="12.75">
      <c r="B1273" s="48"/>
      <c r="C1273" s="48"/>
      <c r="D1273" s="48"/>
      <c r="E1273" s="55"/>
      <c r="F1273" s="56"/>
      <c r="G1273" s="56"/>
      <c r="H1273" s="56"/>
      <c r="I1273" s="48"/>
      <c r="J1273" s="48"/>
      <c r="K1273" s="48"/>
      <c r="L1273" s="56"/>
      <c r="M1273" s="48"/>
      <c r="N1273" s="48"/>
      <c r="O1273" s="49"/>
      <c r="P1273" s="48"/>
      <c r="Q1273" s="48"/>
      <c r="R1273" s="56"/>
      <c r="S1273" s="52"/>
      <c r="T1273" s="116"/>
      <c r="U1273" s="116"/>
      <c r="V1273" s="116"/>
      <c r="W1273" s="116"/>
      <c r="X1273" s="43"/>
      <c r="Y1273" s="43"/>
      <c r="Z1273" s="42"/>
      <c r="AA1273" s="43"/>
      <c r="AB1273" s="45"/>
      <c r="AC1273" s="45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  <c r="BM1273" s="29"/>
      <c r="BN1273" s="29"/>
      <c r="BO1273" s="29"/>
      <c r="BP1273" s="29"/>
      <c r="BQ1273" s="29"/>
      <c r="BR1273" s="29"/>
      <c r="BS1273" s="29"/>
      <c r="BT1273" s="29"/>
      <c r="BU1273" s="29"/>
      <c r="BV1273" s="29"/>
      <c r="BW1273" s="29"/>
      <c r="BX1273" s="29"/>
      <c r="BY1273" s="29"/>
      <c r="BZ1273" s="29"/>
      <c r="CA1273" s="29"/>
      <c r="CB1273" s="29"/>
      <c r="CC1273" s="29"/>
      <c r="CD1273" s="29"/>
      <c r="CE1273" s="29"/>
      <c r="CF1273" s="29"/>
      <c r="CG1273" s="29"/>
      <c r="CH1273" s="29"/>
      <c r="CI1273" s="29"/>
      <c r="CJ1273" s="29"/>
      <c r="CK1273" s="29"/>
      <c r="CL1273" s="29"/>
      <c r="CM1273" s="29"/>
      <c r="CN1273" s="29"/>
      <c r="CO1273" s="29"/>
      <c r="CP1273" s="29"/>
      <c r="CQ1273" s="29"/>
      <c r="CR1273" s="29"/>
      <c r="CS1273" s="29"/>
      <c r="CT1273" s="29"/>
      <c r="CU1273" s="29"/>
      <c r="CV1273" s="29"/>
      <c r="CW1273" s="29"/>
      <c r="CX1273" s="29"/>
      <c r="CY1273" s="29"/>
      <c r="CZ1273" s="29"/>
      <c r="DA1273" s="29"/>
      <c r="DB1273" s="29"/>
      <c r="DC1273" s="29"/>
      <c r="DD1273" s="29"/>
      <c r="DE1273" s="29"/>
      <c r="DF1273" s="29"/>
      <c r="DG1273" s="29"/>
      <c r="DH1273" s="29"/>
      <c r="DI1273" s="29"/>
      <c r="DJ1273" s="29"/>
      <c r="DK1273" s="29"/>
      <c r="DL1273" s="29"/>
      <c r="DM1273" s="29"/>
      <c r="DN1273" s="29"/>
      <c r="DO1273" s="29"/>
      <c r="DP1273" s="29"/>
      <c r="DQ1273" s="29"/>
      <c r="DR1273" s="29"/>
      <c r="DS1273" s="29"/>
      <c r="DT1273" s="29"/>
      <c r="DU1273" s="29"/>
      <c r="DV1273" s="29"/>
      <c r="DW1273" s="29"/>
      <c r="DX1273" s="29"/>
      <c r="DY1273" s="29"/>
      <c r="DZ1273" s="29"/>
      <c r="EA1273" s="29"/>
      <c r="EB1273" s="29"/>
      <c r="EC1273" s="29"/>
      <c r="ED1273" s="29"/>
      <c r="EE1273" s="29"/>
      <c r="EF1273" s="29"/>
      <c r="EG1273" s="29"/>
      <c r="EH1273" s="29"/>
      <c r="EI1273" s="29"/>
      <c r="EJ1273" s="29"/>
      <c r="EK1273" s="29"/>
      <c r="EL1273" s="29"/>
      <c r="EM1273" s="29"/>
      <c r="EN1273" s="29"/>
      <c r="EO1273" s="29"/>
      <c r="EP1273" s="29"/>
      <c r="EQ1273" s="29"/>
      <c r="ER1273" s="29"/>
      <c r="ES1273" s="29"/>
      <c r="ET1273" s="29"/>
      <c r="EU1273" s="29"/>
      <c r="EV1273" s="29"/>
      <c r="EW1273" s="29"/>
      <c r="EX1273" s="29"/>
      <c r="EY1273" s="29"/>
      <c r="EZ1273" s="29"/>
      <c r="FA1273" s="29"/>
      <c r="FB1273" s="29"/>
      <c r="FC1273" s="29"/>
      <c r="FD1273" s="29"/>
      <c r="FE1273" s="29"/>
      <c r="FF1273" s="29"/>
      <c r="FG1273" s="29"/>
      <c r="FH1273" s="29"/>
      <c r="FI1273" s="29"/>
      <c r="FJ1273" s="29"/>
      <c r="FK1273" s="29"/>
      <c r="FL1273" s="29"/>
      <c r="FM1273" s="29"/>
      <c r="FN1273" s="29"/>
      <c r="FO1273" s="29"/>
      <c r="FP1273" s="29"/>
      <c r="FQ1273" s="29"/>
      <c r="FR1273" s="29"/>
      <c r="FS1273" s="29"/>
      <c r="FT1273" s="29"/>
      <c r="FU1273" s="29"/>
      <c r="FV1273" s="29"/>
      <c r="FW1273" s="29"/>
      <c r="FX1273" s="29"/>
      <c r="FY1273" s="29"/>
      <c r="FZ1273" s="29"/>
      <c r="GA1273" s="29"/>
      <c r="GB1273" s="29"/>
      <c r="GC1273" s="29"/>
      <c r="GD1273" s="29"/>
      <c r="GE1273" s="29"/>
      <c r="GF1273" s="29"/>
      <c r="GG1273" s="29"/>
      <c r="GH1273" s="29"/>
      <c r="GI1273" s="29"/>
      <c r="GJ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</row>
    <row r="1274" spans="2:230" ht="12.75">
      <c r="B1274" s="48"/>
      <c r="C1274" s="48"/>
      <c r="D1274" s="48"/>
      <c r="E1274" s="55"/>
      <c r="F1274" s="56"/>
      <c r="G1274" s="56"/>
      <c r="H1274" s="56"/>
      <c r="I1274" s="48"/>
      <c r="J1274" s="48"/>
      <c r="K1274" s="48"/>
      <c r="L1274" s="56"/>
      <c r="M1274" s="48"/>
      <c r="N1274" s="48"/>
      <c r="O1274" s="49"/>
      <c r="P1274" s="48"/>
      <c r="Q1274" s="48"/>
      <c r="R1274" s="56"/>
      <c r="S1274" s="52"/>
      <c r="T1274" s="116"/>
      <c r="U1274" s="116"/>
      <c r="V1274" s="116"/>
      <c r="W1274" s="116"/>
      <c r="X1274" s="43"/>
      <c r="Y1274" s="43"/>
      <c r="Z1274" s="42"/>
      <c r="AA1274" s="43"/>
      <c r="AB1274" s="45"/>
      <c r="AC1274" s="45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  <c r="BM1274" s="29"/>
      <c r="BN1274" s="29"/>
      <c r="BO1274" s="29"/>
      <c r="BP1274" s="29"/>
      <c r="BQ1274" s="29"/>
      <c r="BR1274" s="29"/>
      <c r="BS1274" s="29"/>
      <c r="BT1274" s="29"/>
      <c r="BU1274" s="29"/>
      <c r="BV1274" s="29"/>
      <c r="BW1274" s="29"/>
      <c r="BX1274" s="29"/>
      <c r="BY1274" s="29"/>
      <c r="BZ1274" s="29"/>
      <c r="CA1274" s="29"/>
      <c r="CB1274" s="29"/>
      <c r="CC1274" s="29"/>
      <c r="CD1274" s="29"/>
      <c r="CE1274" s="29"/>
      <c r="CF1274" s="29"/>
      <c r="CG1274" s="29"/>
      <c r="CH1274" s="29"/>
      <c r="CI1274" s="29"/>
      <c r="CJ1274" s="29"/>
      <c r="CK1274" s="29"/>
      <c r="CL1274" s="29"/>
      <c r="CM1274" s="29"/>
      <c r="CN1274" s="29"/>
      <c r="CO1274" s="29"/>
      <c r="CP1274" s="29"/>
      <c r="CQ1274" s="29"/>
      <c r="CR1274" s="29"/>
      <c r="CS1274" s="29"/>
      <c r="CT1274" s="29"/>
      <c r="CU1274" s="29"/>
      <c r="CV1274" s="29"/>
      <c r="CW1274" s="29"/>
      <c r="CX1274" s="29"/>
      <c r="CY1274" s="29"/>
      <c r="CZ1274" s="29"/>
      <c r="DA1274" s="29"/>
      <c r="DB1274" s="29"/>
      <c r="DC1274" s="29"/>
      <c r="DD1274" s="29"/>
      <c r="DE1274" s="29"/>
      <c r="DF1274" s="29"/>
      <c r="DG1274" s="29"/>
      <c r="DH1274" s="29"/>
      <c r="DI1274" s="29"/>
      <c r="DJ1274" s="29"/>
      <c r="DK1274" s="29"/>
      <c r="DL1274" s="29"/>
      <c r="DM1274" s="29"/>
      <c r="DN1274" s="29"/>
      <c r="DO1274" s="29"/>
      <c r="DP1274" s="29"/>
      <c r="DQ1274" s="29"/>
      <c r="DR1274" s="29"/>
      <c r="DS1274" s="29"/>
      <c r="DT1274" s="29"/>
      <c r="DU1274" s="29"/>
      <c r="DV1274" s="29"/>
      <c r="DW1274" s="29"/>
      <c r="DX1274" s="29"/>
      <c r="DY1274" s="29"/>
      <c r="DZ1274" s="29"/>
      <c r="EA1274" s="29"/>
      <c r="EB1274" s="29"/>
      <c r="EC1274" s="29"/>
      <c r="ED1274" s="29"/>
      <c r="EE1274" s="29"/>
      <c r="EF1274" s="29"/>
      <c r="EG1274" s="29"/>
      <c r="EH1274" s="29"/>
      <c r="EI1274" s="29"/>
      <c r="EJ1274" s="29"/>
      <c r="EK1274" s="29"/>
      <c r="EL1274" s="29"/>
      <c r="EM1274" s="29"/>
      <c r="EN1274" s="29"/>
      <c r="EO1274" s="29"/>
      <c r="EP1274" s="29"/>
      <c r="EQ1274" s="29"/>
      <c r="ER1274" s="29"/>
      <c r="ES1274" s="29"/>
      <c r="ET1274" s="29"/>
      <c r="EU1274" s="29"/>
      <c r="EV1274" s="29"/>
      <c r="EW1274" s="29"/>
      <c r="EX1274" s="29"/>
      <c r="EY1274" s="29"/>
      <c r="EZ1274" s="29"/>
      <c r="FA1274" s="29"/>
      <c r="FB1274" s="29"/>
      <c r="FC1274" s="29"/>
      <c r="FD1274" s="29"/>
      <c r="FE1274" s="29"/>
      <c r="FF1274" s="29"/>
      <c r="FG1274" s="29"/>
      <c r="FH1274" s="29"/>
      <c r="FI1274" s="29"/>
      <c r="FJ1274" s="29"/>
      <c r="FK1274" s="29"/>
      <c r="FL1274" s="29"/>
      <c r="FM1274" s="29"/>
      <c r="FN1274" s="29"/>
      <c r="FO1274" s="29"/>
      <c r="FP1274" s="29"/>
      <c r="FQ1274" s="29"/>
      <c r="FR1274" s="29"/>
      <c r="FS1274" s="29"/>
      <c r="FT1274" s="29"/>
      <c r="FU1274" s="29"/>
      <c r="FV1274" s="29"/>
      <c r="FW1274" s="29"/>
      <c r="FX1274" s="29"/>
      <c r="FY1274" s="29"/>
      <c r="FZ1274" s="29"/>
      <c r="GA1274" s="29"/>
      <c r="GB1274" s="29"/>
      <c r="GC1274" s="29"/>
      <c r="GD1274" s="29"/>
      <c r="GE1274" s="29"/>
      <c r="GF1274" s="29"/>
      <c r="GG1274" s="29"/>
      <c r="GH1274" s="29"/>
      <c r="GI1274" s="29"/>
      <c r="GJ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</row>
    <row r="1275" spans="2:230" ht="12.75">
      <c r="B1275" s="48"/>
      <c r="C1275" s="48"/>
      <c r="D1275" s="48"/>
      <c r="E1275" s="55"/>
      <c r="F1275" s="56"/>
      <c r="G1275" s="56"/>
      <c r="H1275" s="56"/>
      <c r="I1275" s="48"/>
      <c r="J1275" s="48"/>
      <c r="K1275" s="48"/>
      <c r="L1275" s="56"/>
      <c r="M1275" s="48"/>
      <c r="N1275" s="48"/>
      <c r="O1275" s="49"/>
      <c r="P1275" s="48"/>
      <c r="Q1275" s="48"/>
      <c r="R1275" s="56"/>
      <c r="S1275" s="52"/>
      <c r="T1275" s="116"/>
      <c r="U1275" s="116"/>
      <c r="V1275" s="116"/>
      <c r="W1275" s="116"/>
      <c r="X1275" s="43"/>
      <c r="Y1275" s="43"/>
      <c r="Z1275" s="42"/>
      <c r="AA1275" s="43"/>
      <c r="AB1275" s="45"/>
      <c r="AC1275" s="45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  <c r="BM1275" s="29"/>
      <c r="BN1275" s="29"/>
      <c r="BO1275" s="29"/>
      <c r="BP1275" s="29"/>
      <c r="BQ1275" s="29"/>
      <c r="BR1275" s="29"/>
      <c r="BS1275" s="29"/>
      <c r="BT1275" s="29"/>
      <c r="BU1275" s="29"/>
      <c r="BV1275" s="29"/>
      <c r="BW1275" s="29"/>
      <c r="BX1275" s="29"/>
      <c r="BY1275" s="29"/>
      <c r="BZ1275" s="29"/>
      <c r="CA1275" s="29"/>
      <c r="CB1275" s="29"/>
      <c r="CC1275" s="29"/>
      <c r="CD1275" s="29"/>
      <c r="CE1275" s="29"/>
      <c r="CF1275" s="29"/>
      <c r="CG1275" s="29"/>
      <c r="CH1275" s="29"/>
      <c r="CI1275" s="29"/>
      <c r="CJ1275" s="29"/>
      <c r="CK1275" s="29"/>
      <c r="CL1275" s="29"/>
      <c r="CM1275" s="29"/>
      <c r="CN1275" s="29"/>
      <c r="CO1275" s="29"/>
      <c r="CP1275" s="29"/>
      <c r="CQ1275" s="29"/>
      <c r="CR1275" s="29"/>
      <c r="CS1275" s="29"/>
      <c r="CT1275" s="29"/>
      <c r="CU1275" s="29"/>
      <c r="CV1275" s="29"/>
      <c r="CW1275" s="29"/>
      <c r="CX1275" s="29"/>
      <c r="CY1275" s="29"/>
      <c r="CZ1275" s="29"/>
      <c r="DA1275" s="29"/>
      <c r="DB1275" s="29"/>
      <c r="DC1275" s="29"/>
      <c r="DD1275" s="29"/>
      <c r="DE1275" s="29"/>
      <c r="DF1275" s="29"/>
      <c r="DG1275" s="29"/>
      <c r="DH1275" s="29"/>
      <c r="DI1275" s="29"/>
      <c r="DJ1275" s="29"/>
      <c r="DK1275" s="29"/>
      <c r="DL1275" s="29"/>
      <c r="DM1275" s="29"/>
      <c r="DN1275" s="29"/>
      <c r="DO1275" s="29"/>
      <c r="DP1275" s="29"/>
      <c r="DQ1275" s="29"/>
      <c r="DR1275" s="29"/>
      <c r="DS1275" s="29"/>
      <c r="DT1275" s="29"/>
      <c r="DU1275" s="29"/>
      <c r="DV1275" s="29"/>
      <c r="DW1275" s="29"/>
      <c r="DX1275" s="29"/>
      <c r="DY1275" s="29"/>
      <c r="DZ1275" s="29"/>
      <c r="EA1275" s="29"/>
      <c r="EB1275" s="29"/>
      <c r="EC1275" s="29"/>
      <c r="ED1275" s="29"/>
      <c r="EE1275" s="29"/>
      <c r="EF1275" s="29"/>
      <c r="EG1275" s="29"/>
      <c r="EH1275" s="29"/>
      <c r="EI1275" s="29"/>
      <c r="EJ1275" s="29"/>
      <c r="EK1275" s="29"/>
      <c r="EL1275" s="29"/>
      <c r="EM1275" s="29"/>
      <c r="EN1275" s="29"/>
      <c r="EO1275" s="29"/>
      <c r="EP1275" s="29"/>
      <c r="EQ1275" s="29"/>
      <c r="ER1275" s="29"/>
      <c r="ES1275" s="29"/>
      <c r="ET1275" s="29"/>
      <c r="EU1275" s="29"/>
      <c r="EV1275" s="29"/>
      <c r="EW1275" s="29"/>
      <c r="EX1275" s="29"/>
      <c r="EY1275" s="29"/>
      <c r="EZ1275" s="29"/>
      <c r="FA1275" s="29"/>
      <c r="FB1275" s="29"/>
      <c r="FC1275" s="29"/>
      <c r="FD1275" s="29"/>
      <c r="FE1275" s="29"/>
      <c r="FF1275" s="29"/>
      <c r="FG1275" s="29"/>
      <c r="FH1275" s="29"/>
      <c r="FI1275" s="29"/>
      <c r="FJ1275" s="29"/>
      <c r="FK1275" s="29"/>
      <c r="FL1275" s="29"/>
      <c r="FM1275" s="29"/>
      <c r="FN1275" s="29"/>
      <c r="FO1275" s="29"/>
      <c r="FP1275" s="29"/>
      <c r="FQ1275" s="29"/>
      <c r="FR1275" s="29"/>
      <c r="FS1275" s="29"/>
      <c r="FT1275" s="29"/>
      <c r="FU1275" s="29"/>
      <c r="FV1275" s="29"/>
      <c r="FW1275" s="29"/>
      <c r="FX1275" s="29"/>
      <c r="FY1275" s="29"/>
      <c r="FZ1275" s="29"/>
      <c r="GA1275" s="29"/>
      <c r="GB1275" s="29"/>
      <c r="GC1275" s="29"/>
      <c r="GD1275" s="29"/>
      <c r="GE1275" s="29"/>
      <c r="GF1275" s="29"/>
      <c r="GG1275" s="29"/>
      <c r="GH1275" s="29"/>
      <c r="GI1275" s="29"/>
      <c r="GJ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</row>
    <row r="1276" spans="2:230" ht="12.75">
      <c r="B1276" s="48"/>
      <c r="C1276" s="48"/>
      <c r="D1276" s="48"/>
      <c r="E1276" s="55"/>
      <c r="F1276" s="56"/>
      <c r="G1276" s="56"/>
      <c r="H1276" s="56"/>
      <c r="I1276" s="48"/>
      <c r="J1276" s="48"/>
      <c r="K1276" s="48"/>
      <c r="L1276" s="56"/>
      <c r="M1276" s="48"/>
      <c r="N1276" s="48"/>
      <c r="O1276" s="49"/>
      <c r="P1276" s="48"/>
      <c r="Q1276" s="48"/>
      <c r="R1276" s="56"/>
      <c r="S1276" s="52"/>
      <c r="T1276" s="116"/>
      <c r="U1276" s="116"/>
      <c r="V1276" s="116"/>
      <c r="W1276" s="116"/>
      <c r="X1276" s="43"/>
      <c r="Y1276" s="43"/>
      <c r="Z1276" s="42"/>
      <c r="AA1276" s="43"/>
      <c r="AB1276" s="45"/>
      <c r="AC1276" s="45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  <c r="BM1276" s="29"/>
      <c r="BN1276" s="29"/>
      <c r="BO1276" s="29"/>
      <c r="BP1276" s="29"/>
      <c r="BQ1276" s="29"/>
      <c r="BR1276" s="29"/>
      <c r="BS1276" s="29"/>
      <c r="BT1276" s="29"/>
      <c r="BU1276" s="29"/>
      <c r="BV1276" s="29"/>
      <c r="BW1276" s="29"/>
      <c r="BX1276" s="29"/>
      <c r="BY1276" s="29"/>
      <c r="BZ1276" s="29"/>
      <c r="CA1276" s="29"/>
      <c r="CB1276" s="29"/>
      <c r="CC1276" s="29"/>
      <c r="CD1276" s="29"/>
      <c r="CE1276" s="29"/>
      <c r="CF1276" s="29"/>
      <c r="CG1276" s="29"/>
      <c r="CH1276" s="29"/>
      <c r="CI1276" s="29"/>
      <c r="CJ1276" s="29"/>
      <c r="CK1276" s="29"/>
      <c r="CL1276" s="29"/>
      <c r="CM1276" s="29"/>
      <c r="CN1276" s="29"/>
      <c r="CO1276" s="29"/>
      <c r="CP1276" s="29"/>
      <c r="CQ1276" s="29"/>
      <c r="CR1276" s="29"/>
      <c r="CS1276" s="29"/>
      <c r="CT1276" s="29"/>
      <c r="CU1276" s="29"/>
      <c r="CV1276" s="29"/>
      <c r="CW1276" s="29"/>
      <c r="CX1276" s="29"/>
      <c r="CY1276" s="29"/>
      <c r="CZ1276" s="29"/>
      <c r="DA1276" s="29"/>
      <c r="DB1276" s="29"/>
      <c r="DC1276" s="29"/>
      <c r="DD1276" s="29"/>
      <c r="DE1276" s="29"/>
      <c r="DF1276" s="29"/>
      <c r="DG1276" s="29"/>
      <c r="DH1276" s="29"/>
      <c r="DI1276" s="29"/>
      <c r="DJ1276" s="29"/>
      <c r="DK1276" s="29"/>
      <c r="DL1276" s="29"/>
      <c r="DM1276" s="29"/>
      <c r="DN1276" s="29"/>
      <c r="DO1276" s="29"/>
      <c r="DP1276" s="29"/>
      <c r="DQ1276" s="29"/>
      <c r="DR1276" s="29"/>
      <c r="DS1276" s="29"/>
      <c r="DT1276" s="29"/>
      <c r="DU1276" s="29"/>
      <c r="DV1276" s="29"/>
      <c r="DW1276" s="29"/>
      <c r="DX1276" s="29"/>
      <c r="DY1276" s="29"/>
      <c r="DZ1276" s="29"/>
      <c r="EA1276" s="29"/>
      <c r="EB1276" s="29"/>
      <c r="EC1276" s="29"/>
      <c r="ED1276" s="29"/>
      <c r="EE1276" s="29"/>
      <c r="EF1276" s="29"/>
      <c r="EG1276" s="29"/>
      <c r="EH1276" s="29"/>
      <c r="EI1276" s="29"/>
      <c r="EJ1276" s="29"/>
      <c r="EK1276" s="29"/>
      <c r="EL1276" s="29"/>
      <c r="EM1276" s="29"/>
      <c r="EN1276" s="29"/>
      <c r="EO1276" s="29"/>
      <c r="EP1276" s="29"/>
      <c r="EQ1276" s="29"/>
      <c r="ER1276" s="29"/>
      <c r="ES1276" s="29"/>
      <c r="ET1276" s="29"/>
      <c r="EU1276" s="29"/>
      <c r="EV1276" s="29"/>
      <c r="EW1276" s="29"/>
      <c r="EX1276" s="29"/>
      <c r="EY1276" s="29"/>
      <c r="EZ1276" s="29"/>
      <c r="FA1276" s="29"/>
      <c r="FB1276" s="29"/>
      <c r="FC1276" s="29"/>
      <c r="FD1276" s="29"/>
      <c r="FE1276" s="29"/>
      <c r="FF1276" s="29"/>
      <c r="FG1276" s="29"/>
      <c r="FH1276" s="29"/>
      <c r="FI1276" s="29"/>
      <c r="FJ1276" s="29"/>
      <c r="FK1276" s="29"/>
      <c r="FL1276" s="29"/>
      <c r="FM1276" s="29"/>
      <c r="FN1276" s="29"/>
      <c r="FO1276" s="29"/>
      <c r="FP1276" s="29"/>
      <c r="FQ1276" s="29"/>
      <c r="FR1276" s="29"/>
      <c r="FS1276" s="29"/>
      <c r="FT1276" s="29"/>
      <c r="FU1276" s="29"/>
      <c r="FV1276" s="29"/>
      <c r="FW1276" s="29"/>
      <c r="FX1276" s="29"/>
      <c r="FY1276" s="29"/>
      <c r="FZ1276" s="29"/>
      <c r="GA1276" s="29"/>
      <c r="GB1276" s="29"/>
      <c r="GC1276" s="29"/>
      <c r="GD1276" s="29"/>
      <c r="GE1276" s="29"/>
      <c r="GF1276" s="29"/>
      <c r="GG1276" s="29"/>
      <c r="GH1276" s="29"/>
      <c r="GI1276" s="29"/>
      <c r="GJ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</row>
    <row r="1277" spans="2:230" ht="12.75">
      <c r="B1277" s="48"/>
      <c r="C1277" s="48"/>
      <c r="D1277" s="48"/>
      <c r="E1277" s="55"/>
      <c r="F1277" s="56"/>
      <c r="G1277" s="56"/>
      <c r="H1277" s="56"/>
      <c r="I1277" s="48"/>
      <c r="J1277" s="48"/>
      <c r="K1277" s="48"/>
      <c r="L1277" s="56"/>
      <c r="M1277" s="48"/>
      <c r="N1277" s="48"/>
      <c r="O1277" s="49"/>
      <c r="P1277" s="48"/>
      <c r="Q1277" s="48"/>
      <c r="R1277" s="56"/>
      <c r="S1277" s="52"/>
      <c r="T1277" s="116"/>
      <c r="U1277" s="116"/>
      <c r="V1277" s="116"/>
      <c r="W1277" s="116"/>
      <c r="X1277" s="43"/>
      <c r="Y1277" s="43"/>
      <c r="Z1277" s="42"/>
      <c r="AA1277" s="43"/>
      <c r="AB1277" s="45"/>
      <c r="AC1277" s="45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  <c r="BM1277" s="29"/>
      <c r="BN1277" s="29"/>
      <c r="BO1277" s="29"/>
      <c r="BP1277" s="29"/>
      <c r="BQ1277" s="29"/>
      <c r="BR1277" s="29"/>
      <c r="BS1277" s="29"/>
      <c r="BT1277" s="29"/>
      <c r="BU1277" s="29"/>
      <c r="BV1277" s="29"/>
      <c r="BW1277" s="29"/>
      <c r="BX1277" s="29"/>
      <c r="BY1277" s="29"/>
      <c r="BZ1277" s="29"/>
      <c r="CA1277" s="29"/>
      <c r="CB1277" s="29"/>
      <c r="CC1277" s="29"/>
      <c r="CD1277" s="29"/>
      <c r="CE1277" s="29"/>
      <c r="CF1277" s="29"/>
      <c r="CG1277" s="29"/>
      <c r="CH1277" s="29"/>
      <c r="CI1277" s="29"/>
      <c r="CJ1277" s="29"/>
      <c r="CK1277" s="29"/>
      <c r="CL1277" s="29"/>
      <c r="CM1277" s="29"/>
      <c r="CN1277" s="29"/>
      <c r="CO1277" s="29"/>
      <c r="CP1277" s="29"/>
      <c r="CQ1277" s="29"/>
      <c r="CR1277" s="29"/>
      <c r="CS1277" s="29"/>
      <c r="CT1277" s="29"/>
      <c r="CU1277" s="29"/>
      <c r="CV1277" s="29"/>
      <c r="CW1277" s="29"/>
      <c r="CX1277" s="29"/>
      <c r="CY1277" s="29"/>
      <c r="CZ1277" s="29"/>
      <c r="DA1277" s="29"/>
      <c r="DB1277" s="29"/>
      <c r="DC1277" s="29"/>
      <c r="DD1277" s="29"/>
      <c r="DE1277" s="29"/>
      <c r="DF1277" s="29"/>
      <c r="DG1277" s="29"/>
      <c r="DH1277" s="29"/>
      <c r="DI1277" s="29"/>
      <c r="DJ1277" s="29"/>
      <c r="DK1277" s="29"/>
      <c r="DL1277" s="29"/>
      <c r="DM1277" s="29"/>
      <c r="DN1277" s="29"/>
      <c r="DO1277" s="29"/>
      <c r="DP1277" s="29"/>
      <c r="DQ1277" s="29"/>
      <c r="DR1277" s="29"/>
      <c r="DS1277" s="29"/>
      <c r="DT1277" s="29"/>
      <c r="DU1277" s="29"/>
      <c r="DV1277" s="29"/>
      <c r="DW1277" s="29"/>
      <c r="DX1277" s="29"/>
      <c r="DY1277" s="29"/>
      <c r="DZ1277" s="29"/>
      <c r="EA1277" s="29"/>
      <c r="EB1277" s="29"/>
      <c r="EC1277" s="29"/>
      <c r="ED1277" s="29"/>
      <c r="EE1277" s="29"/>
      <c r="EF1277" s="29"/>
      <c r="EG1277" s="29"/>
      <c r="EH1277" s="29"/>
      <c r="EI1277" s="29"/>
      <c r="EJ1277" s="29"/>
      <c r="EK1277" s="29"/>
      <c r="EL1277" s="29"/>
      <c r="EM1277" s="29"/>
      <c r="EN1277" s="29"/>
      <c r="EO1277" s="29"/>
      <c r="EP1277" s="29"/>
      <c r="EQ1277" s="29"/>
      <c r="ER1277" s="29"/>
      <c r="ES1277" s="29"/>
      <c r="ET1277" s="29"/>
      <c r="EU1277" s="29"/>
      <c r="EV1277" s="29"/>
      <c r="EW1277" s="29"/>
      <c r="EX1277" s="29"/>
      <c r="EY1277" s="29"/>
      <c r="EZ1277" s="29"/>
      <c r="FA1277" s="29"/>
      <c r="FB1277" s="29"/>
      <c r="FC1277" s="29"/>
      <c r="FD1277" s="29"/>
      <c r="FE1277" s="29"/>
      <c r="FF1277" s="29"/>
      <c r="FG1277" s="29"/>
      <c r="FH1277" s="29"/>
      <c r="FI1277" s="29"/>
      <c r="FJ1277" s="29"/>
      <c r="FK1277" s="29"/>
      <c r="FL1277" s="29"/>
      <c r="FM1277" s="29"/>
      <c r="FN1277" s="29"/>
      <c r="FO1277" s="29"/>
      <c r="FP1277" s="29"/>
      <c r="FQ1277" s="29"/>
      <c r="FR1277" s="29"/>
      <c r="FS1277" s="29"/>
      <c r="FT1277" s="29"/>
      <c r="FU1277" s="29"/>
      <c r="FV1277" s="29"/>
      <c r="FW1277" s="29"/>
      <c r="FX1277" s="29"/>
      <c r="FY1277" s="29"/>
      <c r="FZ1277" s="29"/>
      <c r="GA1277" s="29"/>
      <c r="GB1277" s="29"/>
      <c r="GC1277" s="29"/>
      <c r="GD1277" s="29"/>
      <c r="GE1277" s="29"/>
      <c r="GF1277" s="29"/>
      <c r="GG1277" s="29"/>
      <c r="GH1277" s="29"/>
      <c r="GI1277" s="29"/>
      <c r="GJ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</row>
    <row r="1278" spans="2:230" ht="12.75">
      <c r="B1278" s="48"/>
      <c r="C1278" s="48"/>
      <c r="D1278" s="48"/>
      <c r="E1278" s="55"/>
      <c r="F1278" s="56"/>
      <c r="G1278" s="56"/>
      <c r="H1278" s="56"/>
      <c r="I1278" s="48"/>
      <c r="J1278" s="48"/>
      <c r="K1278" s="48"/>
      <c r="L1278" s="56"/>
      <c r="M1278" s="48"/>
      <c r="N1278" s="48"/>
      <c r="O1278" s="49"/>
      <c r="P1278" s="48"/>
      <c r="Q1278" s="48"/>
      <c r="R1278" s="56"/>
      <c r="S1278" s="52"/>
      <c r="T1278" s="116"/>
      <c r="U1278" s="116"/>
      <c r="V1278" s="116"/>
      <c r="W1278" s="116"/>
      <c r="X1278" s="43"/>
      <c r="Y1278" s="43"/>
      <c r="Z1278" s="42"/>
      <c r="AA1278" s="43"/>
      <c r="AB1278" s="45"/>
      <c r="AC1278" s="45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  <c r="BM1278" s="29"/>
      <c r="BN1278" s="29"/>
      <c r="BO1278" s="29"/>
      <c r="BP1278" s="29"/>
      <c r="BQ1278" s="29"/>
      <c r="BR1278" s="29"/>
      <c r="BS1278" s="29"/>
      <c r="BT1278" s="29"/>
      <c r="BU1278" s="29"/>
      <c r="BV1278" s="29"/>
      <c r="BW1278" s="29"/>
      <c r="BX1278" s="29"/>
      <c r="BY1278" s="29"/>
      <c r="BZ1278" s="29"/>
      <c r="CA1278" s="29"/>
      <c r="CB1278" s="29"/>
      <c r="CC1278" s="29"/>
      <c r="CD1278" s="29"/>
      <c r="CE1278" s="29"/>
      <c r="CF1278" s="29"/>
      <c r="CG1278" s="29"/>
      <c r="CH1278" s="29"/>
      <c r="CI1278" s="29"/>
      <c r="CJ1278" s="29"/>
      <c r="CK1278" s="29"/>
      <c r="CL1278" s="29"/>
      <c r="CM1278" s="29"/>
      <c r="CN1278" s="29"/>
      <c r="CO1278" s="29"/>
      <c r="CP1278" s="29"/>
      <c r="CQ1278" s="29"/>
      <c r="CR1278" s="29"/>
      <c r="CS1278" s="29"/>
      <c r="CT1278" s="29"/>
      <c r="CU1278" s="29"/>
      <c r="CV1278" s="29"/>
      <c r="CW1278" s="29"/>
      <c r="CX1278" s="29"/>
      <c r="CY1278" s="29"/>
      <c r="CZ1278" s="29"/>
      <c r="DA1278" s="29"/>
      <c r="DB1278" s="29"/>
      <c r="DC1278" s="29"/>
      <c r="DD1278" s="29"/>
      <c r="DE1278" s="29"/>
      <c r="DF1278" s="29"/>
      <c r="DG1278" s="29"/>
      <c r="DH1278" s="29"/>
      <c r="DI1278" s="29"/>
      <c r="DJ1278" s="29"/>
      <c r="DK1278" s="29"/>
      <c r="DL1278" s="29"/>
      <c r="DM1278" s="29"/>
      <c r="DN1278" s="29"/>
      <c r="DO1278" s="29"/>
      <c r="DP1278" s="29"/>
      <c r="DQ1278" s="29"/>
      <c r="DR1278" s="29"/>
      <c r="DS1278" s="29"/>
      <c r="DT1278" s="29"/>
      <c r="DU1278" s="29"/>
      <c r="DV1278" s="29"/>
      <c r="DW1278" s="29"/>
      <c r="DX1278" s="29"/>
      <c r="DY1278" s="29"/>
      <c r="DZ1278" s="29"/>
      <c r="EA1278" s="29"/>
      <c r="EB1278" s="29"/>
      <c r="EC1278" s="29"/>
      <c r="ED1278" s="29"/>
      <c r="EE1278" s="29"/>
      <c r="EF1278" s="29"/>
      <c r="EG1278" s="29"/>
      <c r="EH1278" s="29"/>
      <c r="EI1278" s="29"/>
      <c r="EJ1278" s="29"/>
      <c r="EK1278" s="29"/>
      <c r="EL1278" s="29"/>
      <c r="EM1278" s="29"/>
      <c r="EN1278" s="29"/>
      <c r="EO1278" s="29"/>
      <c r="EP1278" s="29"/>
      <c r="EQ1278" s="29"/>
      <c r="ER1278" s="29"/>
      <c r="ES1278" s="29"/>
      <c r="ET1278" s="29"/>
      <c r="EU1278" s="29"/>
      <c r="EV1278" s="29"/>
      <c r="EW1278" s="29"/>
      <c r="EX1278" s="29"/>
      <c r="EY1278" s="29"/>
      <c r="EZ1278" s="29"/>
      <c r="FA1278" s="29"/>
      <c r="FB1278" s="29"/>
      <c r="FC1278" s="29"/>
      <c r="FD1278" s="29"/>
      <c r="FE1278" s="29"/>
      <c r="FF1278" s="29"/>
      <c r="FG1278" s="29"/>
      <c r="FH1278" s="29"/>
      <c r="FI1278" s="29"/>
      <c r="FJ1278" s="29"/>
      <c r="FK1278" s="29"/>
      <c r="FL1278" s="29"/>
      <c r="FM1278" s="29"/>
      <c r="FN1278" s="29"/>
      <c r="FO1278" s="29"/>
      <c r="FP1278" s="29"/>
      <c r="FQ1278" s="29"/>
      <c r="FR1278" s="29"/>
      <c r="FS1278" s="29"/>
      <c r="FT1278" s="29"/>
      <c r="FU1278" s="29"/>
      <c r="FV1278" s="29"/>
      <c r="FW1278" s="29"/>
      <c r="FX1278" s="29"/>
      <c r="FY1278" s="29"/>
      <c r="FZ1278" s="29"/>
      <c r="GA1278" s="29"/>
      <c r="GB1278" s="29"/>
      <c r="GC1278" s="29"/>
      <c r="GD1278" s="29"/>
      <c r="GE1278" s="29"/>
      <c r="GF1278" s="29"/>
      <c r="GG1278" s="29"/>
      <c r="GH1278" s="29"/>
      <c r="GI1278" s="29"/>
      <c r="GJ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</row>
    <row r="1279" spans="2:230" ht="12.75">
      <c r="B1279" s="48"/>
      <c r="C1279" s="48"/>
      <c r="D1279" s="48"/>
      <c r="E1279" s="55"/>
      <c r="F1279" s="56"/>
      <c r="G1279" s="56"/>
      <c r="H1279" s="56"/>
      <c r="I1279" s="48"/>
      <c r="J1279" s="48"/>
      <c r="K1279" s="48"/>
      <c r="L1279" s="56"/>
      <c r="M1279" s="48"/>
      <c r="N1279" s="48"/>
      <c r="O1279" s="49"/>
      <c r="P1279" s="48"/>
      <c r="Q1279" s="48"/>
      <c r="R1279" s="56"/>
      <c r="S1279" s="52"/>
      <c r="T1279" s="116"/>
      <c r="U1279" s="116"/>
      <c r="V1279" s="116"/>
      <c r="W1279" s="116"/>
      <c r="X1279" s="43"/>
      <c r="Y1279" s="43"/>
      <c r="Z1279" s="42"/>
      <c r="AA1279" s="43"/>
      <c r="AB1279" s="45"/>
      <c r="AC1279" s="45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  <c r="BM1279" s="29"/>
      <c r="BN1279" s="29"/>
      <c r="BO1279" s="29"/>
      <c r="BP1279" s="29"/>
      <c r="BQ1279" s="29"/>
      <c r="BR1279" s="29"/>
      <c r="BS1279" s="29"/>
      <c r="BT1279" s="29"/>
      <c r="BU1279" s="29"/>
      <c r="BV1279" s="29"/>
      <c r="BW1279" s="29"/>
      <c r="BX1279" s="29"/>
      <c r="BY1279" s="29"/>
      <c r="BZ1279" s="29"/>
      <c r="CA1279" s="29"/>
      <c r="CB1279" s="29"/>
      <c r="CC1279" s="29"/>
      <c r="CD1279" s="29"/>
      <c r="CE1279" s="29"/>
      <c r="CF1279" s="29"/>
      <c r="CG1279" s="29"/>
      <c r="CH1279" s="29"/>
      <c r="CI1279" s="29"/>
      <c r="CJ1279" s="29"/>
      <c r="CK1279" s="29"/>
      <c r="CL1279" s="29"/>
      <c r="CM1279" s="29"/>
      <c r="CN1279" s="29"/>
      <c r="CO1279" s="29"/>
      <c r="CP1279" s="29"/>
      <c r="CQ1279" s="29"/>
      <c r="CR1279" s="29"/>
      <c r="CS1279" s="29"/>
      <c r="CT1279" s="29"/>
      <c r="CU1279" s="29"/>
      <c r="CV1279" s="29"/>
      <c r="CW1279" s="29"/>
      <c r="CX1279" s="29"/>
      <c r="CY1279" s="29"/>
      <c r="CZ1279" s="29"/>
      <c r="DA1279" s="29"/>
      <c r="DB1279" s="29"/>
      <c r="DC1279" s="29"/>
      <c r="DD1279" s="29"/>
      <c r="DE1279" s="29"/>
      <c r="DF1279" s="29"/>
      <c r="DG1279" s="29"/>
      <c r="DH1279" s="29"/>
      <c r="DI1279" s="29"/>
      <c r="DJ1279" s="29"/>
      <c r="DK1279" s="29"/>
      <c r="DL1279" s="29"/>
      <c r="DM1279" s="29"/>
      <c r="DN1279" s="29"/>
      <c r="DO1279" s="29"/>
      <c r="DP1279" s="29"/>
      <c r="DQ1279" s="29"/>
      <c r="DR1279" s="29"/>
      <c r="DS1279" s="29"/>
      <c r="DT1279" s="29"/>
      <c r="DU1279" s="29"/>
      <c r="DV1279" s="29"/>
      <c r="DW1279" s="29"/>
      <c r="DX1279" s="29"/>
      <c r="DY1279" s="29"/>
      <c r="DZ1279" s="29"/>
      <c r="EA1279" s="29"/>
      <c r="EB1279" s="29"/>
      <c r="EC1279" s="29"/>
      <c r="ED1279" s="29"/>
      <c r="EE1279" s="29"/>
      <c r="EF1279" s="29"/>
      <c r="EG1279" s="29"/>
      <c r="EH1279" s="29"/>
      <c r="EI1279" s="29"/>
      <c r="EJ1279" s="29"/>
      <c r="EK1279" s="29"/>
      <c r="EL1279" s="29"/>
      <c r="EM1279" s="29"/>
      <c r="EN1279" s="29"/>
      <c r="EO1279" s="29"/>
      <c r="EP1279" s="29"/>
      <c r="EQ1279" s="29"/>
      <c r="ER1279" s="29"/>
      <c r="ES1279" s="29"/>
      <c r="ET1279" s="29"/>
      <c r="EU1279" s="29"/>
      <c r="EV1279" s="29"/>
      <c r="EW1279" s="29"/>
      <c r="EX1279" s="29"/>
      <c r="EY1279" s="29"/>
      <c r="EZ1279" s="29"/>
      <c r="FA1279" s="29"/>
      <c r="FB1279" s="29"/>
      <c r="FC1279" s="29"/>
      <c r="FD1279" s="29"/>
      <c r="FE1279" s="29"/>
      <c r="FF1279" s="29"/>
      <c r="FG1279" s="29"/>
      <c r="FH1279" s="29"/>
      <c r="FI1279" s="29"/>
      <c r="FJ1279" s="29"/>
      <c r="FK1279" s="29"/>
      <c r="FL1279" s="29"/>
      <c r="FM1279" s="29"/>
      <c r="FN1279" s="29"/>
      <c r="FO1279" s="29"/>
      <c r="FP1279" s="29"/>
      <c r="FQ1279" s="29"/>
      <c r="FR1279" s="29"/>
      <c r="FS1279" s="29"/>
      <c r="FT1279" s="29"/>
      <c r="FU1279" s="29"/>
      <c r="FV1279" s="29"/>
      <c r="FW1279" s="29"/>
      <c r="FX1279" s="29"/>
      <c r="FY1279" s="29"/>
      <c r="FZ1279" s="29"/>
      <c r="GA1279" s="29"/>
      <c r="GB1279" s="29"/>
      <c r="GC1279" s="29"/>
      <c r="GD1279" s="29"/>
      <c r="GE1279" s="29"/>
      <c r="GF1279" s="29"/>
      <c r="GG1279" s="29"/>
      <c r="GH1279" s="29"/>
      <c r="GI1279" s="29"/>
      <c r="GJ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</row>
    <row r="1280" spans="2:230" ht="12.75">
      <c r="B1280" s="48"/>
      <c r="C1280" s="48"/>
      <c r="D1280" s="48"/>
      <c r="E1280" s="55"/>
      <c r="F1280" s="56"/>
      <c r="G1280" s="56"/>
      <c r="H1280" s="56"/>
      <c r="I1280" s="48"/>
      <c r="J1280" s="48"/>
      <c r="K1280" s="48"/>
      <c r="L1280" s="56"/>
      <c r="M1280" s="48"/>
      <c r="N1280" s="48"/>
      <c r="O1280" s="49"/>
      <c r="P1280" s="48"/>
      <c r="Q1280" s="48"/>
      <c r="R1280" s="56"/>
      <c r="S1280" s="52"/>
      <c r="T1280" s="116"/>
      <c r="U1280" s="116"/>
      <c r="V1280" s="116"/>
      <c r="W1280" s="116"/>
      <c r="X1280" s="43"/>
      <c r="Y1280" s="43"/>
      <c r="Z1280" s="42"/>
      <c r="AA1280" s="43"/>
      <c r="AB1280" s="45"/>
      <c r="AC1280" s="45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  <c r="BM1280" s="29"/>
      <c r="BN1280" s="29"/>
      <c r="BO1280" s="29"/>
      <c r="BP1280" s="29"/>
      <c r="BQ1280" s="29"/>
      <c r="BR1280" s="29"/>
      <c r="BS1280" s="29"/>
      <c r="BT1280" s="29"/>
      <c r="BU1280" s="29"/>
      <c r="BV1280" s="29"/>
      <c r="BW1280" s="29"/>
      <c r="BX1280" s="29"/>
      <c r="BY1280" s="29"/>
      <c r="BZ1280" s="29"/>
      <c r="CA1280" s="29"/>
      <c r="CB1280" s="29"/>
      <c r="CC1280" s="29"/>
      <c r="CD1280" s="29"/>
      <c r="CE1280" s="29"/>
      <c r="CF1280" s="29"/>
      <c r="CG1280" s="29"/>
      <c r="CH1280" s="29"/>
      <c r="CI1280" s="29"/>
      <c r="CJ1280" s="29"/>
      <c r="CK1280" s="29"/>
      <c r="CL1280" s="29"/>
      <c r="CM1280" s="29"/>
      <c r="CN1280" s="29"/>
      <c r="CO1280" s="29"/>
      <c r="CP1280" s="29"/>
      <c r="CQ1280" s="29"/>
      <c r="CR1280" s="29"/>
      <c r="CS1280" s="29"/>
      <c r="CT1280" s="29"/>
      <c r="CU1280" s="29"/>
      <c r="CV1280" s="29"/>
      <c r="CW1280" s="29"/>
      <c r="CX1280" s="29"/>
      <c r="CY1280" s="29"/>
      <c r="CZ1280" s="29"/>
      <c r="DA1280" s="29"/>
      <c r="DB1280" s="29"/>
      <c r="DC1280" s="29"/>
      <c r="DD1280" s="29"/>
      <c r="DE1280" s="29"/>
      <c r="DF1280" s="29"/>
      <c r="DG1280" s="29"/>
      <c r="DH1280" s="29"/>
      <c r="DI1280" s="29"/>
      <c r="DJ1280" s="29"/>
      <c r="DK1280" s="29"/>
      <c r="DL1280" s="29"/>
      <c r="DM1280" s="29"/>
      <c r="DN1280" s="29"/>
      <c r="DO1280" s="29"/>
      <c r="DP1280" s="29"/>
      <c r="DQ1280" s="29"/>
      <c r="DR1280" s="29"/>
      <c r="DS1280" s="29"/>
      <c r="DT1280" s="29"/>
      <c r="DU1280" s="29"/>
      <c r="DV1280" s="29"/>
      <c r="DW1280" s="29"/>
      <c r="DX1280" s="29"/>
      <c r="DY1280" s="29"/>
      <c r="DZ1280" s="29"/>
      <c r="EA1280" s="29"/>
      <c r="EB1280" s="29"/>
      <c r="EC1280" s="29"/>
      <c r="ED1280" s="29"/>
      <c r="EE1280" s="29"/>
      <c r="EF1280" s="29"/>
      <c r="EG1280" s="29"/>
      <c r="EH1280" s="29"/>
      <c r="EI1280" s="29"/>
      <c r="EJ1280" s="29"/>
      <c r="EK1280" s="29"/>
      <c r="EL1280" s="29"/>
      <c r="EM1280" s="29"/>
      <c r="EN1280" s="29"/>
      <c r="EO1280" s="29"/>
      <c r="EP1280" s="29"/>
      <c r="EQ1280" s="29"/>
      <c r="ER1280" s="29"/>
      <c r="ES1280" s="29"/>
      <c r="ET1280" s="29"/>
      <c r="EU1280" s="29"/>
      <c r="EV1280" s="29"/>
      <c r="EW1280" s="29"/>
      <c r="EX1280" s="29"/>
      <c r="EY1280" s="29"/>
      <c r="EZ1280" s="29"/>
      <c r="FA1280" s="29"/>
      <c r="FB1280" s="29"/>
      <c r="FC1280" s="29"/>
      <c r="FD1280" s="29"/>
      <c r="FE1280" s="29"/>
      <c r="FF1280" s="29"/>
      <c r="FG1280" s="29"/>
      <c r="FH1280" s="29"/>
      <c r="FI1280" s="29"/>
      <c r="FJ1280" s="29"/>
      <c r="FK1280" s="29"/>
      <c r="FL1280" s="29"/>
      <c r="FM1280" s="29"/>
      <c r="FN1280" s="29"/>
      <c r="FO1280" s="29"/>
      <c r="FP1280" s="29"/>
      <c r="FQ1280" s="29"/>
      <c r="FR1280" s="29"/>
      <c r="FS1280" s="29"/>
      <c r="FT1280" s="29"/>
      <c r="FU1280" s="29"/>
      <c r="FV1280" s="29"/>
      <c r="FW1280" s="29"/>
      <c r="FX1280" s="29"/>
      <c r="FY1280" s="29"/>
      <c r="FZ1280" s="29"/>
      <c r="GA1280" s="29"/>
      <c r="GB1280" s="29"/>
      <c r="GC1280" s="29"/>
      <c r="GD1280" s="29"/>
      <c r="GE1280" s="29"/>
      <c r="GF1280" s="29"/>
      <c r="GG1280" s="29"/>
      <c r="GH1280" s="29"/>
      <c r="GI1280" s="29"/>
      <c r="GJ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</row>
    <row r="1281" spans="2:230" ht="12.75">
      <c r="B1281" s="48"/>
      <c r="C1281" s="48"/>
      <c r="D1281" s="48"/>
      <c r="E1281" s="55"/>
      <c r="F1281" s="56"/>
      <c r="G1281" s="56"/>
      <c r="H1281" s="56"/>
      <c r="I1281" s="48"/>
      <c r="J1281" s="48"/>
      <c r="K1281" s="48"/>
      <c r="L1281" s="56"/>
      <c r="M1281" s="48"/>
      <c r="N1281" s="48"/>
      <c r="O1281" s="49"/>
      <c r="P1281" s="48"/>
      <c r="Q1281" s="48"/>
      <c r="R1281" s="56"/>
      <c r="S1281" s="52"/>
      <c r="T1281" s="116"/>
      <c r="U1281" s="116"/>
      <c r="V1281" s="116"/>
      <c r="W1281" s="116"/>
      <c r="X1281" s="43"/>
      <c r="Y1281" s="43"/>
      <c r="Z1281" s="42"/>
      <c r="AA1281" s="43"/>
      <c r="AB1281" s="45"/>
      <c r="AC1281" s="45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  <c r="BM1281" s="29"/>
      <c r="BN1281" s="29"/>
      <c r="BO1281" s="29"/>
      <c r="BP1281" s="29"/>
      <c r="BQ1281" s="29"/>
      <c r="BR1281" s="29"/>
      <c r="BS1281" s="29"/>
      <c r="BT1281" s="29"/>
      <c r="BU1281" s="29"/>
      <c r="BV1281" s="29"/>
      <c r="BW1281" s="29"/>
      <c r="BX1281" s="29"/>
      <c r="BY1281" s="29"/>
      <c r="BZ1281" s="29"/>
      <c r="CA1281" s="29"/>
      <c r="CB1281" s="29"/>
      <c r="CC1281" s="29"/>
      <c r="CD1281" s="29"/>
      <c r="CE1281" s="29"/>
      <c r="CF1281" s="29"/>
      <c r="CG1281" s="29"/>
      <c r="CH1281" s="29"/>
      <c r="CI1281" s="29"/>
      <c r="CJ1281" s="29"/>
      <c r="CK1281" s="29"/>
      <c r="CL1281" s="29"/>
      <c r="CM1281" s="29"/>
      <c r="CN1281" s="29"/>
      <c r="CO1281" s="29"/>
      <c r="CP1281" s="29"/>
      <c r="CQ1281" s="29"/>
      <c r="CR1281" s="29"/>
      <c r="CS1281" s="29"/>
      <c r="CT1281" s="29"/>
      <c r="CU1281" s="29"/>
      <c r="CV1281" s="29"/>
      <c r="CW1281" s="29"/>
      <c r="CX1281" s="29"/>
      <c r="CY1281" s="29"/>
      <c r="CZ1281" s="29"/>
      <c r="DA1281" s="29"/>
      <c r="DB1281" s="29"/>
      <c r="DC1281" s="29"/>
      <c r="DD1281" s="29"/>
      <c r="DE1281" s="29"/>
      <c r="DF1281" s="29"/>
      <c r="DG1281" s="29"/>
      <c r="DH1281" s="29"/>
      <c r="DI1281" s="29"/>
      <c r="DJ1281" s="29"/>
      <c r="DK1281" s="29"/>
      <c r="DL1281" s="29"/>
      <c r="DM1281" s="29"/>
      <c r="DN1281" s="29"/>
      <c r="DO1281" s="29"/>
      <c r="DP1281" s="29"/>
      <c r="DQ1281" s="29"/>
      <c r="DR1281" s="29"/>
      <c r="DS1281" s="29"/>
      <c r="DT1281" s="29"/>
      <c r="DU1281" s="29"/>
      <c r="DV1281" s="29"/>
      <c r="DW1281" s="29"/>
      <c r="DX1281" s="29"/>
      <c r="DY1281" s="29"/>
      <c r="DZ1281" s="29"/>
      <c r="EA1281" s="29"/>
      <c r="EB1281" s="29"/>
      <c r="EC1281" s="29"/>
      <c r="ED1281" s="29"/>
      <c r="EE1281" s="29"/>
      <c r="EF1281" s="29"/>
      <c r="EG1281" s="29"/>
      <c r="EH1281" s="29"/>
      <c r="EI1281" s="29"/>
      <c r="EJ1281" s="29"/>
      <c r="EK1281" s="29"/>
      <c r="EL1281" s="29"/>
      <c r="EM1281" s="29"/>
      <c r="EN1281" s="29"/>
      <c r="EO1281" s="29"/>
      <c r="EP1281" s="29"/>
      <c r="EQ1281" s="29"/>
      <c r="ER1281" s="29"/>
      <c r="ES1281" s="29"/>
      <c r="ET1281" s="29"/>
      <c r="EU1281" s="29"/>
      <c r="EV1281" s="29"/>
      <c r="EW1281" s="29"/>
      <c r="EX1281" s="29"/>
      <c r="EY1281" s="29"/>
      <c r="EZ1281" s="29"/>
      <c r="FA1281" s="29"/>
      <c r="FB1281" s="29"/>
      <c r="FC1281" s="29"/>
      <c r="FD1281" s="29"/>
      <c r="FE1281" s="29"/>
      <c r="FF1281" s="29"/>
      <c r="FG1281" s="29"/>
      <c r="FH1281" s="29"/>
      <c r="FI1281" s="29"/>
      <c r="FJ1281" s="29"/>
      <c r="FK1281" s="29"/>
      <c r="FL1281" s="29"/>
      <c r="FM1281" s="29"/>
      <c r="FN1281" s="29"/>
      <c r="FO1281" s="29"/>
      <c r="FP1281" s="29"/>
      <c r="FQ1281" s="29"/>
      <c r="FR1281" s="29"/>
      <c r="FS1281" s="29"/>
      <c r="FT1281" s="29"/>
      <c r="FU1281" s="29"/>
      <c r="FV1281" s="29"/>
      <c r="FW1281" s="29"/>
      <c r="FX1281" s="29"/>
      <c r="FY1281" s="29"/>
      <c r="FZ1281" s="29"/>
      <c r="GA1281" s="29"/>
      <c r="GB1281" s="29"/>
      <c r="GC1281" s="29"/>
      <c r="GD1281" s="29"/>
      <c r="GE1281" s="29"/>
      <c r="GF1281" s="29"/>
      <c r="GG1281" s="29"/>
      <c r="GH1281" s="29"/>
      <c r="GI1281" s="29"/>
      <c r="GJ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</row>
    <row r="1282" spans="2:230" ht="12.75">
      <c r="B1282" s="48"/>
      <c r="C1282" s="48"/>
      <c r="D1282" s="48"/>
      <c r="E1282" s="55"/>
      <c r="F1282" s="56"/>
      <c r="G1282" s="56"/>
      <c r="H1282" s="56"/>
      <c r="I1282" s="48"/>
      <c r="J1282" s="48"/>
      <c r="K1282" s="48"/>
      <c r="L1282" s="56"/>
      <c r="M1282" s="48"/>
      <c r="N1282" s="48"/>
      <c r="O1282" s="49"/>
      <c r="P1282" s="48"/>
      <c r="Q1282" s="48"/>
      <c r="R1282" s="56"/>
      <c r="S1282" s="52"/>
      <c r="T1282" s="116"/>
      <c r="U1282" s="116"/>
      <c r="V1282" s="116"/>
      <c r="W1282" s="116"/>
      <c r="X1282" s="43"/>
      <c r="Y1282" s="43"/>
      <c r="Z1282" s="42"/>
      <c r="AA1282" s="43"/>
      <c r="AB1282" s="45"/>
      <c r="AC1282" s="45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  <c r="BM1282" s="29"/>
      <c r="BN1282" s="29"/>
      <c r="BO1282" s="29"/>
      <c r="BP1282" s="29"/>
      <c r="BQ1282" s="29"/>
      <c r="BR1282" s="29"/>
      <c r="BS1282" s="29"/>
      <c r="BT1282" s="29"/>
      <c r="BU1282" s="29"/>
      <c r="BV1282" s="29"/>
      <c r="BW1282" s="29"/>
      <c r="BX1282" s="29"/>
      <c r="BY1282" s="29"/>
      <c r="BZ1282" s="29"/>
      <c r="CA1282" s="29"/>
      <c r="CB1282" s="29"/>
      <c r="CC1282" s="29"/>
      <c r="CD1282" s="29"/>
      <c r="CE1282" s="29"/>
      <c r="CF1282" s="29"/>
      <c r="CG1282" s="29"/>
      <c r="CH1282" s="29"/>
      <c r="CI1282" s="29"/>
      <c r="CJ1282" s="29"/>
      <c r="CK1282" s="29"/>
      <c r="CL1282" s="29"/>
      <c r="CM1282" s="29"/>
      <c r="CN1282" s="29"/>
      <c r="CO1282" s="29"/>
      <c r="CP1282" s="29"/>
      <c r="CQ1282" s="29"/>
      <c r="CR1282" s="29"/>
      <c r="CS1282" s="29"/>
      <c r="CT1282" s="29"/>
      <c r="CU1282" s="29"/>
      <c r="CV1282" s="29"/>
      <c r="CW1282" s="29"/>
      <c r="CX1282" s="29"/>
      <c r="CY1282" s="29"/>
      <c r="CZ1282" s="29"/>
      <c r="DA1282" s="29"/>
      <c r="DB1282" s="29"/>
      <c r="DC1282" s="29"/>
      <c r="DD1282" s="29"/>
      <c r="DE1282" s="29"/>
      <c r="DF1282" s="29"/>
      <c r="DG1282" s="29"/>
      <c r="DH1282" s="29"/>
      <c r="DI1282" s="29"/>
      <c r="DJ1282" s="29"/>
      <c r="DK1282" s="29"/>
      <c r="DL1282" s="29"/>
      <c r="DM1282" s="29"/>
      <c r="DN1282" s="29"/>
      <c r="DO1282" s="29"/>
      <c r="DP1282" s="29"/>
      <c r="DQ1282" s="29"/>
      <c r="DR1282" s="29"/>
      <c r="DS1282" s="29"/>
      <c r="DT1282" s="29"/>
      <c r="DU1282" s="29"/>
      <c r="DV1282" s="29"/>
      <c r="DW1282" s="29"/>
      <c r="DX1282" s="29"/>
      <c r="DY1282" s="29"/>
      <c r="DZ1282" s="29"/>
      <c r="EA1282" s="29"/>
      <c r="EB1282" s="29"/>
      <c r="EC1282" s="29"/>
      <c r="ED1282" s="29"/>
      <c r="EE1282" s="29"/>
      <c r="EF1282" s="29"/>
      <c r="EG1282" s="29"/>
      <c r="EH1282" s="29"/>
      <c r="EI1282" s="29"/>
      <c r="EJ1282" s="29"/>
      <c r="EK1282" s="29"/>
      <c r="EL1282" s="29"/>
      <c r="EM1282" s="29"/>
      <c r="EN1282" s="29"/>
      <c r="EO1282" s="29"/>
      <c r="EP1282" s="29"/>
      <c r="EQ1282" s="29"/>
      <c r="ER1282" s="29"/>
      <c r="ES1282" s="29"/>
      <c r="ET1282" s="29"/>
      <c r="EU1282" s="29"/>
      <c r="EV1282" s="29"/>
      <c r="EW1282" s="29"/>
      <c r="EX1282" s="29"/>
      <c r="EY1282" s="29"/>
      <c r="EZ1282" s="29"/>
      <c r="FA1282" s="29"/>
      <c r="FB1282" s="29"/>
      <c r="FC1282" s="29"/>
      <c r="FD1282" s="29"/>
      <c r="FE1282" s="29"/>
      <c r="FF1282" s="29"/>
      <c r="FG1282" s="29"/>
      <c r="FH1282" s="29"/>
      <c r="FI1282" s="29"/>
      <c r="FJ1282" s="29"/>
      <c r="FK1282" s="29"/>
      <c r="FL1282" s="29"/>
      <c r="FM1282" s="29"/>
      <c r="FN1282" s="29"/>
      <c r="FO1282" s="29"/>
      <c r="FP1282" s="29"/>
      <c r="FQ1282" s="29"/>
      <c r="FR1282" s="29"/>
      <c r="FS1282" s="29"/>
      <c r="FT1282" s="29"/>
      <c r="FU1282" s="29"/>
      <c r="FV1282" s="29"/>
      <c r="FW1282" s="29"/>
      <c r="FX1282" s="29"/>
      <c r="FY1282" s="29"/>
      <c r="FZ1282" s="29"/>
      <c r="GA1282" s="29"/>
      <c r="GB1282" s="29"/>
      <c r="GC1282" s="29"/>
      <c r="GD1282" s="29"/>
      <c r="GE1282" s="29"/>
      <c r="GF1282" s="29"/>
      <c r="GG1282" s="29"/>
      <c r="GH1282" s="29"/>
      <c r="GI1282" s="29"/>
      <c r="GJ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</row>
    <row r="1283" spans="2:230" ht="12.75">
      <c r="B1283" s="48"/>
      <c r="C1283" s="48"/>
      <c r="D1283" s="48"/>
      <c r="E1283" s="55"/>
      <c r="F1283" s="56"/>
      <c r="G1283" s="56"/>
      <c r="H1283" s="56"/>
      <c r="I1283" s="48"/>
      <c r="J1283" s="48"/>
      <c r="K1283" s="48"/>
      <c r="L1283" s="56"/>
      <c r="M1283" s="48"/>
      <c r="N1283" s="48"/>
      <c r="O1283" s="49"/>
      <c r="P1283" s="48"/>
      <c r="Q1283" s="48"/>
      <c r="R1283" s="56"/>
      <c r="S1283" s="52"/>
      <c r="T1283" s="116"/>
      <c r="U1283" s="116"/>
      <c r="V1283" s="116"/>
      <c r="W1283" s="116"/>
      <c r="X1283" s="43"/>
      <c r="Y1283" s="43"/>
      <c r="Z1283" s="42"/>
      <c r="AA1283" s="43"/>
      <c r="AB1283" s="45"/>
      <c r="AC1283" s="45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  <c r="BM1283" s="29"/>
      <c r="BN1283" s="29"/>
      <c r="BO1283" s="29"/>
      <c r="BP1283" s="29"/>
      <c r="BQ1283" s="29"/>
      <c r="BR1283" s="29"/>
      <c r="BS1283" s="29"/>
      <c r="BT1283" s="29"/>
      <c r="BU1283" s="29"/>
      <c r="BV1283" s="29"/>
      <c r="BW1283" s="29"/>
      <c r="BX1283" s="29"/>
      <c r="BY1283" s="29"/>
      <c r="BZ1283" s="29"/>
      <c r="CA1283" s="29"/>
      <c r="CB1283" s="29"/>
      <c r="CC1283" s="29"/>
      <c r="CD1283" s="29"/>
      <c r="CE1283" s="29"/>
      <c r="CF1283" s="29"/>
      <c r="CG1283" s="29"/>
      <c r="CH1283" s="29"/>
      <c r="CI1283" s="29"/>
      <c r="CJ1283" s="29"/>
      <c r="CK1283" s="29"/>
      <c r="CL1283" s="29"/>
      <c r="CM1283" s="29"/>
      <c r="CN1283" s="29"/>
      <c r="CO1283" s="29"/>
      <c r="CP1283" s="29"/>
      <c r="CQ1283" s="29"/>
      <c r="CR1283" s="29"/>
      <c r="CS1283" s="29"/>
      <c r="CT1283" s="29"/>
      <c r="CU1283" s="29"/>
      <c r="CV1283" s="29"/>
      <c r="CW1283" s="29"/>
      <c r="CX1283" s="29"/>
      <c r="CY1283" s="29"/>
      <c r="CZ1283" s="29"/>
      <c r="DA1283" s="29"/>
      <c r="DB1283" s="29"/>
      <c r="DC1283" s="29"/>
      <c r="DD1283" s="29"/>
      <c r="DE1283" s="29"/>
      <c r="DF1283" s="29"/>
      <c r="DG1283" s="29"/>
      <c r="DH1283" s="29"/>
      <c r="DI1283" s="29"/>
      <c r="DJ1283" s="29"/>
      <c r="DK1283" s="29"/>
      <c r="DL1283" s="29"/>
      <c r="DM1283" s="29"/>
      <c r="DN1283" s="29"/>
      <c r="DO1283" s="29"/>
      <c r="DP1283" s="29"/>
      <c r="DQ1283" s="29"/>
      <c r="DR1283" s="29"/>
      <c r="DS1283" s="29"/>
      <c r="DT1283" s="29"/>
      <c r="DU1283" s="29"/>
      <c r="DV1283" s="29"/>
      <c r="DW1283" s="29"/>
      <c r="DX1283" s="29"/>
      <c r="DY1283" s="29"/>
      <c r="DZ1283" s="29"/>
      <c r="EA1283" s="29"/>
      <c r="EB1283" s="29"/>
      <c r="EC1283" s="29"/>
      <c r="ED1283" s="29"/>
      <c r="EE1283" s="29"/>
      <c r="EF1283" s="29"/>
      <c r="EG1283" s="29"/>
      <c r="EH1283" s="29"/>
      <c r="EI1283" s="29"/>
      <c r="EJ1283" s="29"/>
      <c r="EK1283" s="29"/>
      <c r="EL1283" s="29"/>
      <c r="EM1283" s="29"/>
      <c r="EN1283" s="29"/>
      <c r="EO1283" s="29"/>
      <c r="EP1283" s="29"/>
      <c r="EQ1283" s="29"/>
      <c r="ER1283" s="29"/>
      <c r="ES1283" s="29"/>
      <c r="ET1283" s="29"/>
      <c r="EU1283" s="29"/>
      <c r="EV1283" s="29"/>
      <c r="EW1283" s="29"/>
      <c r="EX1283" s="29"/>
      <c r="EY1283" s="29"/>
      <c r="EZ1283" s="29"/>
      <c r="FA1283" s="29"/>
      <c r="FB1283" s="29"/>
      <c r="FC1283" s="29"/>
      <c r="FD1283" s="29"/>
      <c r="FE1283" s="29"/>
      <c r="FF1283" s="29"/>
      <c r="FG1283" s="29"/>
      <c r="FH1283" s="29"/>
      <c r="FI1283" s="29"/>
      <c r="FJ1283" s="29"/>
      <c r="FK1283" s="29"/>
      <c r="FL1283" s="29"/>
      <c r="FM1283" s="29"/>
      <c r="FN1283" s="29"/>
      <c r="FO1283" s="29"/>
      <c r="FP1283" s="29"/>
      <c r="FQ1283" s="29"/>
      <c r="FR1283" s="29"/>
      <c r="FS1283" s="29"/>
      <c r="FT1283" s="29"/>
      <c r="FU1283" s="29"/>
      <c r="FV1283" s="29"/>
      <c r="FW1283" s="29"/>
      <c r="FX1283" s="29"/>
      <c r="FY1283" s="29"/>
      <c r="FZ1283" s="29"/>
      <c r="GA1283" s="29"/>
      <c r="GB1283" s="29"/>
      <c r="GC1283" s="29"/>
      <c r="GD1283" s="29"/>
      <c r="GE1283" s="29"/>
      <c r="GF1283" s="29"/>
      <c r="GG1283" s="29"/>
      <c r="GH1283" s="29"/>
      <c r="GI1283" s="29"/>
      <c r="GJ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</row>
    <row r="1284" spans="2:230" ht="12.75">
      <c r="B1284" s="48"/>
      <c r="C1284" s="48"/>
      <c r="D1284" s="48"/>
      <c r="E1284" s="55"/>
      <c r="F1284" s="56"/>
      <c r="G1284" s="56"/>
      <c r="H1284" s="56"/>
      <c r="I1284" s="48"/>
      <c r="J1284" s="48"/>
      <c r="K1284" s="48"/>
      <c r="L1284" s="56"/>
      <c r="M1284" s="48"/>
      <c r="N1284" s="48"/>
      <c r="O1284" s="49"/>
      <c r="P1284" s="48"/>
      <c r="Q1284" s="48"/>
      <c r="R1284" s="56"/>
      <c r="S1284" s="52"/>
      <c r="T1284" s="116"/>
      <c r="U1284" s="116"/>
      <c r="V1284" s="116"/>
      <c r="W1284" s="116"/>
      <c r="X1284" s="43"/>
      <c r="Y1284" s="43"/>
      <c r="Z1284" s="42"/>
      <c r="AA1284" s="43"/>
      <c r="AB1284" s="45"/>
      <c r="AC1284" s="45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  <c r="BM1284" s="29"/>
      <c r="BN1284" s="29"/>
      <c r="BO1284" s="29"/>
      <c r="BP1284" s="29"/>
      <c r="BQ1284" s="29"/>
      <c r="BR1284" s="29"/>
      <c r="BS1284" s="29"/>
      <c r="BT1284" s="29"/>
      <c r="BU1284" s="29"/>
      <c r="BV1284" s="29"/>
      <c r="BW1284" s="29"/>
      <c r="BX1284" s="29"/>
      <c r="BY1284" s="29"/>
      <c r="BZ1284" s="29"/>
      <c r="CA1284" s="29"/>
      <c r="CB1284" s="29"/>
      <c r="CC1284" s="29"/>
      <c r="CD1284" s="29"/>
      <c r="CE1284" s="29"/>
      <c r="CF1284" s="29"/>
      <c r="CG1284" s="29"/>
      <c r="CH1284" s="29"/>
      <c r="CI1284" s="29"/>
      <c r="CJ1284" s="29"/>
      <c r="CK1284" s="29"/>
      <c r="CL1284" s="29"/>
      <c r="CM1284" s="29"/>
      <c r="CN1284" s="29"/>
      <c r="CO1284" s="29"/>
      <c r="CP1284" s="29"/>
      <c r="CQ1284" s="29"/>
      <c r="CR1284" s="29"/>
      <c r="CS1284" s="29"/>
      <c r="CT1284" s="29"/>
      <c r="CU1284" s="29"/>
      <c r="CV1284" s="29"/>
      <c r="CW1284" s="29"/>
      <c r="CX1284" s="29"/>
      <c r="CY1284" s="29"/>
      <c r="CZ1284" s="29"/>
      <c r="DA1284" s="29"/>
      <c r="DB1284" s="29"/>
      <c r="DC1284" s="29"/>
      <c r="DD1284" s="29"/>
      <c r="DE1284" s="29"/>
      <c r="DF1284" s="29"/>
      <c r="DG1284" s="29"/>
      <c r="DH1284" s="29"/>
      <c r="DI1284" s="29"/>
      <c r="DJ1284" s="29"/>
      <c r="DK1284" s="29"/>
      <c r="DL1284" s="29"/>
      <c r="DM1284" s="29"/>
      <c r="DN1284" s="29"/>
      <c r="DO1284" s="29"/>
      <c r="DP1284" s="29"/>
      <c r="DQ1284" s="29"/>
      <c r="DR1284" s="29"/>
      <c r="DS1284" s="29"/>
      <c r="DT1284" s="29"/>
      <c r="DU1284" s="29"/>
      <c r="DV1284" s="29"/>
      <c r="DW1284" s="29"/>
      <c r="DX1284" s="29"/>
      <c r="DY1284" s="29"/>
      <c r="DZ1284" s="29"/>
      <c r="EA1284" s="29"/>
      <c r="EB1284" s="29"/>
      <c r="EC1284" s="29"/>
      <c r="ED1284" s="29"/>
      <c r="EE1284" s="29"/>
      <c r="EF1284" s="29"/>
      <c r="EG1284" s="29"/>
      <c r="EH1284" s="29"/>
      <c r="EI1284" s="29"/>
      <c r="EJ1284" s="29"/>
      <c r="EK1284" s="29"/>
      <c r="EL1284" s="29"/>
      <c r="EM1284" s="29"/>
      <c r="EN1284" s="29"/>
      <c r="EO1284" s="29"/>
      <c r="EP1284" s="29"/>
      <c r="EQ1284" s="29"/>
      <c r="ER1284" s="29"/>
      <c r="ES1284" s="29"/>
      <c r="ET1284" s="29"/>
      <c r="EU1284" s="29"/>
      <c r="EV1284" s="29"/>
      <c r="EW1284" s="29"/>
      <c r="EX1284" s="29"/>
      <c r="EY1284" s="29"/>
      <c r="EZ1284" s="29"/>
      <c r="FA1284" s="29"/>
      <c r="FB1284" s="29"/>
      <c r="FC1284" s="29"/>
      <c r="FD1284" s="29"/>
      <c r="FE1284" s="29"/>
      <c r="FF1284" s="29"/>
      <c r="FG1284" s="29"/>
      <c r="FH1284" s="29"/>
      <c r="FI1284" s="29"/>
      <c r="FJ1284" s="29"/>
      <c r="FK1284" s="29"/>
      <c r="FL1284" s="29"/>
      <c r="FM1284" s="29"/>
      <c r="FN1284" s="29"/>
      <c r="FO1284" s="29"/>
      <c r="FP1284" s="29"/>
      <c r="FQ1284" s="29"/>
      <c r="FR1284" s="29"/>
      <c r="FS1284" s="29"/>
      <c r="FT1284" s="29"/>
      <c r="FU1284" s="29"/>
      <c r="FV1284" s="29"/>
      <c r="FW1284" s="29"/>
      <c r="FX1284" s="29"/>
      <c r="FY1284" s="29"/>
      <c r="FZ1284" s="29"/>
      <c r="GA1284" s="29"/>
      <c r="GB1284" s="29"/>
      <c r="GC1284" s="29"/>
      <c r="GD1284" s="29"/>
      <c r="GE1284" s="29"/>
      <c r="GF1284" s="29"/>
      <c r="GG1284" s="29"/>
      <c r="GH1284" s="29"/>
      <c r="GI1284" s="29"/>
      <c r="GJ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</row>
    <row r="1285" spans="2:230" ht="12.75">
      <c r="B1285" s="48"/>
      <c r="C1285" s="48"/>
      <c r="D1285" s="48"/>
      <c r="E1285" s="55"/>
      <c r="F1285" s="56"/>
      <c r="G1285" s="56"/>
      <c r="H1285" s="56"/>
      <c r="I1285" s="48"/>
      <c r="J1285" s="48"/>
      <c r="K1285" s="48"/>
      <c r="L1285" s="56"/>
      <c r="M1285" s="48"/>
      <c r="N1285" s="48"/>
      <c r="O1285" s="49"/>
      <c r="P1285" s="48"/>
      <c r="Q1285" s="48"/>
      <c r="R1285" s="56"/>
      <c r="S1285" s="52"/>
      <c r="T1285" s="116"/>
      <c r="U1285" s="116"/>
      <c r="V1285" s="116"/>
      <c r="W1285" s="116"/>
      <c r="X1285" s="43"/>
      <c r="Y1285" s="43"/>
      <c r="Z1285" s="42"/>
      <c r="AA1285" s="43"/>
      <c r="AB1285" s="45"/>
      <c r="AC1285" s="45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  <c r="BM1285" s="29"/>
      <c r="BN1285" s="29"/>
      <c r="BO1285" s="29"/>
      <c r="BP1285" s="29"/>
      <c r="BQ1285" s="29"/>
      <c r="BR1285" s="29"/>
      <c r="BS1285" s="29"/>
      <c r="BT1285" s="29"/>
      <c r="BU1285" s="29"/>
      <c r="BV1285" s="29"/>
      <c r="BW1285" s="29"/>
      <c r="BX1285" s="29"/>
      <c r="BY1285" s="29"/>
      <c r="BZ1285" s="29"/>
      <c r="CA1285" s="29"/>
      <c r="CB1285" s="29"/>
      <c r="CC1285" s="29"/>
      <c r="CD1285" s="29"/>
      <c r="CE1285" s="29"/>
      <c r="CF1285" s="29"/>
      <c r="CG1285" s="29"/>
      <c r="CH1285" s="29"/>
      <c r="CI1285" s="29"/>
      <c r="CJ1285" s="29"/>
      <c r="CK1285" s="29"/>
      <c r="CL1285" s="29"/>
      <c r="CM1285" s="29"/>
      <c r="CN1285" s="29"/>
      <c r="CO1285" s="29"/>
      <c r="CP1285" s="29"/>
      <c r="CQ1285" s="29"/>
      <c r="CR1285" s="29"/>
      <c r="CS1285" s="29"/>
      <c r="CT1285" s="29"/>
      <c r="CU1285" s="29"/>
      <c r="CV1285" s="29"/>
      <c r="CW1285" s="29"/>
      <c r="CX1285" s="29"/>
      <c r="CY1285" s="29"/>
      <c r="CZ1285" s="29"/>
      <c r="DA1285" s="29"/>
      <c r="DB1285" s="29"/>
      <c r="DC1285" s="29"/>
      <c r="DD1285" s="29"/>
      <c r="DE1285" s="29"/>
      <c r="DF1285" s="29"/>
      <c r="DG1285" s="29"/>
      <c r="DH1285" s="29"/>
      <c r="DI1285" s="29"/>
      <c r="DJ1285" s="29"/>
      <c r="DK1285" s="29"/>
      <c r="DL1285" s="29"/>
      <c r="DM1285" s="29"/>
      <c r="DN1285" s="29"/>
      <c r="DO1285" s="29"/>
      <c r="DP1285" s="29"/>
      <c r="DQ1285" s="29"/>
      <c r="DR1285" s="29"/>
      <c r="DS1285" s="29"/>
      <c r="DT1285" s="29"/>
      <c r="DU1285" s="29"/>
      <c r="DV1285" s="29"/>
      <c r="DW1285" s="29"/>
      <c r="DX1285" s="29"/>
      <c r="DY1285" s="29"/>
      <c r="DZ1285" s="29"/>
      <c r="EA1285" s="29"/>
      <c r="EB1285" s="29"/>
      <c r="EC1285" s="29"/>
      <c r="ED1285" s="29"/>
      <c r="EE1285" s="29"/>
      <c r="EF1285" s="29"/>
      <c r="EG1285" s="29"/>
      <c r="EH1285" s="29"/>
      <c r="EI1285" s="29"/>
      <c r="EJ1285" s="29"/>
      <c r="EK1285" s="29"/>
      <c r="EL1285" s="29"/>
      <c r="EM1285" s="29"/>
      <c r="EN1285" s="29"/>
      <c r="EO1285" s="29"/>
      <c r="EP1285" s="29"/>
      <c r="EQ1285" s="29"/>
      <c r="ER1285" s="29"/>
      <c r="ES1285" s="29"/>
      <c r="ET1285" s="29"/>
      <c r="EU1285" s="29"/>
      <c r="EV1285" s="29"/>
      <c r="EW1285" s="29"/>
      <c r="EX1285" s="29"/>
      <c r="EY1285" s="29"/>
      <c r="EZ1285" s="29"/>
      <c r="FA1285" s="29"/>
      <c r="FB1285" s="29"/>
      <c r="FC1285" s="29"/>
      <c r="FD1285" s="29"/>
      <c r="FE1285" s="29"/>
      <c r="FF1285" s="29"/>
      <c r="FG1285" s="29"/>
      <c r="FH1285" s="29"/>
      <c r="FI1285" s="29"/>
      <c r="FJ1285" s="29"/>
      <c r="FK1285" s="29"/>
      <c r="FL1285" s="29"/>
      <c r="FM1285" s="29"/>
      <c r="FN1285" s="29"/>
      <c r="FO1285" s="29"/>
      <c r="FP1285" s="29"/>
      <c r="FQ1285" s="29"/>
      <c r="FR1285" s="29"/>
      <c r="FS1285" s="29"/>
      <c r="FT1285" s="29"/>
      <c r="FU1285" s="29"/>
      <c r="FV1285" s="29"/>
      <c r="FW1285" s="29"/>
      <c r="FX1285" s="29"/>
      <c r="FY1285" s="29"/>
      <c r="FZ1285" s="29"/>
      <c r="GA1285" s="29"/>
      <c r="GB1285" s="29"/>
      <c r="GC1285" s="29"/>
      <c r="GD1285" s="29"/>
      <c r="GE1285" s="29"/>
      <c r="GF1285" s="29"/>
      <c r="GG1285" s="29"/>
      <c r="GH1285" s="29"/>
      <c r="GI1285" s="29"/>
      <c r="GJ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</row>
    <row r="1286" spans="2:230" ht="12.75">
      <c r="B1286" s="48"/>
      <c r="C1286" s="48"/>
      <c r="D1286" s="48"/>
      <c r="E1286" s="55"/>
      <c r="F1286" s="56"/>
      <c r="G1286" s="56"/>
      <c r="H1286" s="56"/>
      <c r="I1286" s="48"/>
      <c r="J1286" s="48"/>
      <c r="K1286" s="48"/>
      <c r="L1286" s="56"/>
      <c r="M1286" s="48"/>
      <c r="N1286" s="48"/>
      <c r="O1286" s="49"/>
      <c r="P1286" s="48"/>
      <c r="Q1286" s="48"/>
      <c r="R1286" s="56"/>
      <c r="S1286" s="52"/>
      <c r="T1286" s="116"/>
      <c r="U1286" s="116"/>
      <c r="V1286" s="116"/>
      <c r="W1286" s="116"/>
      <c r="X1286" s="43"/>
      <c r="Y1286" s="43"/>
      <c r="Z1286" s="42"/>
      <c r="AA1286" s="43"/>
      <c r="AB1286" s="45"/>
      <c r="AC1286" s="45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  <c r="BM1286" s="29"/>
      <c r="BN1286" s="29"/>
      <c r="BO1286" s="29"/>
      <c r="BP1286" s="29"/>
      <c r="BQ1286" s="29"/>
      <c r="BR1286" s="29"/>
      <c r="BS1286" s="29"/>
      <c r="BT1286" s="29"/>
      <c r="BU1286" s="29"/>
      <c r="BV1286" s="29"/>
      <c r="BW1286" s="29"/>
      <c r="BX1286" s="29"/>
      <c r="BY1286" s="29"/>
      <c r="BZ1286" s="29"/>
      <c r="CA1286" s="29"/>
      <c r="CB1286" s="29"/>
      <c r="CC1286" s="29"/>
      <c r="CD1286" s="29"/>
      <c r="CE1286" s="29"/>
      <c r="CF1286" s="29"/>
      <c r="CG1286" s="29"/>
      <c r="CH1286" s="29"/>
      <c r="CI1286" s="29"/>
      <c r="CJ1286" s="29"/>
      <c r="CK1286" s="29"/>
      <c r="CL1286" s="29"/>
      <c r="CM1286" s="29"/>
      <c r="CN1286" s="29"/>
      <c r="CO1286" s="29"/>
      <c r="CP1286" s="29"/>
      <c r="CQ1286" s="29"/>
      <c r="CR1286" s="29"/>
      <c r="CS1286" s="29"/>
      <c r="CT1286" s="29"/>
      <c r="CU1286" s="29"/>
      <c r="CV1286" s="29"/>
      <c r="CW1286" s="29"/>
      <c r="CX1286" s="29"/>
      <c r="CY1286" s="29"/>
      <c r="CZ1286" s="29"/>
      <c r="DA1286" s="29"/>
      <c r="DB1286" s="29"/>
      <c r="DC1286" s="29"/>
      <c r="DD1286" s="29"/>
      <c r="DE1286" s="29"/>
      <c r="DF1286" s="29"/>
      <c r="DG1286" s="29"/>
      <c r="DH1286" s="29"/>
      <c r="DI1286" s="29"/>
      <c r="DJ1286" s="29"/>
      <c r="DK1286" s="29"/>
      <c r="DL1286" s="29"/>
      <c r="DM1286" s="29"/>
      <c r="DN1286" s="29"/>
      <c r="DO1286" s="29"/>
      <c r="DP1286" s="29"/>
      <c r="DQ1286" s="29"/>
      <c r="DR1286" s="29"/>
      <c r="DS1286" s="29"/>
      <c r="DT1286" s="29"/>
      <c r="DU1286" s="29"/>
      <c r="DV1286" s="29"/>
      <c r="DW1286" s="29"/>
      <c r="DX1286" s="29"/>
      <c r="DY1286" s="29"/>
      <c r="DZ1286" s="29"/>
      <c r="EA1286" s="29"/>
      <c r="EB1286" s="29"/>
      <c r="EC1286" s="29"/>
      <c r="ED1286" s="29"/>
      <c r="EE1286" s="29"/>
      <c r="EF1286" s="29"/>
      <c r="EG1286" s="29"/>
      <c r="EH1286" s="29"/>
      <c r="EI1286" s="29"/>
      <c r="EJ1286" s="29"/>
      <c r="EK1286" s="29"/>
      <c r="EL1286" s="29"/>
      <c r="EM1286" s="29"/>
      <c r="EN1286" s="29"/>
      <c r="EO1286" s="29"/>
      <c r="EP1286" s="29"/>
      <c r="EQ1286" s="29"/>
      <c r="ER1286" s="29"/>
      <c r="ES1286" s="29"/>
      <c r="ET1286" s="29"/>
      <c r="EU1286" s="29"/>
      <c r="EV1286" s="29"/>
      <c r="EW1286" s="29"/>
      <c r="EX1286" s="29"/>
      <c r="EY1286" s="29"/>
      <c r="EZ1286" s="29"/>
      <c r="FA1286" s="29"/>
      <c r="FB1286" s="29"/>
      <c r="FC1286" s="29"/>
      <c r="FD1286" s="29"/>
      <c r="FE1286" s="29"/>
      <c r="FF1286" s="29"/>
      <c r="FG1286" s="29"/>
      <c r="FH1286" s="29"/>
      <c r="FI1286" s="29"/>
      <c r="FJ1286" s="29"/>
      <c r="FK1286" s="29"/>
      <c r="FL1286" s="29"/>
      <c r="FM1286" s="29"/>
      <c r="FN1286" s="29"/>
      <c r="FO1286" s="29"/>
      <c r="FP1286" s="29"/>
      <c r="FQ1286" s="29"/>
      <c r="FR1286" s="29"/>
      <c r="FS1286" s="29"/>
      <c r="FT1286" s="29"/>
      <c r="FU1286" s="29"/>
      <c r="FV1286" s="29"/>
      <c r="FW1286" s="29"/>
      <c r="FX1286" s="29"/>
      <c r="FY1286" s="29"/>
      <c r="FZ1286" s="29"/>
      <c r="GA1286" s="29"/>
      <c r="GB1286" s="29"/>
      <c r="GC1286" s="29"/>
      <c r="GD1286" s="29"/>
      <c r="GE1286" s="29"/>
      <c r="GF1286" s="29"/>
      <c r="GG1286" s="29"/>
      <c r="GH1286" s="29"/>
      <c r="GI1286" s="29"/>
      <c r="GJ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</row>
    <row r="1287" spans="2:230" ht="12.75">
      <c r="B1287" s="48"/>
      <c r="C1287" s="48"/>
      <c r="D1287" s="48"/>
      <c r="E1287" s="55"/>
      <c r="F1287" s="56"/>
      <c r="G1287" s="56"/>
      <c r="H1287" s="56"/>
      <c r="I1287" s="48"/>
      <c r="J1287" s="48"/>
      <c r="K1287" s="48"/>
      <c r="L1287" s="56"/>
      <c r="M1287" s="48"/>
      <c r="N1287" s="48"/>
      <c r="O1287" s="49"/>
      <c r="P1287" s="48"/>
      <c r="Q1287" s="48"/>
      <c r="R1287" s="56"/>
      <c r="S1287" s="52"/>
      <c r="T1287" s="116"/>
      <c r="U1287" s="116"/>
      <c r="V1287" s="116"/>
      <c r="W1287" s="116"/>
      <c r="X1287" s="43"/>
      <c r="Y1287" s="43"/>
      <c r="Z1287" s="42"/>
      <c r="AA1287" s="43"/>
      <c r="AB1287" s="45"/>
      <c r="AC1287" s="45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  <c r="BM1287" s="29"/>
      <c r="BN1287" s="29"/>
      <c r="BO1287" s="29"/>
      <c r="BP1287" s="29"/>
      <c r="BQ1287" s="29"/>
      <c r="BR1287" s="29"/>
      <c r="BS1287" s="29"/>
      <c r="BT1287" s="29"/>
      <c r="BU1287" s="29"/>
      <c r="BV1287" s="29"/>
      <c r="BW1287" s="29"/>
      <c r="BX1287" s="29"/>
      <c r="BY1287" s="29"/>
      <c r="BZ1287" s="29"/>
      <c r="CA1287" s="29"/>
      <c r="CB1287" s="29"/>
      <c r="CC1287" s="29"/>
      <c r="CD1287" s="29"/>
      <c r="CE1287" s="29"/>
      <c r="CF1287" s="29"/>
      <c r="CG1287" s="29"/>
      <c r="CH1287" s="29"/>
      <c r="CI1287" s="29"/>
      <c r="CJ1287" s="29"/>
      <c r="CK1287" s="29"/>
      <c r="CL1287" s="29"/>
      <c r="CM1287" s="29"/>
      <c r="CN1287" s="29"/>
      <c r="CO1287" s="29"/>
      <c r="CP1287" s="29"/>
      <c r="CQ1287" s="29"/>
      <c r="CR1287" s="29"/>
      <c r="CS1287" s="29"/>
      <c r="CT1287" s="29"/>
      <c r="CU1287" s="29"/>
      <c r="CV1287" s="29"/>
      <c r="CW1287" s="29"/>
      <c r="CX1287" s="29"/>
      <c r="CY1287" s="29"/>
      <c r="CZ1287" s="29"/>
      <c r="DA1287" s="29"/>
      <c r="DB1287" s="29"/>
      <c r="DC1287" s="29"/>
      <c r="DD1287" s="29"/>
      <c r="DE1287" s="29"/>
      <c r="DF1287" s="29"/>
      <c r="DG1287" s="29"/>
      <c r="DH1287" s="29"/>
      <c r="DI1287" s="29"/>
      <c r="DJ1287" s="29"/>
      <c r="DK1287" s="29"/>
      <c r="DL1287" s="29"/>
      <c r="DM1287" s="29"/>
      <c r="DN1287" s="29"/>
      <c r="DO1287" s="29"/>
      <c r="DP1287" s="29"/>
      <c r="DQ1287" s="29"/>
      <c r="DR1287" s="29"/>
      <c r="DS1287" s="29"/>
      <c r="DT1287" s="29"/>
      <c r="DU1287" s="29"/>
      <c r="DV1287" s="29"/>
      <c r="DW1287" s="29"/>
      <c r="DX1287" s="29"/>
      <c r="DY1287" s="29"/>
      <c r="DZ1287" s="29"/>
      <c r="EA1287" s="29"/>
      <c r="EB1287" s="29"/>
      <c r="EC1287" s="29"/>
      <c r="ED1287" s="29"/>
      <c r="EE1287" s="29"/>
      <c r="EF1287" s="29"/>
      <c r="EG1287" s="29"/>
      <c r="EH1287" s="29"/>
      <c r="EI1287" s="29"/>
      <c r="EJ1287" s="29"/>
      <c r="EK1287" s="29"/>
      <c r="EL1287" s="29"/>
      <c r="EM1287" s="29"/>
      <c r="EN1287" s="29"/>
      <c r="EO1287" s="29"/>
      <c r="EP1287" s="29"/>
      <c r="EQ1287" s="29"/>
      <c r="ER1287" s="29"/>
      <c r="ES1287" s="29"/>
      <c r="ET1287" s="29"/>
      <c r="EU1287" s="29"/>
      <c r="EV1287" s="29"/>
      <c r="EW1287" s="29"/>
      <c r="EX1287" s="29"/>
      <c r="EY1287" s="29"/>
      <c r="EZ1287" s="29"/>
      <c r="FA1287" s="29"/>
      <c r="FB1287" s="29"/>
      <c r="FC1287" s="29"/>
      <c r="FD1287" s="29"/>
      <c r="FE1287" s="29"/>
      <c r="FF1287" s="29"/>
      <c r="FG1287" s="29"/>
      <c r="FH1287" s="29"/>
      <c r="FI1287" s="29"/>
      <c r="FJ1287" s="29"/>
      <c r="FK1287" s="29"/>
      <c r="FL1287" s="29"/>
      <c r="FM1287" s="29"/>
      <c r="FN1287" s="29"/>
      <c r="FO1287" s="29"/>
      <c r="FP1287" s="29"/>
      <c r="FQ1287" s="29"/>
      <c r="FR1287" s="29"/>
      <c r="FS1287" s="29"/>
      <c r="FT1287" s="29"/>
      <c r="FU1287" s="29"/>
      <c r="FV1287" s="29"/>
      <c r="FW1287" s="29"/>
      <c r="FX1287" s="29"/>
      <c r="FY1287" s="29"/>
      <c r="FZ1287" s="29"/>
      <c r="GA1287" s="29"/>
      <c r="GB1287" s="29"/>
      <c r="GC1287" s="29"/>
      <c r="GD1287" s="29"/>
      <c r="GE1287" s="29"/>
      <c r="GF1287" s="29"/>
      <c r="GG1287" s="29"/>
      <c r="GH1287" s="29"/>
      <c r="GI1287" s="29"/>
      <c r="GJ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</row>
    <row r="1288" spans="2:230" ht="12.75">
      <c r="B1288" s="48"/>
      <c r="C1288" s="48"/>
      <c r="D1288" s="48"/>
      <c r="E1288" s="55"/>
      <c r="F1288" s="56"/>
      <c r="G1288" s="56"/>
      <c r="H1288" s="56"/>
      <c r="I1288" s="48"/>
      <c r="J1288" s="48"/>
      <c r="K1288" s="48"/>
      <c r="L1288" s="56"/>
      <c r="M1288" s="48"/>
      <c r="N1288" s="48"/>
      <c r="O1288" s="49"/>
      <c r="P1288" s="48"/>
      <c r="Q1288" s="48"/>
      <c r="R1288" s="56"/>
      <c r="S1288" s="52"/>
      <c r="T1288" s="116"/>
      <c r="U1288" s="116"/>
      <c r="V1288" s="116"/>
      <c r="W1288" s="116"/>
      <c r="X1288" s="43"/>
      <c r="Y1288" s="43"/>
      <c r="Z1288" s="42"/>
      <c r="AA1288" s="43"/>
      <c r="AB1288" s="45"/>
      <c r="AC1288" s="45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  <c r="BM1288" s="29"/>
      <c r="BN1288" s="29"/>
      <c r="BO1288" s="29"/>
      <c r="BP1288" s="29"/>
      <c r="BQ1288" s="29"/>
      <c r="BR1288" s="29"/>
      <c r="BS1288" s="29"/>
      <c r="BT1288" s="29"/>
      <c r="BU1288" s="29"/>
      <c r="BV1288" s="29"/>
      <c r="BW1288" s="29"/>
      <c r="BX1288" s="29"/>
      <c r="BY1288" s="29"/>
      <c r="BZ1288" s="29"/>
      <c r="CA1288" s="29"/>
      <c r="CB1288" s="29"/>
      <c r="CC1288" s="29"/>
      <c r="CD1288" s="29"/>
      <c r="CE1288" s="29"/>
      <c r="CF1288" s="29"/>
      <c r="CG1288" s="29"/>
      <c r="CH1288" s="29"/>
      <c r="CI1288" s="29"/>
      <c r="CJ1288" s="29"/>
      <c r="CK1288" s="29"/>
      <c r="CL1288" s="29"/>
      <c r="CM1288" s="29"/>
      <c r="CN1288" s="29"/>
      <c r="CO1288" s="29"/>
      <c r="CP1288" s="29"/>
      <c r="CQ1288" s="29"/>
      <c r="CR1288" s="29"/>
      <c r="CS1288" s="29"/>
      <c r="CT1288" s="29"/>
      <c r="CU1288" s="29"/>
      <c r="CV1288" s="29"/>
      <c r="CW1288" s="29"/>
      <c r="CX1288" s="29"/>
      <c r="CY1288" s="29"/>
      <c r="CZ1288" s="29"/>
      <c r="DA1288" s="29"/>
      <c r="DB1288" s="29"/>
      <c r="DC1288" s="29"/>
      <c r="DD1288" s="29"/>
      <c r="DE1288" s="29"/>
      <c r="DF1288" s="29"/>
      <c r="DG1288" s="29"/>
      <c r="DH1288" s="29"/>
      <c r="DI1288" s="29"/>
      <c r="DJ1288" s="29"/>
      <c r="DK1288" s="29"/>
      <c r="DL1288" s="29"/>
      <c r="DM1288" s="29"/>
      <c r="DN1288" s="29"/>
      <c r="DO1288" s="29"/>
      <c r="DP1288" s="29"/>
      <c r="DQ1288" s="29"/>
      <c r="DR1288" s="29"/>
      <c r="DS1288" s="29"/>
      <c r="DT1288" s="29"/>
      <c r="DU1288" s="29"/>
      <c r="DV1288" s="29"/>
      <c r="DW1288" s="29"/>
      <c r="DX1288" s="29"/>
      <c r="DY1288" s="29"/>
      <c r="DZ1288" s="29"/>
      <c r="EA1288" s="29"/>
      <c r="EB1288" s="29"/>
      <c r="EC1288" s="29"/>
      <c r="ED1288" s="29"/>
      <c r="EE1288" s="29"/>
      <c r="EF1288" s="29"/>
      <c r="EG1288" s="29"/>
      <c r="EH1288" s="29"/>
      <c r="EI1288" s="29"/>
      <c r="EJ1288" s="29"/>
      <c r="EK1288" s="29"/>
      <c r="EL1288" s="29"/>
      <c r="EM1288" s="29"/>
      <c r="EN1288" s="29"/>
      <c r="EO1288" s="29"/>
      <c r="EP1288" s="29"/>
      <c r="EQ1288" s="29"/>
      <c r="ER1288" s="29"/>
      <c r="ES1288" s="29"/>
      <c r="ET1288" s="29"/>
      <c r="EU1288" s="29"/>
      <c r="EV1288" s="29"/>
      <c r="EW1288" s="29"/>
      <c r="EX1288" s="29"/>
      <c r="EY1288" s="29"/>
      <c r="EZ1288" s="29"/>
      <c r="FA1288" s="29"/>
      <c r="FB1288" s="29"/>
      <c r="FC1288" s="29"/>
      <c r="FD1288" s="29"/>
      <c r="FE1288" s="29"/>
      <c r="FF1288" s="29"/>
      <c r="FG1288" s="29"/>
      <c r="FH1288" s="29"/>
      <c r="FI1288" s="29"/>
      <c r="FJ1288" s="29"/>
      <c r="FK1288" s="29"/>
      <c r="FL1288" s="29"/>
      <c r="FM1288" s="29"/>
      <c r="FN1288" s="29"/>
      <c r="FO1288" s="29"/>
      <c r="FP1288" s="29"/>
      <c r="FQ1288" s="29"/>
      <c r="FR1288" s="29"/>
      <c r="FS1288" s="29"/>
      <c r="FT1288" s="29"/>
      <c r="FU1288" s="29"/>
      <c r="FV1288" s="29"/>
      <c r="FW1288" s="29"/>
      <c r="FX1288" s="29"/>
      <c r="FY1288" s="29"/>
      <c r="FZ1288" s="29"/>
      <c r="GA1288" s="29"/>
      <c r="GB1288" s="29"/>
      <c r="GC1288" s="29"/>
      <c r="GD1288" s="29"/>
      <c r="GE1288" s="29"/>
      <c r="GF1288" s="29"/>
      <c r="GG1288" s="29"/>
      <c r="GH1288" s="29"/>
      <c r="GI1288" s="29"/>
      <c r="GJ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</row>
    <row r="1289" spans="2:230" ht="12.75">
      <c r="B1289" s="48"/>
      <c r="C1289" s="48"/>
      <c r="D1289" s="48"/>
      <c r="E1289" s="55"/>
      <c r="F1289" s="56"/>
      <c r="G1289" s="56"/>
      <c r="H1289" s="56"/>
      <c r="I1289" s="48"/>
      <c r="J1289" s="48"/>
      <c r="K1289" s="48"/>
      <c r="L1289" s="56"/>
      <c r="M1289" s="48"/>
      <c r="N1289" s="48"/>
      <c r="O1289" s="49"/>
      <c r="P1289" s="48"/>
      <c r="Q1289" s="48"/>
      <c r="R1289" s="56"/>
      <c r="S1289" s="52"/>
      <c r="T1289" s="116"/>
      <c r="U1289" s="116"/>
      <c r="V1289" s="116"/>
      <c r="W1289" s="116"/>
      <c r="X1289" s="43"/>
      <c r="Y1289" s="43"/>
      <c r="Z1289" s="42"/>
      <c r="AA1289" s="43"/>
      <c r="AB1289" s="45"/>
      <c r="AC1289" s="45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  <c r="BM1289" s="29"/>
      <c r="BN1289" s="29"/>
      <c r="BO1289" s="29"/>
      <c r="BP1289" s="29"/>
      <c r="BQ1289" s="29"/>
      <c r="BR1289" s="29"/>
      <c r="BS1289" s="29"/>
      <c r="BT1289" s="29"/>
      <c r="BU1289" s="29"/>
      <c r="BV1289" s="29"/>
      <c r="BW1289" s="29"/>
      <c r="BX1289" s="29"/>
      <c r="BY1289" s="29"/>
      <c r="BZ1289" s="29"/>
      <c r="CA1289" s="29"/>
      <c r="CB1289" s="29"/>
      <c r="CC1289" s="29"/>
      <c r="CD1289" s="29"/>
      <c r="CE1289" s="29"/>
      <c r="CF1289" s="29"/>
      <c r="CG1289" s="29"/>
      <c r="CH1289" s="29"/>
      <c r="CI1289" s="29"/>
      <c r="CJ1289" s="29"/>
      <c r="CK1289" s="29"/>
      <c r="CL1289" s="29"/>
      <c r="CM1289" s="29"/>
      <c r="CN1289" s="29"/>
      <c r="CO1289" s="29"/>
      <c r="CP1289" s="29"/>
      <c r="CQ1289" s="29"/>
      <c r="CR1289" s="29"/>
      <c r="CS1289" s="29"/>
      <c r="CT1289" s="29"/>
      <c r="CU1289" s="29"/>
      <c r="CV1289" s="29"/>
      <c r="CW1289" s="29"/>
      <c r="CX1289" s="29"/>
      <c r="CY1289" s="29"/>
      <c r="CZ1289" s="29"/>
      <c r="DA1289" s="29"/>
      <c r="DB1289" s="29"/>
      <c r="DC1289" s="29"/>
      <c r="DD1289" s="29"/>
      <c r="DE1289" s="29"/>
      <c r="DF1289" s="29"/>
      <c r="DG1289" s="29"/>
      <c r="DH1289" s="29"/>
      <c r="DI1289" s="29"/>
      <c r="DJ1289" s="29"/>
      <c r="DK1289" s="29"/>
      <c r="DL1289" s="29"/>
      <c r="DM1289" s="29"/>
      <c r="DN1289" s="29"/>
      <c r="DO1289" s="29"/>
      <c r="DP1289" s="29"/>
      <c r="DQ1289" s="29"/>
      <c r="DR1289" s="29"/>
      <c r="DS1289" s="29"/>
      <c r="DT1289" s="29"/>
      <c r="DU1289" s="29"/>
      <c r="DV1289" s="29"/>
      <c r="DW1289" s="29"/>
      <c r="DX1289" s="29"/>
      <c r="DY1289" s="29"/>
      <c r="DZ1289" s="29"/>
      <c r="EA1289" s="29"/>
      <c r="EB1289" s="29"/>
      <c r="EC1289" s="29"/>
      <c r="ED1289" s="29"/>
      <c r="EE1289" s="29"/>
      <c r="EF1289" s="29"/>
      <c r="EG1289" s="29"/>
      <c r="EH1289" s="29"/>
      <c r="EI1289" s="29"/>
      <c r="EJ1289" s="29"/>
      <c r="EK1289" s="29"/>
      <c r="EL1289" s="29"/>
      <c r="EM1289" s="29"/>
      <c r="EN1289" s="29"/>
      <c r="EO1289" s="29"/>
      <c r="EP1289" s="29"/>
      <c r="EQ1289" s="29"/>
      <c r="ER1289" s="29"/>
      <c r="ES1289" s="29"/>
      <c r="ET1289" s="29"/>
      <c r="EU1289" s="29"/>
      <c r="EV1289" s="29"/>
      <c r="EW1289" s="29"/>
      <c r="EX1289" s="29"/>
      <c r="EY1289" s="29"/>
      <c r="EZ1289" s="29"/>
      <c r="FA1289" s="29"/>
      <c r="FB1289" s="29"/>
      <c r="FC1289" s="29"/>
      <c r="FD1289" s="29"/>
      <c r="FE1289" s="29"/>
      <c r="FF1289" s="29"/>
      <c r="FG1289" s="29"/>
      <c r="FH1289" s="29"/>
      <c r="FI1289" s="29"/>
      <c r="FJ1289" s="29"/>
      <c r="FK1289" s="29"/>
      <c r="FL1289" s="29"/>
      <c r="FM1289" s="29"/>
      <c r="FN1289" s="29"/>
      <c r="FO1289" s="29"/>
      <c r="FP1289" s="29"/>
      <c r="FQ1289" s="29"/>
      <c r="FR1289" s="29"/>
      <c r="FS1289" s="29"/>
      <c r="FT1289" s="29"/>
      <c r="FU1289" s="29"/>
      <c r="FV1289" s="29"/>
      <c r="FW1289" s="29"/>
      <c r="FX1289" s="29"/>
      <c r="FY1289" s="29"/>
      <c r="FZ1289" s="29"/>
      <c r="GA1289" s="29"/>
      <c r="GB1289" s="29"/>
      <c r="GC1289" s="29"/>
      <c r="GD1289" s="29"/>
      <c r="GE1289" s="29"/>
      <c r="GF1289" s="29"/>
      <c r="GG1289" s="29"/>
      <c r="GH1289" s="29"/>
      <c r="GI1289" s="29"/>
      <c r="GJ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</row>
    <row r="1290" spans="2:230" ht="12.75">
      <c r="B1290" s="48"/>
      <c r="C1290" s="48"/>
      <c r="D1290" s="48"/>
      <c r="E1290" s="55"/>
      <c r="F1290" s="56"/>
      <c r="G1290" s="56"/>
      <c r="H1290" s="56"/>
      <c r="I1290" s="48"/>
      <c r="J1290" s="48"/>
      <c r="K1290" s="48"/>
      <c r="L1290" s="56"/>
      <c r="M1290" s="48"/>
      <c r="N1290" s="48"/>
      <c r="O1290" s="49"/>
      <c r="P1290" s="48"/>
      <c r="Q1290" s="48"/>
      <c r="R1290" s="56"/>
      <c r="S1290" s="52"/>
      <c r="T1290" s="116"/>
      <c r="U1290" s="116"/>
      <c r="V1290" s="116"/>
      <c r="W1290" s="116"/>
      <c r="X1290" s="43"/>
      <c r="Y1290" s="43"/>
      <c r="Z1290" s="42"/>
      <c r="AA1290" s="43"/>
      <c r="AB1290" s="45"/>
      <c r="AC1290" s="45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  <c r="BM1290" s="29"/>
      <c r="BN1290" s="29"/>
      <c r="BO1290" s="29"/>
      <c r="BP1290" s="29"/>
      <c r="BQ1290" s="29"/>
      <c r="BR1290" s="29"/>
      <c r="BS1290" s="29"/>
      <c r="BT1290" s="29"/>
      <c r="BU1290" s="29"/>
      <c r="BV1290" s="29"/>
      <c r="BW1290" s="29"/>
      <c r="BX1290" s="29"/>
      <c r="BY1290" s="29"/>
      <c r="BZ1290" s="29"/>
      <c r="CA1290" s="29"/>
      <c r="CB1290" s="29"/>
      <c r="CC1290" s="29"/>
      <c r="CD1290" s="29"/>
      <c r="CE1290" s="29"/>
      <c r="CF1290" s="29"/>
      <c r="CG1290" s="29"/>
      <c r="CH1290" s="29"/>
      <c r="CI1290" s="29"/>
      <c r="CJ1290" s="29"/>
      <c r="CK1290" s="29"/>
      <c r="CL1290" s="29"/>
      <c r="CM1290" s="29"/>
      <c r="CN1290" s="29"/>
      <c r="CO1290" s="29"/>
      <c r="CP1290" s="29"/>
      <c r="CQ1290" s="29"/>
      <c r="CR1290" s="29"/>
      <c r="CS1290" s="29"/>
      <c r="CT1290" s="29"/>
      <c r="CU1290" s="29"/>
      <c r="CV1290" s="29"/>
      <c r="CW1290" s="29"/>
      <c r="CX1290" s="29"/>
      <c r="CY1290" s="29"/>
      <c r="CZ1290" s="29"/>
      <c r="DA1290" s="29"/>
      <c r="DB1290" s="29"/>
      <c r="DC1290" s="29"/>
      <c r="DD1290" s="29"/>
      <c r="DE1290" s="29"/>
      <c r="DF1290" s="29"/>
      <c r="DG1290" s="29"/>
      <c r="DH1290" s="29"/>
      <c r="DI1290" s="29"/>
      <c r="DJ1290" s="29"/>
      <c r="DK1290" s="29"/>
      <c r="DL1290" s="29"/>
      <c r="DM1290" s="29"/>
      <c r="DN1290" s="29"/>
      <c r="DO1290" s="29"/>
      <c r="DP1290" s="29"/>
      <c r="DQ1290" s="29"/>
      <c r="DR1290" s="29"/>
      <c r="DS1290" s="29"/>
      <c r="DT1290" s="29"/>
      <c r="DU1290" s="29"/>
      <c r="DV1290" s="29"/>
      <c r="DW1290" s="29"/>
      <c r="DX1290" s="29"/>
      <c r="DY1290" s="29"/>
      <c r="DZ1290" s="29"/>
      <c r="EA1290" s="29"/>
      <c r="EB1290" s="29"/>
      <c r="EC1290" s="29"/>
      <c r="ED1290" s="29"/>
      <c r="EE1290" s="29"/>
      <c r="EF1290" s="29"/>
      <c r="EG1290" s="29"/>
      <c r="EH1290" s="29"/>
      <c r="EI1290" s="29"/>
      <c r="EJ1290" s="29"/>
      <c r="EK1290" s="29"/>
      <c r="EL1290" s="29"/>
      <c r="EM1290" s="29"/>
      <c r="EN1290" s="29"/>
      <c r="EO1290" s="29"/>
      <c r="EP1290" s="29"/>
      <c r="EQ1290" s="29"/>
      <c r="ER1290" s="29"/>
      <c r="ES1290" s="29"/>
      <c r="ET1290" s="29"/>
      <c r="EU1290" s="29"/>
      <c r="EV1290" s="29"/>
      <c r="EW1290" s="29"/>
      <c r="EX1290" s="29"/>
      <c r="EY1290" s="29"/>
      <c r="EZ1290" s="29"/>
      <c r="FA1290" s="29"/>
      <c r="FB1290" s="29"/>
      <c r="FC1290" s="29"/>
      <c r="FD1290" s="29"/>
      <c r="FE1290" s="29"/>
      <c r="FF1290" s="29"/>
      <c r="FG1290" s="29"/>
      <c r="FH1290" s="29"/>
      <c r="FI1290" s="29"/>
      <c r="FJ1290" s="29"/>
      <c r="FK1290" s="29"/>
      <c r="FL1290" s="29"/>
      <c r="FM1290" s="29"/>
      <c r="FN1290" s="29"/>
      <c r="FO1290" s="29"/>
      <c r="FP1290" s="29"/>
      <c r="FQ1290" s="29"/>
      <c r="FR1290" s="29"/>
      <c r="FS1290" s="29"/>
      <c r="FT1290" s="29"/>
      <c r="FU1290" s="29"/>
      <c r="FV1290" s="29"/>
      <c r="FW1290" s="29"/>
      <c r="FX1290" s="29"/>
      <c r="FY1290" s="29"/>
      <c r="FZ1290" s="29"/>
      <c r="GA1290" s="29"/>
      <c r="GB1290" s="29"/>
      <c r="GC1290" s="29"/>
      <c r="GD1290" s="29"/>
      <c r="GE1290" s="29"/>
      <c r="GF1290" s="29"/>
      <c r="GG1290" s="29"/>
      <c r="GH1290" s="29"/>
      <c r="GI1290" s="29"/>
      <c r="GJ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</row>
    <row r="1291" spans="2:230" ht="12.75">
      <c r="B1291" s="48"/>
      <c r="C1291" s="48"/>
      <c r="D1291" s="48"/>
      <c r="E1291" s="55"/>
      <c r="F1291" s="56"/>
      <c r="G1291" s="56"/>
      <c r="H1291" s="56"/>
      <c r="I1291" s="48"/>
      <c r="J1291" s="48"/>
      <c r="K1291" s="48"/>
      <c r="L1291" s="56"/>
      <c r="M1291" s="48"/>
      <c r="N1291" s="48"/>
      <c r="O1291" s="49"/>
      <c r="P1291" s="48"/>
      <c r="Q1291" s="48"/>
      <c r="R1291" s="56"/>
      <c r="S1291" s="52"/>
      <c r="T1291" s="116"/>
      <c r="U1291" s="116"/>
      <c r="V1291" s="116"/>
      <c r="W1291" s="116"/>
      <c r="X1291" s="43"/>
      <c r="Y1291" s="43"/>
      <c r="Z1291" s="42"/>
      <c r="AA1291" s="43"/>
      <c r="AB1291" s="45"/>
      <c r="AC1291" s="45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  <c r="BM1291" s="29"/>
      <c r="BN1291" s="29"/>
      <c r="BO1291" s="29"/>
      <c r="BP1291" s="29"/>
      <c r="BQ1291" s="29"/>
      <c r="BR1291" s="29"/>
      <c r="BS1291" s="29"/>
      <c r="BT1291" s="29"/>
      <c r="BU1291" s="29"/>
      <c r="BV1291" s="29"/>
      <c r="BW1291" s="29"/>
      <c r="BX1291" s="29"/>
      <c r="BY1291" s="29"/>
      <c r="BZ1291" s="29"/>
      <c r="CA1291" s="29"/>
      <c r="CB1291" s="29"/>
      <c r="CC1291" s="29"/>
      <c r="CD1291" s="29"/>
      <c r="CE1291" s="29"/>
      <c r="CF1291" s="29"/>
      <c r="CG1291" s="29"/>
      <c r="CH1291" s="29"/>
      <c r="CI1291" s="29"/>
      <c r="CJ1291" s="29"/>
      <c r="CK1291" s="29"/>
      <c r="CL1291" s="29"/>
      <c r="CM1291" s="29"/>
      <c r="CN1291" s="29"/>
      <c r="CO1291" s="29"/>
      <c r="CP1291" s="29"/>
      <c r="CQ1291" s="29"/>
      <c r="CR1291" s="29"/>
      <c r="CS1291" s="29"/>
      <c r="CT1291" s="29"/>
      <c r="CU1291" s="29"/>
      <c r="CV1291" s="29"/>
      <c r="CW1291" s="29"/>
      <c r="CX1291" s="29"/>
      <c r="CY1291" s="29"/>
      <c r="CZ1291" s="29"/>
      <c r="DA1291" s="29"/>
      <c r="DB1291" s="29"/>
      <c r="DC1291" s="29"/>
      <c r="DD1291" s="29"/>
      <c r="DE1291" s="29"/>
      <c r="DF1291" s="29"/>
      <c r="DG1291" s="29"/>
      <c r="DH1291" s="29"/>
      <c r="DI1291" s="29"/>
      <c r="DJ1291" s="29"/>
      <c r="DK1291" s="29"/>
      <c r="DL1291" s="29"/>
      <c r="DM1291" s="29"/>
      <c r="DN1291" s="29"/>
      <c r="DO1291" s="29"/>
      <c r="DP1291" s="29"/>
      <c r="DQ1291" s="29"/>
      <c r="DR1291" s="29"/>
      <c r="DS1291" s="29"/>
      <c r="DT1291" s="29"/>
      <c r="DU1291" s="29"/>
      <c r="DV1291" s="29"/>
      <c r="DW1291" s="29"/>
      <c r="DX1291" s="29"/>
      <c r="DY1291" s="29"/>
      <c r="DZ1291" s="29"/>
      <c r="EA1291" s="29"/>
      <c r="EB1291" s="29"/>
      <c r="EC1291" s="29"/>
      <c r="ED1291" s="29"/>
      <c r="EE1291" s="29"/>
      <c r="EF1291" s="29"/>
      <c r="EG1291" s="29"/>
      <c r="EH1291" s="29"/>
      <c r="EI1291" s="29"/>
      <c r="EJ1291" s="29"/>
      <c r="EK1291" s="29"/>
      <c r="EL1291" s="29"/>
      <c r="EM1291" s="29"/>
      <c r="EN1291" s="29"/>
      <c r="EO1291" s="29"/>
      <c r="EP1291" s="29"/>
      <c r="EQ1291" s="29"/>
      <c r="ER1291" s="29"/>
      <c r="ES1291" s="29"/>
      <c r="ET1291" s="29"/>
      <c r="EU1291" s="29"/>
      <c r="EV1291" s="29"/>
      <c r="EW1291" s="29"/>
      <c r="EX1291" s="29"/>
      <c r="EY1291" s="29"/>
      <c r="EZ1291" s="29"/>
      <c r="FA1291" s="29"/>
      <c r="FB1291" s="29"/>
      <c r="FC1291" s="29"/>
      <c r="FD1291" s="29"/>
      <c r="FE1291" s="29"/>
      <c r="FF1291" s="29"/>
      <c r="FG1291" s="29"/>
      <c r="FH1291" s="29"/>
      <c r="FI1291" s="29"/>
      <c r="FJ1291" s="29"/>
      <c r="FK1291" s="29"/>
      <c r="FL1291" s="29"/>
      <c r="FM1291" s="29"/>
      <c r="FN1291" s="29"/>
      <c r="FO1291" s="29"/>
      <c r="FP1291" s="29"/>
      <c r="FQ1291" s="29"/>
      <c r="FR1291" s="29"/>
      <c r="FS1291" s="29"/>
      <c r="FT1291" s="29"/>
      <c r="FU1291" s="29"/>
      <c r="FV1291" s="29"/>
      <c r="FW1291" s="29"/>
      <c r="FX1291" s="29"/>
      <c r="FY1291" s="29"/>
      <c r="FZ1291" s="29"/>
      <c r="GA1291" s="29"/>
      <c r="GB1291" s="29"/>
      <c r="GC1291" s="29"/>
      <c r="GD1291" s="29"/>
      <c r="GE1291" s="29"/>
      <c r="GF1291" s="29"/>
      <c r="GG1291" s="29"/>
      <c r="GH1291" s="29"/>
      <c r="GI1291" s="29"/>
      <c r="GJ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</row>
    <row r="1292" spans="2:230" ht="12.75">
      <c r="B1292" s="48"/>
      <c r="C1292" s="48"/>
      <c r="D1292" s="48"/>
      <c r="E1292" s="55"/>
      <c r="F1292" s="56"/>
      <c r="G1292" s="56"/>
      <c r="H1292" s="56"/>
      <c r="I1292" s="48"/>
      <c r="J1292" s="48"/>
      <c r="K1292" s="48"/>
      <c r="L1292" s="56"/>
      <c r="M1292" s="48"/>
      <c r="N1292" s="48"/>
      <c r="O1292" s="49"/>
      <c r="P1292" s="48"/>
      <c r="Q1292" s="48"/>
      <c r="R1292" s="56"/>
      <c r="S1292" s="52"/>
      <c r="T1292" s="116"/>
      <c r="U1292" s="116"/>
      <c r="V1292" s="116"/>
      <c r="W1292" s="116"/>
      <c r="X1292" s="43"/>
      <c r="Y1292" s="43"/>
      <c r="Z1292" s="42"/>
      <c r="AA1292" s="43"/>
      <c r="AB1292" s="45"/>
      <c r="AC1292" s="45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  <c r="BM1292" s="29"/>
      <c r="BN1292" s="29"/>
      <c r="BO1292" s="29"/>
      <c r="BP1292" s="29"/>
      <c r="BQ1292" s="29"/>
      <c r="BR1292" s="29"/>
      <c r="BS1292" s="29"/>
      <c r="BT1292" s="29"/>
      <c r="BU1292" s="29"/>
      <c r="BV1292" s="29"/>
      <c r="BW1292" s="29"/>
      <c r="BX1292" s="29"/>
      <c r="BY1292" s="29"/>
      <c r="BZ1292" s="29"/>
      <c r="CA1292" s="29"/>
      <c r="CB1292" s="29"/>
      <c r="CC1292" s="29"/>
      <c r="CD1292" s="29"/>
      <c r="CE1292" s="29"/>
      <c r="CF1292" s="29"/>
      <c r="CG1292" s="29"/>
      <c r="CH1292" s="29"/>
      <c r="CI1292" s="29"/>
      <c r="CJ1292" s="29"/>
      <c r="CK1292" s="29"/>
      <c r="CL1292" s="29"/>
      <c r="CM1292" s="29"/>
      <c r="CN1292" s="29"/>
      <c r="CO1292" s="29"/>
      <c r="CP1292" s="29"/>
      <c r="CQ1292" s="29"/>
      <c r="CR1292" s="29"/>
      <c r="CS1292" s="29"/>
      <c r="CT1292" s="29"/>
      <c r="CU1292" s="29"/>
      <c r="CV1292" s="29"/>
      <c r="CW1292" s="29"/>
      <c r="CX1292" s="29"/>
      <c r="CY1292" s="29"/>
      <c r="CZ1292" s="29"/>
      <c r="DA1292" s="29"/>
      <c r="DB1292" s="29"/>
      <c r="DC1292" s="29"/>
      <c r="DD1292" s="29"/>
      <c r="DE1292" s="29"/>
      <c r="DF1292" s="29"/>
      <c r="DG1292" s="29"/>
      <c r="DH1292" s="29"/>
      <c r="DI1292" s="29"/>
      <c r="DJ1292" s="29"/>
      <c r="DK1292" s="29"/>
      <c r="DL1292" s="29"/>
      <c r="DM1292" s="29"/>
      <c r="DN1292" s="29"/>
      <c r="DO1292" s="29"/>
      <c r="DP1292" s="29"/>
      <c r="DQ1292" s="29"/>
      <c r="DR1292" s="29"/>
      <c r="DS1292" s="29"/>
      <c r="DT1292" s="29"/>
      <c r="DU1292" s="29"/>
      <c r="DV1292" s="29"/>
      <c r="DW1292" s="29"/>
      <c r="DX1292" s="29"/>
      <c r="DY1292" s="29"/>
      <c r="DZ1292" s="29"/>
      <c r="EA1292" s="29"/>
      <c r="EB1292" s="29"/>
      <c r="EC1292" s="29"/>
      <c r="ED1292" s="29"/>
      <c r="EE1292" s="29"/>
      <c r="EF1292" s="29"/>
      <c r="EG1292" s="29"/>
      <c r="EH1292" s="29"/>
      <c r="EI1292" s="29"/>
      <c r="EJ1292" s="29"/>
      <c r="EK1292" s="29"/>
      <c r="EL1292" s="29"/>
      <c r="EM1292" s="29"/>
      <c r="EN1292" s="29"/>
      <c r="EO1292" s="29"/>
      <c r="EP1292" s="29"/>
      <c r="EQ1292" s="29"/>
      <c r="ER1292" s="29"/>
      <c r="ES1292" s="29"/>
      <c r="ET1292" s="29"/>
      <c r="EU1292" s="29"/>
      <c r="EV1292" s="29"/>
      <c r="EW1292" s="29"/>
      <c r="EX1292" s="29"/>
      <c r="EY1292" s="29"/>
      <c r="EZ1292" s="29"/>
      <c r="FA1292" s="29"/>
      <c r="FB1292" s="29"/>
      <c r="FC1292" s="29"/>
      <c r="FD1292" s="29"/>
      <c r="FE1292" s="29"/>
      <c r="FF1292" s="29"/>
      <c r="FG1292" s="29"/>
      <c r="FH1292" s="29"/>
      <c r="FI1292" s="29"/>
      <c r="FJ1292" s="29"/>
      <c r="FK1292" s="29"/>
      <c r="FL1292" s="29"/>
      <c r="FM1292" s="29"/>
      <c r="FN1292" s="29"/>
      <c r="FO1292" s="29"/>
      <c r="FP1292" s="29"/>
      <c r="FQ1292" s="29"/>
      <c r="FR1292" s="29"/>
      <c r="FS1292" s="29"/>
      <c r="FT1292" s="29"/>
      <c r="FU1292" s="29"/>
      <c r="FV1292" s="29"/>
      <c r="FW1292" s="29"/>
      <c r="FX1292" s="29"/>
      <c r="FY1292" s="29"/>
      <c r="FZ1292" s="29"/>
      <c r="GA1292" s="29"/>
      <c r="GB1292" s="29"/>
      <c r="GC1292" s="29"/>
      <c r="GD1292" s="29"/>
      <c r="GE1292" s="29"/>
      <c r="GF1292" s="29"/>
      <c r="GG1292" s="29"/>
      <c r="GH1292" s="29"/>
      <c r="GI1292" s="29"/>
      <c r="GJ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</row>
    <row r="1293" spans="2:230" ht="12.75">
      <c r="B1293" s="48"/>
      <c r="C1293" s="48"/>
      <c r="D1293" s="48"/>
      <c r="E1293" s="55"/>
      <c r="F1293" s="56"/>
      <c r="G1293" s="56"/>
      <c r="H1293" s="56"/>
      <c r="I1293" s="48"/>
      <c r="J1293" s="48"/>
      <c r="K1293" s="48"/>
      <c r="L1293" s="56"/>
      <c r="M1293" s="48"/>
      <c r="N1293" s="48"/>
      <c r="O1293" s="49"/>
      <c r="P1293" s="48"/>
      <c r="Q1293" s="48"/>
      <c r="R1293" s="56"/>
      <c r="S1293" s="52"/>
      <c r="T1293" s="116"/>
      <c r="U1293" s="116"/>
      <c r="V1293" s="116"/>
      <c r="W1293" s="116"/>
      <c r="X1293" s="43"/>
      <c r="Y1293" s="43"/>
      <c r="Z1293" s="42"/>
      <c r="AA1293" s="43"/>
      <c r="AB1293" s="45"/>
      <c r="AC1293" s="45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  <c r="BM1293" s="29"/>
      <c r="BN1293" s="29"/>
      <c r="BO1293" s="29"/>
      <c r="BP1293" s="29"/>
      <c r="BQ1293" s="29"/>
      <c r="BR1293" s="29"/>
      <c r="BS1293" s="29"/>
      <c r="BT1293" s="29"/>
      <c r="BU1293" s="29"/>
      <c r="BV1293" s="29"/>
      <c r="BW1293" s="29"/>
      <c r="BX1293" s="29"/>
      <c r="BY1293" s="29"/>
      <c r="BZ1293" s="29"/>
      <c r="CA1293" s="29"/>
      <c r="CB1293" s="29"/>
      <c r="CC1293" s="29"/>
      <c r="CD1293" s="29"/>
      <c r="CE1293" s="29"/>
      <c r="CF1293" s="29"/>
      <c r="CG1293" s="29"/>
      <c r="CH1293" s="29"/>
      <c r="CI1293" s="29"/>
      <c r="CJ1293" s="29"/>
      <c r="CK1293" s="29"/>
      <c r="CL1293" s="29"/>
      <c r="CM1293" s="29"/>
      <c r="CN1293" s="29"/>
      <c r="CO1293" s="29"/>
      <c r="CP1293" s="29"/>
      <c r="CQ1293" s="29"/>
      <c r="CR1293" s="29"/>
      <c r="CS1293" s="29"/>
      <c r="CT1293" s="29"/>
      <c r="CU1293" s="29"/>
      <c r="CV1293" s="29"/>
      <c r="CW1293" s="29"/>
      <c r="CX1293" s="29"/>
      <c r="CY1293" s="29"/>
      <c r="CZ1293" s="29"/>
      <c r="DA1293" s="29"/>
      <c r="DB1293" s="29"/>
      <c r="DC1293" s="29"/>
      <c r="DD1293" s="29"/>
      <c r="DE1293" s="29"/>
      <c r="DF1293" s="29"/>
      <c r="DG1293" s="29"/>
      <c r="DH1293" s="29"/>
      <c r="DI1293" s="29"/>
      <c r="DJ1293" s="29"/>
      <c r="DK1293" s="29"/>
      <c r="DL1293" s="29"/>
      <c r="DM1293" s="29"/>
      <c r="DN1293" s="29"/>
      <c r="DO1293" s="29"/>
      <c r="DP1293" s="29"/>
      <c r="DQ1293" s="29"/>
      <c r="DR1293" s="29"/>
      <c r="DS1293" s="29"/>
      <c r="DT1293" s="29"/>
      <c r="DU1293" s="29"/>
      <c r="DV1293" s="29"/>
      <c r="DW1293" s="29"/>
      <c r="DX1293" s="29"/>
      <c r="DY1293" s="29"/>
      <c r="DZ1293" s="29"/>
      <c r="EA1293" s="29"/>
      <c r="EB1293" s="29"/>
      <c r="EC1293" s="29"/>
      <c r="ED1293" s="29"/>
      <c r="EE1293" s="29"/>
      <c r="EF1293" s="29"/>
      <c r="EG1293" s="29"/>
      <c r="EH1293" s="29"/>
      <c r="EI1293" s="29"/>
      <c r="EJ1293" s="29"/>
      <c r="EK1293" s="29"/>
      <c r="EL1293" s="29"/>
      <c r="EM1293" s="29"/>
      <c r="EN1293" s="29"/>
      <c r="EO1293" s="29"/>
      <c r="EP1293" s="29"/>
      <c r="EQ1293" s="29"/>
      <c r="ER1293" s="29"/>
      <c r="ES1293" s="29"/>
      <c r="ET1293" s="29"/>
      <c r="EU1293" s="29"/>
      <c r="EV1293" s="29"/>
      <c r="EW1293" s="29"/>
      <c r="EX1293" s="29"/>
      <c r="EY1293" s="29"/>
      <c r="EZ1293" s="29"/>
      <c r="FA1293" s="29"/>
      <c r="FB1293" s="29"/>
      <c r="FC1293" s="29"/>
      <c r="FD1293" s="29"/>
      <c r="FE1293" s="29"/>
      <c r="FF1293" s="29"/>
      <c r="FG1293" s="29"/>
      <c r="FH1293" s="29"/>
      <c r="FI1293" s="29"/>
      <c r="FJ1293" s="29"/>
      <c r="FK1293" s="29"/>
      <c r="FL1293" s="29"/>
      <c r="FM1293" s="29"/>
      <c r="FN1293" s="29"/>
      <c r="FO1293" s="29"/>
      <c r="FP1293" s="29"/>
      <c r="FQ1293" s="29"/>
      <c r="FR1293" s="29"/>
      <c r="FS1293" s="29"/>
      <c r="FT1293" s="29"/>
      <c r="FU1293" s="29"/>
      <c r="FV1293" s="29"/>
      <c r="FW1293" s="29"/>
      <c r="FX1293" s="29"/>
      <c r="FY1293" s="29"/>
      <c r="FZ1293" s="29"/>
      <c r="GA1293" s="29"/>
      <c r="GB1293" s="29"/>
      <c r="GC1293" s="29"/>
      <c r="GD1293" s="29"/>
      <c r="GE1293" s="29"/>
      <c r="GF1293" s="29"/>
      <c r="GG1293" s="29"/>
      <c r="GH1293" s="29"/>
      <c r="GI1293" s="29"/>
      <c r="GJ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</row>
    <row r="1294" spans="2:230" ht="12.75">
      <c r="B1294" s="48"/>
      <c r="C1294" s="48"/>
      <c r="D1294" s="48"/>
      <c r="E1294" s="55"/>
      <c r="F1294" s="56"/>
      <c r="G1294" s="56"/>
      <c r="H1294" s="56"/>
      <c r="I1294" s="48"/>
      <c r="J1294" s="48"/>
      <c r="K1294" s="48"/>
      <c r="L1294" s="56"/>
      <c r="M1294" s="48"/>
      <c r="N1294" s="48"/>
      <c r="O1294" s="49"/>
      <c r="P1294" s="48"/>
      <c r="Q1294" s="48"/>
      <c r="R1294" s="56"/>
      <c r="S1294" s="52"/>
      <c r="T1294" s="116"/>
      <c r="U1294" s="116"/>
      <c r="V1294" s="116"/>
      <c r="W1294" s="116"/>
      <c r="X1294" s="43"/>
      <c r="Y1294" s="43"/>
      <c r="Z1294" s="42"/>
      <c r="AA1294" s="43"/>
      <c r="AB1294" s="45"/>
      <c r="AC1294" s="45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  <c r="BM1294" s="29"/>
      <c r="BN1294" s="29"/>
      <c r="BO1294" s="29"/>
      <c r="BP1294" s="29"/>
      <c r="BQ1294" s="29"/>
      <c r="BR1294" s="29"/>
      <c r="BS1294" s="29"/>
      <c r="BT1294" s="29"/>
      <c r="BU1294" s="29"/>
      <c r="BV1294" s="29"/>
      <c r="BW1294" s="29"/>
      <c r="BX1294" s="29"/>
      <c r="BY1294" s="29"/>
      <c r="BZ1294" s="29"/>
      <c r="CA1294" s="29"/>
      <c r="CB1294" s="29"/>
      <c r="CC1294" s="29"/>
      <c r="CD1294" s="29"/>
      <c r="CE1294" s="29"/>
      <c r="CF1294" s="29"/>
      <c r="CG1294" s="29"/>
      <c r="CH1294" s="29"/>
      <c r="CI1294" s="29"/>
      <c r="CJ1294" s="29"/>
      <c r="CK1294" s="29"/>
      <c r="CL1294" s="29"/>
      <c r="CM1294" s="29"/>
      <c r="CN1294" s="29"/>
      <c r="CO1294" s="29"/>
      <c r="CP1294" s="29"/>
      <c r="CQ1294" s="29"/>
      <c r="CR1294" s="29"/>
      <c r="CS1294" s="29"/>
      <c r="CT1294" s="29"/>
      <c r="CU1294" s="29"/>
      <c r="CV1294" s="29"/>
      <c r="CW1294" s="29"/>
      <c r="CX1294" s="29"/>
      <c r="CY1294" s="29"/>
      <c r="CZ1294" s="29"/>
      <c r="DA1294" s="29"/>
      <c r="DB1294" s="29"/>
      <c r="DC1294" s="29"/>
      <c r="DD1294" s="29"/>
      <c r="DE1294" s="29"/>
      <c r="DF1294" s="29"/>
      <c r="DG1294" s="29"/>
      <c r="DH1294" s="29"/>
      <c r="DI1294" s="29"/>
      <c r="DJ1294" s="29"/>
      <c r="DK1294" s="29"/>
      <c r="DL1294" s="29"/>
      <c r="DM1294" s="29"/>
      <c r="DN1294" s="29"/>
      <c r="DO1294" s="29"/>
      <c r="DP1294" s="29"/>
      <c r="DQ1294" s="29"/>
      <c r="DR1294" s="29"/>
      <c r="DS1294" s="29"/>
      <c r="DT1294" s="29"/>
      <c r="DU1294" s="29"/>
      <c r="DV1294" s="29"/>
      <c r="DW1294" s="29"/>
      <c r="DX1294" s="29"/>
      <c r="DY1294" s="29"/>
      <c r="DZ1294" s="29"/>
      <c r="EA1294" s="29"/>
      <c r="EB1294" s="29"/>
      <c r="EC1294" s="29"/>
      <c r="ED1294" s="29"/>
      <c r="EE1294" s="29"/>
      <c r="EF1294" s="29"/>
      <c r="EG1294" s="29"/>
      <c r="EH1294" s="29"/>
      <c r="EI1294" s="29"/>
      <c r="EJ1294" s="29"/>
      <c r="EK1294" s="29"/>
      <c r="EL1294" s="29"/>
      <c r="EM1294" s="29"/>
      <c r="EN1294" s="29"/>
      <c r="EO1294" s="29"/>
      <c r="EP1294" s="29"/>
      <c r="EQ1294" s="29"/>
      <c r="ER1294" s="29"/>
      <c r="ES1294" s="29"/>
      <c r="ET1294" s="29"/>
      <c r="EU1294" s="29"/>
      <c r="EV1294" s="29"/>
      <c r="EW1294" s="29"/>
      <c r="EX1294" s="29"/>
      <c r="EY1294" s="29"/>
      <c r="EZ1294" s="29"/>
      <c r="FA1294" s="29"/>
      <c r="FB1294" s="29"/>
      <c r="FC1294" s="29"/>
      <c r="FD1294" s="29"/>
      <c r="FE1294" s="29"/>
      <c r="FF1294" s="29"/>
      <c r="FG1294" s="29"/>
      <c r="FH1294" s="29"/>
      <c r="FI1294" s="29"/>
      <c r="FJ1294" s="29"/>
      <c r="FK1294" s="29"/>
      <c r="FL1294" s="29"/>
      <c r="FM1294" s="29"/>
      <c r="FN1294" s="29"/>
      <c r="FO1294" s="29"/>
      <c r="FP1294" s="29"/>
      <c r="FQ1294" s="29"/>
      <c r="FR1294" s="29"/>
      <c r="FS1294" s="29"/>
      <c r="FT1294" s="29"/>
      <c r="FU1294" s="29"/>
      <c r="FV1294" s="29"/>
      <c r="FW1294" s="29"/>
      <c r="FX1294" s="29"/>
      <c r="FY1294" s="29"/>
      <c r="FZ1294" s="29"/>
      <c r="GA1294" s="29"/>
      <c r="GB1294" s="29"/>
      <c r="GC1294" s="29"/>
      <c r="GD1294" s="29"/>
      <c r="GE1294" s="29"/>
      <c r="GF1294" s="29"/>
      <c r="GG1294" s="29"/>
      <c r="GH1294" s="29"/>
      <c r="GI1294" s="29"/>
      <c r="GJ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</row>
    <row r="1295" spans="2:230" ht="12.75">
      <c r="B1295" s="48"/>
      <c r="C1295" s="48"/>
      <c r="D1295" s="48"/>
      <c r="E1295" s="55"/>
      <c r="F1295" s="56"/>
      <c r="G1295" s="56"/>
      <c r="H1295" s="56"/>
      <c r="I1295" s="48"/>
      <c r="J1295" s="48"/>
      <c r="K1295" s="48"/>
      <c r="L1295" s="56"/>
      <c r="M1295" s="48"/>
      <c r="N1295" s="48"/>
      <c r="O1295" s="49"/>
      <c r="P1295" s="48"/>
      <c r="Q1295" s="48"/>
      <c r="R1295" s="56"/>
      <c r="S1295" s="52"/>
      <c r="T1295" s="116"/>
      <c r="U1295" s="116"/>
      <c r="V1295" s="116"/>
      <c r="W1295" s="116"/>
      <c r="X1295" s="43"/>
      <c r="Y1295" s="43"/>
      <c r="Z1295" s="42"/>
      <c r="AA1295" s="43"/>
      <c r="AB1295" s="45"/>
      <c r="AC1295" s="45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  <c r="BM1295" s="29"/>
      <c r="BN1295" s="29"/>
      <c r="BO1295" s="29"/>
      <c r="BP1295" s="29"/>
      <c r="BQ1295" s="29"/>
      <c r="BR1295" s="29"/>
      <c r="BS1295" s="29"/>
      <c r="BT1295" s="29"/>
      <c r="BU1295" s="29"/>
      <c r="BV1295" s="29"/>
      <c r="BW1295" s="29"/>
      <c r="BX1295" s="29"/>
      <c r="BY1295" s="29"/>
      <c r="BZ1295" s="29"/>
      <c r="CA1295" s="29"/>
      <c r="CB1295" s="29"/>
      <c r="CC1295" s="29"/>
      <c r="CD1295" s="29"/>
      <c r="CE1295" s="29"/>
      <c r="CF1295" s="29"/>
      <c r="CG1295" s="29"/>
      <c r="CH1295" s="29"/>
      <c r="CI1295" s="29"/>
      <c r="CJ1295" s="29"/>
      <c r="CK1295" s="29"/>
      <c r="CL1295" s="29"/>
      <c r="CM1295" s="29"/>
      <c r="CN1295" s="29"/>
      <c r="CO1295" s="29"/>
      <c r="CP1295" s="29"/>
      <c r="CQ1295" s="29"/>
      <c r="CR1295" s="29"/>
      <c r="CS1295" s="29"/>
      <c r="CT1295" s="29"/>
      <c r="CU1295" s="29"/>
      <c r="CV1295" s="29"/>
      <c r="CW1295" s="29"/>
      <c r="CX1295" s="29"/>
      <c r="CY1295" s="29"/>
      <c r="CZ1295" s="29"/>
      <c r="DA1295" s="29"/>
      <c r="DB1295" s="29"/>
      <c r="DC1295" s="29"/>
      <c r="DD1295" s="29"/>
      <c r="DE1295" s="29"/>
      <c r="DF1295" s="29"/>
      <c r="DG1295" s="29"/>
      <c r="DH1295" s="29"/>
      <c r="DI1295" s="29"/>
      <c r="DJ1295" s="29"/>
      <c r="DK1295" s="29"/>
      <c r="DL1295" s="29"/>
      <c r="DM1295" s="29"/>
      <c r="DN1295" s="29"/>
      <c r="DO1295" s="29"/>
      <c r="DP1295" s="29"/>
      <c r="DQ1295" s="29"/>
      <c r="DR1295" s="29"/>
      <c r="DS1295" s="29"/>
      <c r="DT1295" s="29"/>
      <c r="DU1295" s="29"/>
      <c r="DV1295" s="29"/>
      <c r="DW1295" s="29"/>
      <c r="DX1295" s="29"/>
      <c r="DY1295" s="29"/>
      <c r="DZ1295" s="29"/>
      <c r="EA1295" s="29"/>
      <c r="EB1295" s="29"/>
      <c r="EC1295" s="29"/>
      <c r="ED1295" s="29"/>
      <c r="EE1295" s="29"/>
      <c r="EF1295" s="29"/>
      <c r="EG1295" s="29"/>
      <c r="EH1295" s="29"/>
      <c r="EI1295" s="29"/>
      <c r="EJ1295" s="29"/>
      <c r="EK1295" s="29"/>
      <c r="EL1295" s="29"/>
      <c r="EM1295" s="29"/>
      <c r="EN1295" s="29"/>
      <c r="EO1295" s="29"/>
      <c r="EP1295" s="29"/>
      <c r="EQ1295" s="29"/>
      <c r="ER1295" s="29"/>
      <c r="ES1295" s="29"/>
      <c r="ET1295" s="29"/>
      <c r="EU1295" s="29"/>
      <c r="EV1295" s="29"/>
      <c r="EW1295" s="29"/>
      <c r="EX1295" s="29"/>
      <c r="EY1295" s="29"/>
      <c r="EZ1295" s="29"/>
      <c r="FA1295" s="29"/>
      <c r="FB1295" s="29"/>
      <c r="FC1295" s="29"/>
      <c r="FD1295" s="29"/>
      <c r="FE1295" s="29"/>
      <c r="FF1295" s="29"/>
      <c r="FG1295" s="29"/>
      <c r="FH1295" s="29"/>
      <c r="FI1295" s="29"/>
      <c r="FJ1295" s="29"/>
      <c r="FK1295" s="29"/>
      <c r="FL1295" s="29"/>
      <c r="FM1295" s="29"/>
      <c r="FN1295" s="29"/>
      <c r="FO1295" s="29"/>
      <c r="FP1295" s="29"/>
      <c r="FQ1295" s="29"/>
      <c r="FR1295" s="29"/>
      <c r="FS1295" s="29"/>
      <c r="FT1295" s="29"/>
      <c r="FU1295" s="29"/>
      <c r="FV1295" s="29"/>
      <c r="FW1295" s="29"/>
      <c r="FX1295" s="29"/>
      <c r="FY1295" s="29"/>
      <c r="FZ1295" s="29"/>
      <c r="GA1295" s="29"/>
      <c r="GB1295" s="29"/>
      <c r="GC1295" s="29"/>
      <c r="GD1295" s="29"/>
      <c r="GE1295" s="29"/>
      <c r="GF1295" s="29"/>
      <c r="GG1295" s="29"/>
      <c r="GH1295" s="29"/>
      <c r="GI1295" s="29"/>
      <c r="GJ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</row>
    <row r="1296" spans="2:230" ht="12.75">
      <c r="B1296" s="48"/>
      <c r="C1296" s="48"/>
      <c r="D1296" s="48"/>
      <c r="E1296" s="55"/>
      <c r="F1296" s="56"/>
      <c r="G1296" s="56"/>
      <c r="H1296" s="56"/>
      <c r="I1296" s="48"/>
      <c r="J1296" s="48"/>
      <c r="K1296" s="48"/>
      <c r="L1296" s="56"/>
      <c r="M1296" s="48"/>
      <c r="N1296" s="48"/>
      <c r="O1296" s="49"/>
      <c r="P1296" s="48"/>
      <c r="Q1296" s="48"/>
      <c r="R1296" s="56"/>
      <c r="S1296" s="52"/>
      <c r="T1296" s="116"/>
      <c r="U1296" s="116"/>
      <c r="V1296" s="116"/>
      <c r="W1296" s="116"/>
      <c r="X1296" s="43"/>
      <c r="Y1296" s="43"/>
      <c r="Z1296" s="42"/>
      <c r="AA1296" s="43"/>
      <c r="AB1296" s="45"/>
      <c r="AC1296" s="45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  <c r="BM1296" s="29"/>
      <c r="BN1296" s="29"/>
      <c r="BO1296" s="29"/>
      <c r="BP1296" s="29"/>
      <c r="BQ1296" s="29"/>
      <c r="BR1296" s="29"/>
      <c r="BS1296" s="29"/>
      <c r="BT1296" s="29"/>
      <c r="BU1296" s="29"/>
      <c r="BV1296" s="29"/>
      <c r="BW1296" s="29"/>
      <c r="BX1296" s="29"/>
      <c r="BY1296" s="29"/>
      <c r="BZ1296" s="29"/>
      <c r="CA1296" s="29"/>
      <c r="CB1296" s="29"/>
      <c r="CC1296" s="29"/>
      <c r="CD1296" s="29"/>
      <c r="CE1296" s="29"/>
      <c r="CF1296" s="29"/>
      <c r="CG1296" s="29"/>
      <c r="CH1296" s="29"/>
      <c r="CI1296" s="29"/>
      <c r="CJ1296" s="29"/>
      <c r="CK1296" s="29"/>
      <c r="CL1296" s="29"/>
      <c r="CM1296" s="29"/>
      <c r="CN1296" s="29"/>
      <c r="CO1296" s="29"/>
      <c r="CP1296" s="29"/>
      <c r="CQ1296" s="29"/>
      <c r="CR1296" s="29"/>
      <c r="CS1296" s="29"/>
      <c r="CT1296" s="29"/>
      <c r="CU1296" s="29"/>
      <c r="CV1296" s="29"/>
      <c r="CW1296" s="29"/>
      <c r="CX1296" s="29"/>
      <c r="CY1296" s="29"/>
      <c r="CZ1296" s="29"/>
      <c r="DA1296" s="29"/>
      <c r="DB1296" s="29"/>
      <c r="DC1296" s="29"/>
      <c r="DD1296" s="29"/>
      <c r="DE1296" s="29"/>
      <c r="DF1296" s="29"/>
      <c r="DG1296" s="29"/>
      <c r="DH1296" s="29"/>
      <c r="DI1296" s="29"/>
      <c r="DJ1296" s="29"/>
      <c r="DK1296" s="29"/>
      <c r="DL1296" s="29"/>
      <c r="DM1296" s="29"/>
      <c r="DN1296" s="29"/>
      <c r="DO1296" s="29"/>
      <c r="DP1296" s="29"/>
      <c r="DQ1296" s="29"/>
      <c r="DR1296" s="29"/>
      <c r="DS1296" s="29"/>
      <c r="DT1296" s="29"/>
      <c r="DU1296" s="29"/>
      <c r="DV1296" s="29"/>
      <c r="DW1296" s="29"/>
      <c r="DX1296" s="29"/>
      <c r="DY1296" s="29"/>
      <c r="DZ1296" s="29"/>
      <c r="EA1296" s="29"/>
      <c r="EB1296" s="29"/>
      <c r="EC1296" s="29"/>
      <c r="ED1296" s="29"/>
      <c r="EE1296" s="29"/>
      <c r="EF1296" s="29"/>
      <c r="EG1296" s="29"/>
      <c r="EH1296" s="29"/>
      <c r="EI1296" s="29"/>
      <c r="EJ1296" s="29"/>
      <c r="EK1296" s="29"/>
      <c r="EL1296" s="29"/>
      <c r="EM1296" s="29"/>
      <c r="EN1296" s="29"/>
      <c r="EO1296" s="29"/>
      <c r="EP1296" s="29"/>
      <c r="EQ1296" s="29"/>
      <c r="ER1296" s="29"/>
      <c r="ES1296" s="29"/>
      <c r="ET1296" s="29"/>
      <c r="EU1296" s="29"/>
      <c r="EV1296" s="29"/>
      <c r="EW1296" s="29"/>
      <c r="EX1296" s="29"/>
      <c r="EY1296" s="29"/>
      <c r="EZ1296" s="29"/>
      <c r="FA1296" s="29"/>
      <c r="FB1296" s="29"/>
      <c r="FC1296" s="29"/>
      <c r="FD1296" s="29"/>
      <c r="FE1296" s="29"/>
      <c r="FF1296" s="29"/>
      <c r="FG1296" s="29"/>
      <c r="FH1296" s="29"/>
      <c r="FI1296" s="29"/>
      <c r="FJ1296" s="29"/>
      <c r="FK1296" s="29"/>
      <c r="FL1296" s="29"/>
      <c r="FM1296" s="29"/>
      <c r="FN1296" s="29"/>
      <c r="FO1296" s="29"/>
      <c r="FP1296" s="29"/>
      <c r="FQ1296" s="29"/>
      <c r="FR1296" s="29"/>
      <c r="FS1296" s="29"/>
      <c r="FT1296" s="29"/>
      <c r="FU1296" s="29"/>
      <c r="FV1296" s="29"/>
      <c r="FW1296" s="29"/>
      <c r="FX1296" s="29"/>
      <c r="FY1296" s="29"/>
      <c r="FZ1296" s="29"/>
      <c r="GA1296" s="29"/>
      <c r="GB1296" s="29"/>
      <c r="GC1296" s="29"/>
      <c r="GD1296" s="29"/>
      <c r="GE1296" s="29"/>
      <c r="GF1296" s="29"/>
      <c r="GG1296" s="29"/>
      <c r="GH1296" s="29"/>
      <c r="GI1296" s="29"/>
      <c r="GJ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</row>
    <row r="1297" spans="2:230" ht="12.75">
      <c r="B1297" s="48"/>
      <c r="C1297" s="48"/>
      <c r="D1297" s="48"/>
      <c r="E1297" s="55"/>
      <c r="F1297" s="56"/>
      <c r="G1297" s="56"/>
      <c r="H1297" s="56"/>
      <c r="I1297" s="48"/>
      <c r="J1297" s="48"/>
      <c r="K1297" s="48"/>
      <c r="L1297" s="56"/>
      <c r="M1297" s="48"/>
      <c r="N1297" s="48"/>
      <c r="O1297" s="49"/>
      <c r="P1297" s="48"/>
      <c r="Q1297" s="48"/>
      <c r="R1297" s="56"/>
      <c r="S1297" s="52"/>
      <c r="T1297" s="116"/>
      <c r="U1297" s="116"/>
      <c r="V1297" s="116"/>
      <c r="W1297" s="116"/>
      <c r="X1297" s="43"/>
      <c r="Y1297" s="43"/>
      <c r="Z1297" s="42"/>
      <c r="AA1297" s="43"/>
      <c r="AB1297" s="45"/>
      <c r="AC1297" s="45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  <c r="BM1297" s="29"/>
      <c r="BN1297" s="29"/>
      <c r="BO1297" s="29"/>
      <c r="BP1297" s="29"/>
      <c r="BQ1297" s="29"/>
      <c r="BR1297" s="29"/>
      <c r="BS1297" s="29"/>
      <c r="BT1297" s="29"/>
      <c r="BU1297" s="29"/>
      <c r="BV1297" s="29"/>
      <c r="BW1297" s="29"/>
      <c r="BX1297" s="29"/>
      <c r="BY1297" s="29"/>
      <c r="BZ1297" s="29"/>
      <c r="CA1297" s="29"/>
      <c r="CB1297" s="29"/>
      <c r="CC1297" s="29"/>
      <c r="CD1297" s="29"/>
      <c r="CE1297" s="29"/>
      <c r="CF1297" s="29"/>
      <c r="CG1297" s="29"/>
      <c r="CH1297" s="29"/>
      <c r="CI1297" s="29"/>
      <c r="CJ1297" s="29"/>
      <c r="CK1297" s="29"/>
      <c r="CL1297" s="29"/>
      <c r="CM1297" s="29"/>
      <c r="CN1297" s="29"/>
      <c r="CO1297" s="29"/>
      <c r="CP1297" s="29"/>
      <c r="CQ1297" s="29"/>
      <c r="CR1297" s="29"/>
      <c r="CS1297" s="29"/>
      <c r="CT1297" s="29"/>
      <c r="CU1297" s="29"/>
      <c r="CV1297" s="29"/>
      <c r="CW1297" s="29"/>
      <c r="CX1297" s="29"/>
      <c r="CY1297" s="29"/>
      <c r="CZ1297" s="29"/>
      <c r="DA1297" s="29"/>
      <c r="DB1297" s="29"/>
      <c r="DC1297" s="29"/>
      <c r="DD1297" s="29"/>
      <c r="DE1297" s="29"/>
      <c r="DF1297" s="29"/>
      <c r="DG1297" s="29"/>
      <c r="DH1297" s="29"/>
      <c r="DI1297" s="29"/>
      <c r="DJ1297" s="29"/>
      <c r="DK1297" s="29"/>
      <c r="DL1297" s="29"/>
      <c r="DM1297" s="29"/>
      <c r="DN1297" s="29"/>
      <c r="DO1297" s="29"/>
      <c r="DP1297" s="29"/>
      <c r="DQ1297" s="29"/>
      <c r="DR1297" s="29"/>
      <c r="DS1297" s="29"/>
      <c r="DT1297" s="29"/>
      <c r="DU1297" s="29"/>
      <c r="DV1297" s="29"/>
      <c r="DW1297" s="29"/>
      <c r="DX1297" s="29"/>
      <c r="DY1297" s="29"/>
      <c r="DZ1297" s="29"/>
      <c r="EA1297" s="29"/>
      <c r="EB1297" s="29"/>
      <c r="EC1297" s="29"/>
      <c r="ED1297" s="29"/>
      <c r="EE1297" s="29"/>
      <c r="EF1297" s="29"/>
      <c r="EG1297" s="29"/>
      <c r="EH1297" s="29"/>
      <c r="EI1297" s="29"/>
      <c r="EJ1297" s="29"/>
      <c r="EK1297" s="29"/>
      <c r="EL1297" s="29"/>
      <c r="EM1297" s="29"/>
      <c r="EN1297" s="29"/>
      <c r="EO1297" s="29"/>
      <c r="EP1297" s="29"/>
      <c r="EQ1297" s="29"/>
      <c r="ER1297" s="29"/>
      <c r="ES1297" s="29"/>
      <c r="ET1297" s="29"/>
      <c r="EU1297" s="29"/>
      <c r="EV1297" s="29"/>
      <c r="EW1297" s="29"/>
      <c r="EX1297" s="29"/>
      <c r="EY1297" s="29"/>
      <c r="EZ1297" s="29"/>
      <c r="FA1297" s="29"/>
      <c r="FB1297" s="29"/>
      <c r="FC1297" s="29"/>
      <c r="FD1297" s="29"/>
      <c r="FE1297" s="29"/>
      <c r="FF1297" s="29"/>
      <c r="FG1297" s="29"/>
      <c r="FH1297" s="29"/>
      <c r="FI1297" s="29"/>
      <c r="FJ1297" s="29"/>
      <c r="FK1297" s="29"/>
      <c r="FL1297" s="29"/>
      <c r="FM1297" s="29"/>
      <c r="FN1297" s="29"/>
      <c r="FO1297" s="29"/>
      <c r="FP1297" s="29"/>
      <c r="FQ1297" s="29"/>
      <c r="FR1297" s="29"/>
      <c r="FS1297" s="29"/>
      <c r="FT1297" s="29"/>
      <c r="FU1297" s="29"/>
      <c r="FV1297" s="29"/>
      <c r="FW1297" s="29"/>
      <c r="FX1297" s="29"/>
      <c r="FY1297" s="29"/>
      <c r="FZ1297" s="29"/>
      <c r="GA1297" s="29"/>
      <c r="GB1297" s="29"/>
      <c r="GC1297" s="29"/>
      <c r="GD1297" s="29"/>
      <c r="GE1297" s="29"/>
      <c r="GF1297" s="29"/>
      <c r="GG1297" s="29"/>
      <c r="GH1297" s="29"/>
      <c r="GI1297" s="29"/>
      <c r="GJ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</row>
    <row r="1298" spans="2:230" ht="12.75">
      <c r="B1298" s="48"/>
      <c r="C1298" s="48"/>
      <c r="D1298" s="48"/>
      <c r="E1298" s="55"/>
      <c r="F1298" s="56"/>
      <c r="G1298" s="56"/>
      <c r="H1298" s="56"/>
      <c r="I1298" s="48"/>
      <c r="J1298" s="48"/>
      <c r="K1298" s="48"/>
      <c r="L1298" s="56"/>
      <c r="M1298" s="48"/>
      <c r="N1298" s="48"/>
      <c r="O1298" s="49"/>
      <c r="P1298" s="48"/>
      <c r="Q1298" s="48"/>
      <c r="R1298" s="56"/>
      <c r="S1298" s="52"/>
      <c r="T1298" s="116"/>
      <c r="U1298" s="116"/>
      <c r="V1298" s="116"/>
      <c r="W1298" s="116"/>
      <c r="X1298" s="43"/>
      <c r="Y1298" s="43"/>
      <c r="Z1298" s="42"/>
      <c r="AA1298" s="43"/>
      <c r="AB1298" s="45"/>
      <c r="AC1298" s="45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  <c r="BM1298" s="29"/>
      <c r="BN1298" s="29"/>
      <c r="BO1298" s="29"/>
      <c r="BP1298" s="29"/>
      <c r="BQ1298" s="29"/>
      <c r="BR1298" s="29"/>
      <c r="BS1298" s="29"/>
      <c r="BT1298" s="29"/>
      <c r="BU1298" s="29"/>
      <c r="BV1298" s="29"/>
      <c r="BW1298" s="29"/>
      <c r="BX1298" s="29"/>
      <c r="BY1298" s="29"/>
      <c r="BZ1298" s="29"/>
      <c r="CA1298" s="29"/>
      <c r="CB1298" s="29"/>
      <c r="CC1298" s="29"/>
      <c r="CD1298" s="29"/>
      <c r="CE1298" s="29"/>
      <c r="CF1298" s="29"/>
      <c r="CG1298" s="29"/>
      <c r="CH1298" s="29"/>
      <c r="CI1298" s="29"/>
      <c r="CJ1298" s="29"/>
      <c r="CK1298" s="29"/>
      <c r="CL1298" s="29"/>
      <c r="CM1298" s="29"/>
      <c r="CN1298" s="29"/>
      <c r="CO1298" s="29"/>
      <c r="CP1298" s="29"/>
      <c r="CQ1298" s="29"/>
      <c r="CR1298" s="29"/>
      <c r="CS1298" s="29"/>
      <c r="CT1298" s="29"/>
      <c r="CU1298" s="29"/>
      <c r="CV1298" s="29"/>
      <c r="CW1298" s="29"/>
      <c r="CX1298" s="29"/>
      <c r="CY1298" s="29"/>
      <c r="CZ1298" s="29"/>
      <c r="DA1298" s="29"/>
      <c r="DB1298" s="29"/>
      <c r="DC1298" s="29"/>
      <c r="DD1298" s="29"/>
      <c r="DE1298" s="29"/>
      <c r="DF1298" s="29"/>
      <c r="DG1298" s="29"/>
      <c r="DH1298" s="29"/>
      <c r="DI1298" s="29"/>
      <c r="DJ1298" s="29"/>
      <c r="DK1298" s="29"/>
      <c r="DL1298" s="29"/>
      <c r="DM1298" s="29"/>
      <c r="DN1298" s="29"/>
      <c r="DO1298" s="29"/>
      <c r="DP1298" s="29"/>
      <c r="DQ1298" s="29"/>
      <c r="DR1298" s="29"/>
      <c r="DS1298" s="29"/>
      <c r="DT1298" s="29"/>
      <c r="DU1298" s="29"/>
      <c r="DV1298" s="29"/>
      <c r="DW1298" s="29"/>
      <c r="DX1298" s="29"/>
      <c r="DY1298" s="29"/>
      <c r="DZ1298" s="29"/>
      <c r="EA1298" s="29"/>
      <c r="EB1298" s="29"/>
      <c r="EC1298" s="29"/>
      <c r="ED1298" s="29"/>
      <c r="EE1298" s="29"/>
      <c r="EF1298" s="29"/>
      <c r="EG1298" s="29"/>
      <c r="EH1298" s="29"/>
      <c r="EI1298" s="29"/>
      <c r="EJ1298" s="29"/>
      <c r="EK1298" s="29"/>
      <c r="EL1298" s="29"/>
      <c r="EM1298" s="29"/>
      <c r="EN1298" s="29"/>
      <c r="EO1298" s="29"/>
      <c r="EP1298" s="29"/>
      <c r="EQ1298" s="29"/>
      <c r="ER1298" s="29"/>
      <c r="ES1298" s="29"/>
      <c r="ET1298" s="29"/>
      <c r="EU1298" s="29"/>
      <c r="EV1298" s="29"/>
      <c r="EW1298" s="29"/>
      <c r="EX1298" s="29"/>
      <c r="EY1298" s="29"/>
      <c r="EZ1298" s="29"/>
      <c r="FA1298" s="29"/>
      <c r="FB1298" s="29"/>
      <c r="FC1298" s="29"/>
      <c r="FD1298" s="29"/>
      <c r="FE1298" s="29"/>
      <c r="FF1298" s="29"/>
      <c r="FG1298" s="29"/>
      <c r="FH1298" s="29"/>
      <c r="FI1298" s="29"/>
      <c r="FJ1298" s="29"/>
      <c r="FK1298" s="29"/>
      <c r="FL1298" s="29"/>
      <c r="FM1298" s="29"/>
      <c r="FN1298" s="29"/>
      <c r="FO1298" s="29"/>
      <c r="FP1298" s="29"/>
      <c r="FQ1298" s="29"/>
      <c r="FR1298" s="29"/>
      <c r="FS1298" s="29"/>
      <c r="FT1298" s="29"/>
      <c r="FU1298" s="29"/>
      <c r="FV1298" s="29"/>
      <c r="FW1298" s="29"/>
      <c r="FX1298" s="29"/>
      <c r="FY1298" s="29"/>
      <c r="FZ1298" s="29"/>
      <c r="GA1298" s="29"/>
      <c r="GB1298" s="29"/>
      <c r="GC1298" s="29"/>
      <c r="GD1298" s="29"/>
      <c r="GE1298" s="29"/>
      <c r="GF1298" s="29"/>
      <c r="GG1298" s="29"/>
      <c r="GH1298" s="29"/>
      <c r="GI1298" s="29"/>
      <c r="GJ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</row>
    <row r="1299" spans="2:230" ht="12.75">
      <c r="B1299" s="48"/>
      <c r="C1299" s="48"/>
      <c r="D1299" s="48"/>
      <c r="E1299" s="55"/>
      <c r="F1299" s="56"/>
      <c r="G1299" s="56"/>
      <c r="H1299" s="56"/>
      <c r="I1299" s="48"/>
      <c r="J1299" s="48"/>
      <c r="K1299" s="48"/>
      <c r="L1299" s="56"/>
      <c r="M1299" s="48"/>
      <c r="N1299" s="48"/>
      <c r="O1299" s="49"/>
      <c r="P1299" s="48"/>
      <c r="Q1299" s="48"/>
      <c r="R1299" s="56"/>
      <c r="S1299" s="52"/>
      <c r="T1299" s="116"/>
      <c r="U1299" s="116"/>
      <c r="V1299" s="116"/>
      <c r="W1299" s="116"/>
      <c r="X1299" s="43"/>
      <c r="Y1299" s="43"/>
      <c r="Z1299" s="42"/>
      <c r="AA1299" s="43"/>
      <c r="AB1299" s="45"/>
      <c r="AC1299" s="45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  <c r="BM1299" s="29"/>
      <c r="BN1299" s="29"/>
      <c r="BO1299" s="29"/>
      <c r="BP1299" s="29"/>
      <c r="BQ1299" s="29"/>
      <c r="BR1299" s="29"/>
      <c r="BS1299" s="29"/>
      <c r="BT1299" s="29"/>
      <c r="BU1299" s="29"/>
      <c r="BV1299" s="29"/>
      <c r="BW1299" s="29"/>
      <c r="BX1299" s="29"/>
      <c r="BY1299" s="29"/>
      <c r="BZ1299" s="29"/>
      <c r="CA1299" s="29"/>
      <c r="CB1299" s="29"/>
      <c r="CC1299" s="29"/>
      <c r="CD1299" s="29"/>
      <c r="CE1299" s="29"/>
      <c r="CF1299" s="29"/>
      <c r="CG1299" s="29"/>
      <c r="CH1299" s="29"/>
      <c r="CI1299" s="29"/>
      <c r="CJ1299" s="29"/>
      <c r="CK1299" s="29"/>
      <c r="CL1299" s="29"/>
      <c r="CM1299" s="29"/>
      <c r="CN1299" s="29"/>
      <c r="CO1299" s="29"/>
      <c r="CP1299" s="29"/>
      <c r="CQ1299" s="29"/>
      <c r="CR1299" s="29"/>
      <c r="CS1299" s="29"/>
      <c r="CT1299" s="29"/>
      <c r="CU1299" s="29"/>
      <c r="CV1299" s="29"/>
      <c r="CW1299" s="29"/>
      <c r="CX1299" s="29"/>
      <c r="CY1299" s="29"/>
      <c r="CZ1299" s="29"/>
      <c r="DA1299" s="29"/>
      <c r="DB1299" s="29"/>
      <c r="DC1299" s="29"/>
      <c r="DD1299" s="29"/>
      <c r="DE1299" s="29"/>
      <c r="DF1299" s="29"/>
      <c r="DG1299" s="29"/>
      <c r="DH1299" s="29"/>
      <c r="DI1299" s="29"/>
      <c r="DJ1299" s="29"/>
      <c r="DK1299" s="29"/>
      <c r="DL1299" s="29"/>
      <c r="DM1299" s="29"/>
      <c r="DN1299" s="29"/>
      <c r="DO1299" s="29"/>
      <c r="DP1299" s="29"/>
      <c r="DQ1299" s="29"/>
      <c r="DR1299" s="29"/>
      <c r="DS1299" s="29"/>
      <c r="DT1299" s="29"/>
      <c r="DU1299" s="29"/>
      <c r="DV1299" s="29"/>
      <c r="DW1299" s="29"/>
      <c r="DX1299" s="29"/>
      <c r="DY1299" s="29"/>
      <c r="DZ1299" s="29"/>
      <c r="EA1299" s="29"/>
      <c r="EB1299" s="29"/>
      <c r="EC1299" s="29"/>
      <c r="ED1299" s="29"/>
      <c r="EE1299" s="29"/>
      <c r="EF1299" s="29"/>
      <c r="EG1299" s="29"/>
      <c r="EH1299" s="29"/>
      <c r="EI1299" s="29"/>
      <c r="EJ1299" s="29"/>
      <c r="EK1299" s="29"/>
      <c r="EL1299" s="29"/>
      <c r="EM1299" s="29"/>
      <c r="EN1299" s="29"/>
      <c r="EO1299" s="29"/>
      <c r="EP1299" s="29"/>
      <c r="EQ1299" s="29"/>
      <c r="ER1299" s="29"/>
      <c r="ES1299" s="29"/>
      <c r="ET1299" s="29"/>
      <c r="EU1299" s="29"/>
      <c r="EV1299" s="29"/>
      <c r="EW1299" s="29"/>
      <c r="EX1299" s="29"/>
      <c r="EY1299" s="29"/>
      <c r="EZ1299" s="29"/>
      <c r="FA1299" s="29"/>
      <c r="FB1299" s="29"/>
      <c r="FC1299" s="29"/>
      <c r="FD1299" s="29"/>
      <c r="FE1299" s="29"/>
      <c r="FF1299" s="29"/>
      <c r="FG1299" s="29"/>
      <c r="FH1299" s="29"/>
      <c r="FI1299" s="29"/>
      <c r="FJ1299" s="29"/>
      <c r="FK1299" s="29"/>
      <c r="FL1299" s="29"/>
      <c r="FM1299" s="29"/>
      <c r="FN1299" s="29"/>
      <c r="FO1299" s="29"/>
      <c r="FP1299" s="29"/>
      <c r="FQ1299" s="29"/>
      <c r="FR1299" s="29"/>
      <c r="FS1299" s="29"/>
      <c r="FT1299" s="29"/>
      <c r="FU1299" s="29"/>
      <c r="FV1299" s="29"/>
      <c r="FW1299" s="29"/>
      <c r="FX1299" s="29"/>
      <c r="FY1299" s="29"/>
      <c r="FZ1299" s="29"/>
      <c r="GA1299" s="29"/>
      <c r="GB1299" s="29"/>
      <c r="GC1299" s="29"/>
      <c r="GD1299" s="29"/>
      <c r="GE1299" s="29"/>
      <c r="GF1299" s="29"/>
      <c r="GG1299" s="29"/>
      <c r="GH1299" s="29"/>
      <c r="GI1299" s="29"/>
      <c r="GJ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</row>
    <row r="1300" spans="2:230" ht="12.75">
      <c r="B1300" s="48"/>
      <c r="C1300" s="48"/>
      <c r="D1300" s="48"/>
      <c r="E1300" s="55"/>
      <c r="F1300" s="56"/>
      <c r="G1300" s="56"/>
      <c r="H1300" s="56"/>
      <c r="I1300" s="48"/>
      <c r="J1300" s="48"/>
      <c r="K1300" s="48"/>
      <c r="L1300" s="56"/>
      <c r="M1300" s="48"/>
      <c r="N1300" s="48"/>
      <c r="O1300" s="49"/>
      <c r="P1300" s="48"/>
      <c r="Q1300" s="48"/>
      <c r="R1300" s="56"/>
      <c r="S1300" s="52"/>
      <c r="T1300" s="116"/>
      <c r="U1300" s="116"/>
      <c r="V1300" s="116"/>
      <c r="W1300" s="116"/>
      <c r="X1300" s="43"/>
      <c r="Y1300" s="43"/>
      <c r="Z1300" s="42"/>
      <c r="AA1300" s="43"/>
      <c r="AB1300" s="45"/>
      <c r="AC1300" s="45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  <c r="BM1300" s="29"/>
      <c r="BN1300" s="29"/>
      <c r="BO1300" s="29"/>
      <c r="BP1300" s="29"/>
      <c r="BQ1300" s="29"/>
      <c r="BR1300" s="29"/>
      <c r="BS1300" s="29"/>
      <c r="BT1300" s="29"/>
      <c r="BU1300" s="29"/>
      <c r="BV1300" s="29"/>
      <c r="BW1300" s="29"/>
      <c r="BX1300" s="29"/>
      <c r="BY1300" s="29"/>
      <c r="BZ1300" s="29"/>
      <c r="CA1300" s="29"/>
      <c r="CB1300" s="29"/>
      <c r="CC1300" s="29"/>
      <c r="CD1300" s="29"/>
      <c r="CE1300" s="29"/>
      <c r="CF1300" s="29"/>
      <c r="CG1300" s="29"/>
      <c r="CH1300" s="29"/>
      <c r="CI1300" s="29"/>
      <c r="CJ1300" s="29"/>
      <c r="CK1300" s="29"/>
      <c r="CL1300" s="29"/>
      <c r="CM1300" s="29"/>
      <c r="CN1300" s="29"/>
      <c r="CO1300" s="29"/>
      <c r="CP1300" s="29"/>
      <c r="CQ1300" s="29"/>
      <c r="CR1300" s="29"/>
      <c r="CS1300" s="29"/>
      <c r="CT1300" s="29"/>
      <c r="CU1300" s="29"/>
      <c r="CV1300" s="29"/>
      <c r="CW1300" s="29"/>
      <c r="CX1300" s="29"/>
      <c r="CY1300" s="29"/>
      <c r="CZ1300" s="29"/>
      <c r="DA1300" s="29"/>
      <c r="DB1300" s="29"/>
      <c r="DC1300" s="29"/>
      <c r="DD1300" s="29"/>
      <c r="DE1300" s="29"/>
      <c r="DF1300" s="29"/>
      <c r="DG1300" s="29"/>
      <c r="DH1300" s="29"/>
      <c r="DI1300" s="29"/>
      <c r="DJ1300" s="29"/>
      <c r="DK1300" s="29"/>
      <c r="DL1300" s="29"/>
      <c r="DM1300" s="29"/>
      <c r="DN1300" s="29"/>
      <c r="DO1300" s="29"/>
      <c r="DP1300" s="29"/>
      <c r="DQ1300" s="29"/>
      <c r="DR1300" s="29"/>
      <c r="DS1300" s="29"/>
      <c r="DT1300" s="29"/>
      <c r="DU1300" s="29"/>
      <c r="DV1300" s="29"/>
      <c r="DW1300" s="29"/>
      <c r="DX1300" s="29"/>
      <c r="DY1300" s="29"/>
      <c r="DZ1300" s="29"/>
      <c r="EA1300" s="29"/>
      <c r="EB1300" s="29"/>
      <c r="EC1300" s="29"/>
      <c r="ED1300" s="29"/>
      <c r="EE1300" s="29"/>
      <c r="EF1300" s="29"/>
      <c r="EG1300" s="29"/>
      <c r="EH1300" s="29"/>
      <c r="EI1300" s="29"/>
      <c r="EJ1300" s="29"/>
      <c r="EK1300" s="29"/>
      <c r="EL1300" s="29"/>
      <c r="EM1300" s="29"/>
      <c r="EN1300" s="29"/>
      <c r="EO1300" s="29"/>
      <c r="EP1300" s="29"/>
      <c r="EQ1300" s="29"/>
      <c r="ER1300" s="29"/>
      <c r="ES1300" s="29"/>
      <c r="ET1300" s="29"/>
      <c r="EU1300" s="29"/>
      <c r="EV1300" s="29"/>
      <c r="EW1300" s="29"/>
      <c r="EX1300" s="29"/>
      <c r="EY1300" s="29"/>
      <c r="EZ1300" s="29"/>
      <c r="FA1300" s="29"/>
      <c r="FB1300" s="29"/>
      <c r="FC1300" s="29"/>
      <c r="FD1300" s="29"/>
      <c r="FE1300" s="29"/>
      <c r="FF1300" s="29"/>
      <c r="FG1300" s="29"/>
      <c r="FH1300" s="29"/>
      <c r="FI1300" s="29"/>
      <c r="FJ1300" s="29"/>
      <c r="FK1300" s="29"/>
      <c r="FL1300" s="29"/>
      <c r="FM1300" s="29"/>
      <c r="FN1300" s="29"/>
      <c r="FO1300" s="29"/>
      <c r="FP1300" s="29"/>
      <c r="FQ1300" s="29"/>
      <c r="FR1300" s="29"/>
      <c r="FS1300" s="29"/>
      <c r="FT1300" s="29"/>
      <c r="FU1300" s="29"/>
      <c r="FV1300" s="29"/>
      <c r="FW1300" s="29"/>
      <c r="FX1300" s="29"/>
      <c r="FY1300" s="29"/>
      <c r="FZ1300" s="29"/>
      <c r="GA1300" s="29"/>
      <c r="GB1300" s="29"/>
      <c r="GC1300" s="29"/>
      <c r="GD1300" s="29"/>
      <c r="GE1300" s="29"/>
      <c r="GF1300" s="29"/>
      <c r="GG1300" s="29"/>
      <c r="GH1300" s="29"/>
      <c r="GI1300" s="29"/>
      <c r="GJ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</row>
    <row r="1301" spans="2:230" ht="12.75">
      <c r="B1301" s="48"/>
      <c r="C1301" s="48"/>
      <c r="D1301" s="48"/>
      <c r="E1301" s="55"/>
      <c r="F1301" s="56"/>
      <c r="G1301" s="56"/>
      <c r="H1301" s="56"/>
      <c r="I1301" s="48"/>
      <c r="J1301" s="48"/>
      <c r="K1301" s="48"/>
      <c r="L1301" s="56"/>
      <c r="M1301" s="48"/>
      <c r="N1301" s="48"/>
      <c r="O1301" s="49"/>
      <c r="P1301" s="48"/>
      <c r="Q1301" s="48"/>
      <c r="R1301" s="56"/>
      <c r="S1301" s="52"/>
      <c r="T1301" s="116"/>
      <c r="U1301" s="116"/>
      <c r="V1301" s="116"/>
      <c r="W1301" s="116"/>
      <c r="X1301" s="43"/>
      <c r="Y1301" s="43"/>
      <c r="Z1301" s="42"/>
      <c r="AA1301" s="43"/>
      <c r="AB1301" s="45"/>
      <c r="AC1301" s="45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  <c r="BM1301" s="29"/>
      <c r="BN1301" s="29"/>
      <c r="BO1301" s="29"/>
      <c r="BP1301" s="29"/>
      <c r="BQ1301" s="29"/>
      <c r="BR1301" s="29"/>
      <c r="BS1301" s="29"/>
      <c r="BT1301" s="29"/>
      <c r="BU1301" s="29"/>
      <c r="BV1301" s="29"/>
      <c r="BW1301" s="29"/>
      <c r="BX1301" s="29"/>
      <c r="BY1301" s="29"/>
      <c r="BZ1301" s="29"/>
      <c r="CA1301" s="29"/>
      <c r="CB1301" s="29"/>
      <c r="CC1301" s="29"/>
      <c r="CD1301" s="29"/>
      <c r="CE1301" s="29"/>
      <c r="CF1301" s="29"/>
      <c r="CG1301" s="29"/>
      <c r="CH1301" s="29"/>
      <c r="CI1301" s="29"/>
      <c r="CJ1301" s="29"/>
      <c r="CK1301" s="29"/>
      <c r="CL1301" s="29"/>
      <c r="CM1301" s="29"/>
      <c r="CN1301" s="29"/>
      <c r="CO1301" s="29"/>
      <c r="CP1301" s="29"/>
      <c r="CQ1301" s="29"/>
      <c r="CR1301" s="29"/>
      <c r="CS1301" s="29"/>
      <c r="CT1301" s="29"/>
      <c r="CU1301" s="29"/>
      <c r="CV1301" s="29"/>
      <c r="CW1301" s="29"/>
      <c r="CX1301" s="29"/>
      <c r="CY1301" s="29"/>
      <c r="CZ1301" s="29"/>
      <c r="DA1301" s="29"/>
      <c r="DB1301" s="29"/>
      <c r="DC1301" s="29"/>
      <c r="DD1301" s="29"/>
      <c r="DE1301" s="29"/>
      <c r="DF1301" s="29"/>
      <c r="DG1301" s="29"/>
      <c r="DH1301" s="29"/>
      <c r="DI1301" s="29"/>
      <c r="DJ1301" s="29"/>
      <c r="DK1301" s="29"/>
      <c r="DL1301" s="29"/>
      <c r="DM1301" s="29"/>
      <c r="DN1301" s="29"/>
      <c r="DO1301" s="29"/>
      <c r="DP1301" s="29"/>
      <c r="DQ1301" s="29"/>
      <c r="DR1301" s="29"/>
      <c r="DS1301" s="29"/>
      <c r="DT1301" s="29"/>
      <c r="DU1301" s="29"/>
      <c r="DV1301" s="29"/>
      <c r="DW1301" s="29"/>
      <c r="DX1301" s="29"/>
      <c r="DY1301" s="29"/>
      <c r="DZ1301" s="29"/>
      <c r="EA1301" s="29"/>
      <c r="EB1301" s="29"/>
      <c r="EC1301" s="29"/>
      <c r="ED1301" s="29"/>
      <c r="EE1301" s="29"/>
      <c r="EF1301" s="29"/>
      <c r="EG1301" s="29"/>
      <c r="EH1301" s="29"/>
      <c r="EI1301" s="29"/>
      <c r="EJ1301" s="29"/>
      <c r="EK1301" s="29"/>
      <c r="EL1301" s="29"/>
      <c r="EM1301" s="29"/>
      <c r="EN1301" s="29"/>
      <c r="EO1301" s="29"/>
      <c r="EP1301" s="29"/>
      <c r="EQ1301" s="29"/>
      <c r="ER1301" s="29"/>
      <c r="ES1301" s="29"/>
      <c r="ET1301" s="29"/>
      <c r="EU1301" s="29"/>
      <c r="EV1301" s="29"/>
      <c r="EW1301" s="29"/>
      <c r="EX1301" s="29"/>
      <c r="EY1301" s="29"/>
      <c r="EZ1301" s="29"/>
      <c r="FA1301" s="29"/>
      <c r="FB1301" s="29"/>
      <c r="FC1301" s="29"/>
      <c r="FD1301" s="29"/>
      <c r="FE1301" s="29"/>
      <c r="FF1301" s="29"/>
      <c r="FG1301" s="29"/>
      <c r="FH1301" s="29"/>
      <c r="FI1301" s="29"/>
      <c r="FJ1301" s="29"/>
      <c r="FK1301" s="29"/>
      <c r="FL1301" s="29"/>
      <c r="FM1301" s="29"/>
      <c r="FN1301" s="29"/>
      <c r="FO1301" s="29"/>
      <c r="FP1301" s="29"/>
      <c r="FQ1301" s="29"/>
      <c r="FR1301" s="29"/>
      <c r="FS1301" s="29"/>
      <c r="FT1301" s="29"/>
      <c r="FU1301" s="29"/>
      <c r="FV1301" s="29"/>
      <c r="FW1301" s="29"/>
      <c r="FX1301" s="29"/>
      <c r="FY1301" s="29"/>
      <c r="FZ1301" s="29"/>
      <c r="GA1301" s="29"/>
      <c r="GB1301" s="29"/>
      <c r="GC1301" s="29"/>
      <c r="GD1301" s="29"/>
      <c r="GE1301" s="29"/>
      <c r="GF1301" s="29"/>
      <c r="GG1301" s="29"/>
      <c r="GH1301" s="29"/>
      <c r="GI1301" s="29"/>
      <c r="GJ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</row>
    <row r="1302" spans="2:230" ht="12.75">
      <c r="B1302" s="48"/>
      <c r="C1302" s="48"/>
      <c r="D1302" s="48"/>
      <c r="E1302" s="55"/>
      <c r="F1302" s="56"/>
      <c r="G1302" s="56"/>
      <c r="H1302" s="56"/>
      <c r="I1302" s="48"/>
      <c r="J1302" s="48"/>
      <c r="K1302" s="48"/>
      <c r="L1302" s="56"/>
      <c r="M1302" s="48"/>
      <c r="N1302" s="48"/>
      <c r="O1302" s="49"/>
      <c r="P1302" s="48"/>
      <c r="Q1302" s="48"/>
      <c r="R1302" s="56"/>
      <c r="S1302" s="52"/>
      <c r="T1302" s="116"/>
      <c r="U1302" s="116"/>
      <c r="V1302" s="116"/>
      <c r="W1302" s="116"/>
      <c r="X1302" s="43"/>
      <c r="Y1302" s="43"/>
      <c r="Z1302" s="42"/>
      <c r="AA1302" s="43"/>
      <c r="AB1302" s="45"/>
      <c r="AC1302" s="45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  <c r="BM1302" s="29"/>
      <c r="BN1302" s="29"/>
      <c r="BO1302" s="29"/>
      <c r="BP1302" s="29"/>
      <c r="BQ1302" s="29"/>
      <c r="BR1302" s="29"/>
      <c r="BS1302" s="29"/>
      <c r="BT1302" s="29"/>
      <c r="BU1302" s="29"/>
      <c r="BV1302" s="29"/>
      <c r="BW1302" s="29"/>
      <c r="BX1302" s="29"/>
      <c r="BY1302" s="29"/>
      <c r="BZ1302" s="29"/>
      <c r="CA1302" s="29"/>
      <c r="CB1302" s="29"/>
      <c r="CC1302" s="29"/>
      <c r="CD1302" s="29"/>
      <c r="CE1302" s="29"/>
      <c r="CF1302" s="29"/>
      <c r="CG1302" s="29"/>
      <c r="CH1302" s="29"/>
      <c r="CI1302" s="29"/>
      <c r="CJ1302" s="29"/>
      <c r="CK1302" s="29"/>
      <c r="CL1302" s="29"/>
      <c r="CM1302" s="29"/>
      <c r="CN1302" s="29"/>
      <c r="CO1302" s="29"/>
      <c r="CP1302" s="29"/>
      <c r="CQ1302" s="29"/>
      <c r="CR1302" s="29"/>
      <c r="CS1302" s="29"/>
      <c r="CT1302" s="29"/>
      <c r="CU1302" s="29"/>
      <c r="CV1302" s="29"/>
      <c r="CW1302" s="29"/>
      <c r="CX1302" s="29"/>
      <c r="CY1302" s="29"/>
      <c r="CZ1302" s="29"/>
      <c r="DA1302" s="29"/>
      <c r="DB1302" s="29"/>
      <c r="DC1302" s="29"/>
      <c r="DD1302" s="29"/>
      <c r="DE1302" s="29"/>
      <c r="DF1302" s="29"/>
      <c r="DG1302" s="29"/>
      <c r="DH1302" s="29"/>
      <c r="DI1302" s="29"/>
      <c r="DJ1302" s="29"/>
      <c r="DK1302" s="29"/>
      <c r="DL1302" s="29"/>
      <c r="DM1302" s="29"/>
      <c r="DN1302" s="29"/>
      <c r="DO1302" s="29"/>
      <c r="DP1302" s="29"/>
      <c r="DQ1302" s="29"/>
      <c r="DR1302" s="29"/>
      <c r="DS1302" s="29"/>
      <c r="DT1302" s="29"/>
      <c r="DU1302" s="29"/>
      <c r="DV1302" s="29"/>
      <c r="DW1302" s="29"/>
      <c r="DX1302" s="29"/>
      <c r="DY1302" s="29"/>
      <c r="DZ1302" s="29"/>
      <c r="EA1302" s="29"/>
      <c r="EB1302" s="29"/>
      <c r="EC1302" s="29"/>
      <c r="ED1302" s="29"/>
      <c r="EE1302" s="29"/>
      <c r="EF1302" s="29"/>
      <c r="EG1302" s="29"/>
      <c r="EH1302" s="29"/>
      <c r="EI1302" s="29"/>
      <c r="EJ1302" s="29"/>
      <c r="EK1302" s="29"/>
      <c r="EL1302" s="29"/>
      <c r="EM1302" s="29"/>
      <c r="EN1302" s="29"/>
      <c r="EO1302" s="29"/>
      <c r="EP1302" s="29"/>
      <c r="EQ1302" s="29"/>
      <c r="ER1302" s="29"/>
      <c r="ES1302" s="29"/>
      <c r="ET1302" s="29"/>
      <c r="EU1302" s="29"/>
      <c r="EV1302" s="29"/>
      <c r="EW1302" s="29"/>
      <c r="EX1302" s="29"/>
      <c r="EY1302" s="29"/>
      <c r="EZ1302" s="29"/>
      <c r="FA1302" s="29"/>
      <c r="FB1302" s="29"/>
      <c r="FC1302" s="29"/>
      <c r="FD1302" s="29"/>
      <c r="FE1302" s="29"/>
      <c r="FF1302" s="29"/>
      <c r="FG1302" s="29"/>
      <c r="FH1302" s="29"/>
      <c r="FI1302" s="29"/>
      <c r="FJ1302" s="29"/>
      <c r="FK1302" s="29"/>
      <c r="FL1302" s="29"/>
      <c r="FM1302" s="29"/>
      <c r="FN1302" s="29"/>
      <c r="FO1302" s="29"/>
      <c r="FP1302" s="29"/>
      <c r="FQ1302" s="29"/>
      <c r="FR1302" s="29"/>
      <c r="FS1302" s="29"/>
      <c r="FT1302" s="29"/>
      <c r="FU1302" s="29"/>
      <c r="FV1302" s="29"/>
      <c r="FW1302" s="29"/>
      <c r="FX1302" s="29"/>
      <c r="FY1302" s="29"/>
      <c r="FZ1302" s="29"/>
      <c r="GA1302" s="29"/>
      <c r="GB1302" s="29"/>
      <c r="GC1302" s="29"/>
      <c r="GD1302" s="29"/>
      <c r="GE1302" s="29"/>
      <c r="GF1302" s="29"/>
      <c r="GG1302" s="29"/>
      <c r="GH1302" s="29"/>
      <c r="GI1302" s="29"/>
      <c r="GJ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</row>
    <row r="1303" spans="2:230" ht="12.75">
      <c r="B1303" s="48"/>
      <c r="C1303" s="48"/>
      <c r="D1303" s="48"/>
      <c r="E1303" s="55"/>
      <c r="F1303" s="56"/>
      <c r="G1303" s="56"/>
      <c r="H1303" s="56"/>
      <c r="I1303" s="48"/>
      <c r="J1303" s="48"/>
      <c r="K1303" s="48"/>
      <c r="L1303" s="56"/>
      <c r="M1303" s="48"/>
      <c r="N1303" s="48"/>
      <c r="O1303" s="49"/>
      <c r="P1303" s="48"/>
      <c r="Q1303" s="48"/>
      <c r="R1303" s="56"/>
      <c r="S1303" s="52"/>
      <c r="T1303" s="116"/>
      <c r="U1303" s="116"/>
      <c r="V1303" s="116"/>
      <c r="W1303" s="116"/>
      <c r="X1303" s="43"/>
      <c r="Y1303" s="43"/>
      <c r="Z1303" s="42"/>
      <c r="AA1303" s="43"/>
      <c r="AB1303" s="45"/>
      <c r="AC1303" s="45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  <c r="BM1303" s="29"/>
      <c r="BN1303" s="29"/>
      <c r="BO1303" s="29"/>
      <c r="BP1303" s="29"/>
      <c r="BQ1303" s="29"/>
      <c r="BR1303" s="29"/>
      <c r="BS1303" s="29"/>
      <c r="BT1303" s="29"/>
      <c r="BU1303" s="29"/>
      <c r="BV1303" s="29"/>
      <c r="BW1303" s="29"/>
      <c r="BX1303" s="29"/>
      <c r="BY1303" s="29"/>
      <c r="BZ1303" s="29"/>
      <c r="CA1303" s="29"/>
      <c r="CB1303" s="29"/>
      <c r="CC1303" s="29"/>
      <c r="CD1303" s="29"/>
      <c r="CE1303" s="29"/>
      <c r="CF1303" s="29"/>
      <c r="CG1303" s="29"/>
      <c r="CH1303" s="29"/>
      <c r="CI1303" s="29"/>
      <c r="CJ1303" s="29"/>
      <c r="CK1303" s="29"/>
      <c r="CL1303" s="29"/>
      <c r="CM1303" s="29"/>
      <c r="CN1303" s="29"/>
      <c r="CO1303" s="29"/>
      <c r="CP1303" s="29"/>
      <c r="CQ1303" s="29"/>
      <c r="CR1303" s="29"/>
      <c r="CS1303" s="29"/>
      <c r="CT1303" s="29"/>
      <c r="CU1303" s="29"/>
      <c r="CV1303" s="29"/>
      <c r="CW1303" s="29"/>
      <c r="CX1303" s="29"/>
      <c r="CY1303" s="29"/>
      <c r="CZ1303" s="29"/>
      <c r="DA1303" s="29"/>
      <c r="DB1303" s="29"/>
      <c r="DC1303" s="29"/>
      <c r="DD1303" s="29"/>
      <c r="DE1303" s="29"/>
      <c r="DF1303" s="29"/>
      <c r="DG1303" s="29"/>
      <c r="DH1303" s="29"/>
      <c r="DI1303" s="29"/>
      <c r="DJ1303" s="29"/>
      <c r="DK1303" s="29"/>
      <c r="DL1303" s="29"/>
      <c r="DM1303" s="29"/>
      <c r="DN1303" s="29"/>
      <c r="DO1303" s="29"/>
      <c r="DP1303" s="29"/>
      <c r="DQ1303" s="29"/>
      <c r="DR1303" s="29"/>
      <c r="DS1303" s="29"/>
      <c r="DT1303" s="29"/>
      <c r="DU1303" s="29"/>
      <c r="DV1303" s="29"/>
      <c r="DW1303" s="29"/>
      <c r="DX1303" s="29"/>
      <c r="DY1303" s="29"/>
      <c r="DZ1303" s="29"/>
      <c r="EA1303" s="29"/>
      <c r="EB1303" s="29"/>
      <c r="EC1303" s="29"/>
      <c r="ED1303" s="29"/>
      <c r="EE1303" s="29"/>
      <c r="EF1303" s="29"/>
      <c r="EG1303" s="29"/>
      <c r="EH1303" s="29"/>
      <c r="EI1303" s="29"/>
      <c r="EJ1303" s="29"/>
      <c r="EK1303" s="29"/>
      <c r="EL1303" s="29"/>
      <c r="EM1303" s="29"/>
      <c r="EN1303" s="29"/>
      <c r="EO1303" s="29"/>
      <c r="EP1303" s="29"/>
      <c r="EQ1303" s="29"/>
      <c r="ER1303" s="29"/>
      <c r="ES1303" s="29"/>
      <c r="ET1303" s="29"/>
      <c r="EU1303" s="29"/>
      <c r="EV1303" s="29"/>
      <c r="EW1303" s="29"/>
      <c r="EX1303" s="29"/>
      <c r="EY1303" s="29"/>
      <c r="EZ1303" s="29"/>
      <c r="FA1303" s="29"/>
      <c r="FB1303" s="29"/>
      <c r="FC1303" s="29"/>
      <c r="FD1303" s="29"/>
      <c r="FE1303" s="29"/>
      <c r="FF1303" s="29"/>
      <c r="FG1303" s="29"/>
      <c r="FH1303" s="29"/>
      <c r="FI1303" s="29"/>
      <c r="FJ1303" s="29"/>
      <c r="FK1303" s="29"/>
      <c r="FL1303" s="29"/>
      <c r="FM1303" s="29"/>
      <c r="FN1303" s="29"/>
      <c r="FO1303" s="29"/>
      <c r="FP1303" s="29"/>
      <c r="FQ1303" s="29"/>
      <c r="FR1303" s="29"/>
      <c r="FS1303" s="29"/>
      <c r="FT1303" s="29"/>
      <c r="FU1303" s="29"/>
      <c r="FV1303" s="29"/>
      <c r="FW1303" s="29"/>
      <c r="FX1303" s="29"/>
      <c r="FY1303" s="29"/>
      <c r="FZ1303" s="29"/>
      <c r="GA1303" s="29"/>
      <c r="GB1303" s="29"/>
      <c r="GC1303" s="29"/>
      <c r="GD1303" s="29"/>
      <c r="GE1303" s="29"/>
      <c r="GF1303" s="29"/>
      <c r="GG1303" s="29"/>
      <c r="GH1303" s="29"/>
      <c r="GI1303" s="29"/>
      <c r="GJ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</row>
    <row r="1304" spans="2:230" ht="12.75">
      <c r="B1304" s="48"/>
      <c r="C1304" s="48"/>
      <c r="D1304" s="48"/>
      <c r="E1304" s="55"/>
      <c r="F1304" s="56"/>
      <c r="G1304" s="56"/>
      <c r="H1304" s="56"/>
      <c r="I1304" s="48"/>
      <c r="J1304" s="48"/>
      <c r="K1304" s="48"/>
      <c r="L1304" s="56"/>
      <c r="M1304" s="48"/>
      <c r="N1304" s="48"/>
      <c r="O1304" s="49"/>
      <c r="P1304" s="48"/>
      <c r="Q1304" s="48"/>
      <c r="R1304" s="56"/>
      <c r="S1304" s="52"/>
      <c r="T1304" s="116"/>
      <c r="U1304" s="116"/>
      <c r="V1304" s="116"/>
      <c r="W1304" s="116"/>
      <c r="X1304" s="43"/>
      <c r="Y1304" s="43"/>
      <c r="Z1304" s="42"/>
      <c r="AA1304" s="43"/>
      <c r="AB1304" s="45"/>
      <c r="AC1304" s="45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  <c r="BM1304" s="29"/>
      <c r="BN1304" s="29"/>
      <c r="BO1304" s="29"/>
      <c r="BP1304" s="29"/>
      <c r="BQ1304" s="29"/>
      <c r="BR1304" s="29"/>
      <c r="BS1304" s="29"/>
      <c r="BT1304" s="29"/>
      <c r="BU1304" s="29"/>
      <c r="BV1304" s="29"/>
      <c r="BW1304" s="29"/>
      <c r="BX1304" s="29"/>
      <c r="BY1304" s="29"/>
      <c r="BZ1304" s="29"/>
      <c r="CA1304" s="29"/>
      <c r="CB1304" s="29"/>
      <c r="CC1304" s="29"/>
      <c r="CD1304" s="29"/>
      <c r="CE1304" s="29"/>
      <c r="CF1304" s="29"/>
      <c r="CG1304" s="29"/>
      <c r="CH1304" s="29"/>
      <c r="CI1304" s="29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  <c r="DM1304" s="29"/>
      <c r="DN1304" s="29"/>
      <c r="DO1304" s="29"/>
      <c r="DP1304" s="29"/>
      <c r="DQ1304" s="29"/>
      <c r="DR1304" s="29"/>
      <c r="DS1304" s="29"/>
      <c r="DT1304" s="29"/>
      <c r="DU1304" s="29"/>
      <c r="DV1304" s="29"/>
      <c r="DW1304" s="29"/>
      <c r="DX1304" s="29"/>
      <c r="DY1304" s="29"/>
      <c r="DZ1304" s="29"/>
      <c r="EA1304" s="29"/>
      <c r="EB1304" s="29"/>
      <c r="EC1304" s="29"/>
      <c r="ED1304" s="29"/>
      <c r="EE1304" s="29"/>
      <c r="EF1304" s="29"/>
      <c r="EG1304" s="29"/>
      <c r="EH1304" s="29"/>
      <c r="EI1304" s="29"/>
      <c r="EJ1304" s="29"/>
      <c r="EK1304" s="29"/>
      <c r="EL1304" s="29"/>
      <c r="EM1304" s="29"/>
      <c r="EN1304" s="29"/>
      <c r="EO1304" s="29"/>
      <c r="EP1304" s="29"/>
      <c r="EQ1304" s="29"/>
      <c r="ER1304" s="29"/>
      <c r="ES1304" s="29"/>
      <c r="ET1304" s="29"/>
      <c r="EU1304" s="29"/>
      <c r="EV1304" s="29"/>
      <c r="EW1304" s="29"/>
      <c r="EX1304" s="29"/>
      <c r="EY1304" s="29"/>
      <c r="EZ1304" s="29"/>
      <c r="FA1304" s="29"/>
      <c r="FB1304" s="29"/>
      <c r="FC1304" s="29"/>
      <c r="FD1304" s="29"/>
      <c r="FE1304" s="29"/>
      <c r="FF1304" s="29"/>
      <c r="FG1304" s="29"/>
      <c r="FH1304" s="29"/>
      <c r="FI1304" s="29"/>
      <c r="FJ1304" s="29"/>
      <c r="FK1304" s="29"/>
      <c r="FL1304" s="29"/>
      <c r="FM1304" s="29"/>
      <c r="FN1304" s="29"/>
      <c r="FO1304" s="29"/>
      <c r="FP1304" s="29"/>
      <c r="FQ1304" s="29"/>
      <c r="FR1304" s="29"/>
      <c r="FS1304" s="29"/>
      <c r="FT1304" s="29"/>
      <c r="FU1304" s="29"/>
      <c r="FV1304" s="29"/>
      <c r="FW1304" s="29"/>
      <c r="FX1304" s="29"/>
      <c r="FY1304" s="29"/>
      <c r="FZ1304" s="29"/>
      <c r="GA1304" s="29"/>
      <c r="GB1304" s="29"/>
      <c r="GC1304" s="29"/>
      <c r="GD1304" s="29"/>
      <c r="GE1304" s="29"/>
      <c r="GF1304" s="29"/>
      <c r="GG1304" s="29"/>
      <c r="GH1304" s="29"/>
      <c r="GI1304" s="29"/>
      <c r="GJ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</row>
    <row r="1305" spans="2:230" ht="12.75">
      <c r="B1305" s="48"/>
      <c r="C1305" s="48"/>
      <c r="D1305" s="48"/>
      <c r="E1305" s="55"/>
      <c r="F1305" s="56"/>
      <c r="G1305" s="56"/>
      <c r="H1305" s="56"/>
      <c r="I1305" s="48"/>
      <c r="J1305" s="48"/>
      <c r="K1305" s="48"/>
      <c r="L1305" s="56"/>
      <c r="M1305" s="48"/>
      <c r="N1305" s="48"/>
      <c r="O1305" s="49"/>
      <c r="P1305" s="48"/>
      <c r="Q1305" s="48"/>
      <c r="R1305" s="56"/>
      <c r="S1305" s="52"/>
      <c r="T1305" s="116"/>
      <c r="U1305" s="116"/>
      <c r="V1305" s="116"/>
      <c r="W1305" s="116"/>
      <c r="X1305" s="43"/>
      <c r="Y1305" s="43"/>
      <c r="Z1305" s="42"/>
      <c r="AA1305" s="43"/>
      <c r="AB1305" s="45"/>
      <c r="AC1305" s="45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  <c r="BM1305" s="29"/>
      <c r="BN1305" s="29"/>
      <c r="BO1305" s="29"/>
      <c r="BP1305" s="29"/>
      <c r="BQ1305" s="29"/>
      <c r="BR1305" s="29"/>
      <c r="BS1305" s="29"/>
      <c r="BT1305" s="29"/>
      <c r="BU1305" s="29"/>
      <c r="BV1305" s="29"/>
      <c r="BW1305" s="29"/>
      <c r="BX1305" s="29"/>
      <c r="BY1305" s="29"/>
      <c r="BZ1305" s="29"/>
      <c r="CA1305" s="29"/>
      <c r="CB1305" s="29"/>
      <c r="CC1305" s="29"/>
      <c r="CD1305" s="29"/>
      <c r="CE1305" s="29"/>
      <c r="CF1305" s="29"/>
      <c r="CG1305" s="29"/>
      <c r="CH1305" s="29"/>
      <c r="CI1305" s="29"/>
      <c r="CJ1305" s="29"/>
      <c r="CK1305" s="29"/>
      <c r="CL1305" s="29"/>
      <c r="CM1305" s="29"/>
      <c r="CN1305" s="29"/>
      <c r="CO1305" s="29"/>
      <c r="CP1305" s="29"/>
      <c r="CQ1305" s="29"/>
      <c r="CR1305" s="29"/>
      <c r="CS1305" s="29"/>
      <c r="CT1305" s="29"/>
      <c r="CU1305" s="29"/>
      <c r="CV1305" s="29"/>
      <c r="CW1305" s="29"/>
      <c r="CX1305" s="29"/>
      <c r="CY1305" s="29"/>
      <c r="CZ1305" s="29"/>
      <c r="DA1305" s="29"/>
      <c r="DB1305" s="29"/>
      <c r="DC1305" s="29"/>
      <c r="DD1305" s="29"/>
      <c r="DE1305" s="29"/>
      <c r="DF1305" s="29"/>
      <c r="DG1305" s="29"/>
      <c r="DH1305" s="29"/>
      <c r="DI1305" s="29"/>
      <c r="DJ1305" s="29"/>
      <c r="DK1305" s="29"/>
      <c r="DL1305" s="29"/>
      <c r="DM1305" s="29"/>
      <c r="DN1305" s="29"/>
      <c r="DO1305" s="29"/>
      <c r="DP1305" s="29"/>
      <c r="DQ1305" s="29"/>
      <c r="DR1305" s="29"/>
      <c r="DS1305" s="29"/>
      <c r="DT1305" s="29"/>
      <c r="DU1305" s="29"/>
      <c r="DV1305" s="29"/>
      <c r="DW1305" s="29"/>
      <c r="DX1305" s="29"/>
      <c r="DY1305" s="29"/>
      <c r="DZ1305" s="29"/>
      <c r="EA1305" s="29"/>
      <c r="EB1305" s="29"/>
      <c r="EC1305" s="29"/>
      <c r="ED1305" s="29"/>
      <c r="EE1305" s="29"/>
      <c r="EF1305" s="29"/>
      <c r="EG1305" s="29"/>
      <c r="EH1305" s="29"/>
      <c r="EI1305" s="29"/>
      <c r="EJ1305" s="29"/>
      <c r="EK1305" s="29"/>
      <c r="EL1305" s="29"/>
      <c r="EM1305" s="29"/>
      <c r="EN1305" s="29"/>
      <c r="EO1305" s="29"/>
      <c r="EP1305" s="29"/>
      <c r="EQ1305" s="29"/>
      <c r="ER1305" s="29"/>
      <c r="ES1305" s="29"/>
      <c r="ET1305" s="29"/>
      <c r="EU1305" s="29"/>
      <c r="EV1305" s="29"/>
      <c r="EW1305" s="29"/>
      <c r="EX1305" s="29"/>
      <c r="EY1305" s="29"/>
      <c r="EZ1305" s="29"/>
      <c r="FA1305" s="29"/>
      <c r="FB1305" s="29"/>
      <c r="FC1305" s="29"/>
      <c r="FD1305" s="29"/>
      <c r="FE1305" s="29"/>
      <c r="FF1305" s="29"/>
      <c r="FG1305" s="29"/>
      <c r="FH1305" s="29"/>
      <c r="FI1305" s="29"/>
      <c r="FJ1305" s="29"/>
      <c r="FK1305" s="29"/>
      <c r="FL1305" s="29"/>
      <c r="FM1305" s="29"/>
      <c r="FN1305" s="29"/>
      <c r="FO1305" s="29"/>
      <c r="FP1305" s="29"/>
      <c r="FQ1305" s="29"/>
      <c r="FR1305" s="29"/>
      <c r="FS1305" s="29"/>
      <c r="FT1305" s="29"/>
      <c r="FU1305" s="29"/>
      <c r="FV1305" s="29"/>
      <c r="FW1305" s="29"/>
      <c r="FX1305" s="29"/>
      <c r="FY1305" s="29"/>
      <c r="FZ1305" s="29"/>
      <c r="GA1305" s="29"/>
      <c r="GB1305" s="29"/>
      <c r="GC1305" s="29"/>
      <c r="GD1305" s="29"/>
      <c r="GE1305" s="29"/>
      <c r="GF1305" s="29"/>
      <c r="GG1305" s="29"/>
      <c r="GH1305" s="29"/>
      <c r="GI1305" s="29"/>
      <c r="GJ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</row>
    <row r="1306" spans="2:230" ht="12.75">
      <c r="B1306" s="48"/>
      <c r="C1306" s="48"/>
      <c r="D1306" s="48"/>
      <c r="E1306" s="55"/>
      <c r="F1306" s="56"/>
      <c r="G1306" s="56"/>
      <c r="H1306" s="56"/>
      <c r="I1306" s="48"/>
      <c r="J1306" s="48"/>
      <c r="K1306" s="48"/>
      <c r="L1306" s="56"/>
      <c r="M1306" s="48"/>
      <c r="N1306" s="48"/>
      <c r="O1306" s="49"/>
      <c r="P1306" s="48"/>
      <c r="Q1306" s="48"/>
      <c r="R1306" s="56"/>
      <c r="S1306" s="52"/>
      <c r="T1306" s="116"/>
      <c r="U1306" s="116"/>
      <c r="V1306" s="116"/>
      <c r="W1306" s="116"/>
      <c r="X1306" s="43"/>
      <c r="Y1306" s="43"/>
      <c r="Z1306" s="42"/>
      <c r="AA1306" s="43"/>
      <c r="AB1306" s="45"/>
      <c r="AC1306" s="45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  <c r="BM1306" s="29"/>
      <c r="BN1306" s="29"/>
      <c r="BO1306" s="29"/>
      <c r="BP1306" s="29"/>
      <c r="BQ1306" s="29"/>
      <c r="BR1306" s="29"/>
      <c r="BS1306" s="29"/>
      <c r="BT1306" s="29"/>
      <c r="BU1306" s="29"/>
      <c r="BV1306" s="29"/>
      <c r="BW1306" s="29"/>
      <c r="BX1306" s="29"/>
      <c r="BY1306" s="29"/>
      <c r="BZ1306" s="29"/>
      <c r="CA1306" s="29"/>
      <c r="CB1306" s="29"/>
      <c r="CC1306" s="29"/>
      <c r="CD1306" s="29"/>
      <c r="CE1306" s="29"/>
      <c r="CF1306" s="29"/>
      <c r="CG1306" s="29"/>
      <c r="CH1306" s="29"/>
      <c r="CI1306" s="29"/>
      <c r="CJ1306" s="29"/>
      <c r="CK1306" s="29"/>
      <c r="CL1306" s="29"/>
      <c r="CM1306" s="29"/>
      <c r="CN1306" s="29"/>
      <c r="CO1306" s="29"/>
      <c r="CP1306" s="29"/>
      <c r="CQ1306" s="29"/>
      <c r="CR1306" s="29"/>
      <c r="CS1306" s="29"/>
      <c r="CT1306" s="29"/>
      <c r="CU1306" s="29"/>
      <c r="CV1306" s="29"/>
      <c r="CW1306" s="29"/>
      <c r="CX1306" s="29"/>
      <c r="CY1306" s="29"/>
      <c r="CZ1306" s="29"/>
      <c r="DA1306" s="29"/>
      <c r="DB1306" s="29"/>
      <c r="DC1306" s="29"/>
      <c r="DD1306" s="29"/>
      <c r="DE1306" s="29"/>
      <c r="DF1306" s="29"/>
      <c r="DG1306" s="29"/>
      <c r="DH1306" s="29"/>
      <c r="DI1306" s="29"/>
      <c r="DJ1306" s="29"/>
      <c r="DK1306" s="29"/>
      <c r="DL1306" s="29"/>
      <c r="DM1306" s="29"/>
      <c r="DN1306" s="29"/>
      <c r="DO1306" s="29"/>
      <c r="DP1306" s="29"/>
      <c r="DQ1306" s="29"/>
      <c r="DR1306" s="29"/>
      <c r="DS1306" s="29"/>
      <c r="DT1306" s="29"/>
      <c r="DU1306" s="29"/>
      <c r="DV1306" s="29"/>
      <c r="DW1306" s="29"/>
      <c r="DX1306" s="29"/>
      <c r="DY1306" s="29"/>
      <c r="DZ1306" s="29"/>
      <c r="EA1306" s="29"/>
      <c r="EB1306" s="29"/>
      <c r="EC1306" s="29"/>
      <c r="ED1306" s="29"/>
      <c r="EE1306" s="29"/>
      <c r="EF1306" s="29"/>
      <c r="EG1306" s="29"/>
      <c r="EH1306" s="29"/>
      <c r="EI1306" s="29"/>
      <c r="EJ1306" s="29"/>
      <c r="EK1306" s="29"/>
      <c r="EL1306" s="29"/>
      <c r="EM1306" s="29"/>
      <c r="EN1306" s="29"/>
      <c r="EO1306" s="29"/>
      <c r="EP1306" s="29"/>
      <c r="EQ1306" s="29"/>
      <c r="ER1306" s="29"/>
      <c r="ES1306" s="29"/>
      <c r="ET1306" s="29"/>
      <c r="EU1306" s="29"/>
      <c r="EV1306" s="29"/>
      <c r="EW1306" s="29"/>
      <c r="EX1306" s="29"/>
      <c r="EY1306" s="29"/>
      <c r="EZ1306" s="29"/>
      <c r="FA1306" s="29"/>
      <c r="FB1306" s="29"/>
      <c r="FC1306" s="29"/>
      <c r="FD1306" s="29"/>
      <c r="FE1306" s="29"/>
      <c r="FF1306" s="29"/>
      <c r="FG1306" s="29"/>
      <c r="FH1306" s="29"/>
      <c r="FI1306" s="29"/>
      <c r="FJ1306" s="29"/>
      <c r="FK1306" s="29"/>
      <c r="FL1306" s="29"/>
      <c r="FM1306" s="29"/>
      <c r="FN1306" s="29"/>
      <c r="FO1306" s="29"/>
      <c r="FP1306" s="29"/>
      <c r="FQ1306" s="29"/>
      <c r="FR1306" s="29"/>
      <c r="FS1306" s="29"/>
      <c r="FT1306" s="29"/>
      <c r="FU1306" s="29"/>
      <c r="FV1306" s="29"/>
      <c r="FW1306" s="29"/>
      <c r="FX1306" s="29"/>
      <c r="FY1306" s="29"/>
      <c r="FZ1306" s="29"/>
      <c r="GA1306" s="29"/>
      <c r="GB1306" s="29"/>
      <c r="GC1306" s="29"/>
      <c r="GD1306" s="29"/>
      <c r="GE1306" s="29"/>
      <c r="GF1306" s="29"/>
      <c r="GG1306" s="29"/>
      <c r="GH1306" s="29"/>
      <c r="GI1306" s="29"/>
      <c r="GJ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</row>
    <row r="1307" spans="2:230" ht="12.75">
      <c r="B1307" s="48"/>
      <c r="C1307" s="48"/>
      <c r="D1307" s="48"/>
      <c r="E1307" s="55"/>
      <c r="F1307" s="56"/>
      <c r="G1307" s="56"/>
      <c r="H1307" s="56"/>
      <c r="I1307" s="48"/>
      <c r="J1307" s="48"/>
      <c r="K1307" s="48"/>
      <c r="L1307" s="56"/>
      <c r="M1307" s="48"/>
      <c r="N1307" s="48"/>
      <c r="O1307" s="49"/>
      <c r="P1307" s="48"/>
      <c r="Q1307" s="48"/>
      <c r="R1307" s="56"/>
      <c r="S1307" s="52"/>
      <c r="T1307" s="116"/>
      <c r="U1307" s="116"/>
      <c r="V1307" s="116"/>
      <c r="W1307" s="116"/>
      <c r="X1307" s="43"/>
      <c r="Y1307" s="43"/>
      <c r="Z1307" s="42"/>
      <c r="AA1307" s="43"/>
      <c r="AB1307" s="45"/>
      <c r="AC1307" s="45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  <c r="BM1307" s="29"/>
      <c r="BN1307" s="29"/>
      <c r="BO1307" s="29"/>
      <c r="BP1307" s="29"/>
      <c r="BQ1307" s="29"/>
      <c r="BR1307" s="29"/>
      <c r="BS1307" s="29"/>
      <c r="BT1307" s="29"/>
      <c r="BU1307" s="29"/>
      <c r="BV1307" s="29"/>
      <c r="BW1307" s="29"/>
      <c r="BX1307" s="29"/>
      <c r="BY1307" s="29"/>
      <c r="BZ1307" s="29"/>
      <c r="CA1307" s="29"/>
      <c r="CB1307" s="29"/>
      <c r="CC1307" s="29"/>
      <c r="CD1307" s="29"/>
      <c r="CE1307" s="29"/>
      <c r="CF1307" s="29"/>
      <c r="CG1307" s="29"/>
      <c r="CH1307" s="29"/>
      <c r="CI1307" s="29"/>
      <c r="CJ1307" s="29"/>
      <c r="CK1307" s="29"/>
      <c r="CL1307" s="29"/>
      <c r="CM1307" s="29"/>
      <c r="CN1307" s="29"/>
      <c r="CO1307" s="29"/>
      <c r="CP1307" s="29"/>
      <c r="CQ1307" s="29"/>
      <c r="CR1307" s="29"/>
      <c r="CS1307" s="29"/>
      <c r="CT1307" s="29"/>
      <c r="CU1307" s="29"/>
      <c r="CV1307" s="29"/>
      <c r="CW1307" s="29"/>
      <c r="CX1307" s="29"/>
      <c r="CY1307" s="29"/>
      <c r="CZ1307" s="29"/>
      <c r="DA1307" s="29"/>
      <c r="DB1307" s="29"/>
      <c r="DC1307" s="29"/>
      <c r="DD1307" s="29"/>
      <c r="DE1307" s="29"/>
      <c r="DF1307" s="29"/>
      <c r="DG1307" s="29"/>
      <c r="DH1307" s="29"/>
      <c r="DI1307" s="29"/>
      <c r="DJ1307" s="29"/>
      <c r="DK1307" s="29"/>
      <c r="DL1307" s="29"/>
      <c r="DM1307" s="29"/>
      <c r="DN1307" s="29"/>
      <c r="DO1307" s="29"/>
      <c r="DP1307" s="29"/>
      <c r="DQ1307" s="29"/>
      <c r="DR1307" s="29"/>
      <c r="DS1307" s="29"/>
      <c r="DT1307" s="29"/>
      <c r="DU1307" s="29"/>
      <c r="DV1307" s="29"/>
      <c r="DW1307" s="29"/>
      <c r="DX1307" s="29"/>
      <c r="DY1307" s="29"/>
      <c r="DZ1307" s="29"/>
      <c r="EA1307" s="29"/>
      <c r="EB1307" s="29"/>
      <c r="EC1307" s="29"/>
      <c r="ED1307" s="29"/>
      <c r="EE1307" s="29"/>
      <c r="EF1307" s="29"/>
      <c r="EG1307" s="29"/>
      <c r="EH1307" s="29"/>
      <c r="EI1307" s="29"/>
      <c r="EJ1307" s="29"/>
      <c r="EK1307" s="29"/>
      <c r="EL1307" s="29"/>
      <c r="EM1307" s="29"/>
      <c r="EN1307" s="29"/>
      <c r="EO1307" s="29"/>
      <c r="EP1307" s="29"/>
      <c r="EQ1307" s="29"/>
      <c r="ER1307" s="29"/>
      <c r="ES1307" s="29"/>
      <c r="ET1307" s="29"/>
      <c r="EU1307" s="29"/>
      <c r="EV1307" s="29"/>
      <c r="EW1307" s="29"/>
      <c r="EX1307" s="29"/>
      <c r="EY1307" s="29"/>
      <c r="EZ1307" s="29"/>
      <c r="FA1307" s="29"/>
      <c r="FB1307" s="29"/>
      <c r="FC1307" s="29"/>
      <c r="FD1307" s="29"/>
      <c r="FE1307" s="29"/>
      <c r="FF1307" s="29"/>
      <c r="FG1307" s="29"/>
      <c r="FH1307" s="29"/>
      <c r="FI1307" s="29"/>
      <c r="FJ1307" s="29"/>
      <c r="FK1307" s="29"/>
      <c r="FL1307" s="29"/>
      <c r="FM1307" s="29"/>
      <c r="FN1307" s="29"/>
      <c r="FO1307" s="29"/>
      <c r="FP1307" s="29"/>
      <c r="FQ1307" s="29"/>
      <c r="FR1307" s="29"/>
      <c r="FS1307" s="29"/>
      <c r="FT1307" s="29"/>
      <c r="FU1307" s="29"/>
      <c r="FV1307" s="29"/>
      <c r="FW1307" s="29"/>
      <c r="FX1307" s="29"/>
      <c r="FY1307" s="29"/>
      <c r="FZ1307" s="29"/>
      <c r="GA1307" s="29"/>
      <c r="GB1307" s="29"/>
      <c r="GC1307" s="29"/>
      <c r="GD1307" s="29"/>
      <c r="GE1307" s="29"/>
      <c r="GF1307" s="29"/>
      <c r="GG1307" s="29"/>
      <c r="GH1307" s="29"/>
      <c r="GI1307" s="29"/>
      <c r="GJ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</row>
    <row r="1308" spans="2:230" ht="12.75">
      <c r="B1308" s="48"/>
      <c r="C1308" s="48"/>
      <c r="D1308" s="48"/>
      <c r="E1308" s="55"/>
      <c r="F1308" s="56"/>
      <c r="G1308" s="56"/>
      <c r="H1308" s="56"/>
      <c r="I1308" s="48"/>
      <c r="J1308" s="48"/>
      <c r="K1308" s="48"/>
      <c r="L1308" s="56"/>
      <c r="M1308" s="48"/>
      <c r="N1308" s="48"/>
      <c r="O1308" s="49"/>
      <c r="P1308" s="48"/>
      <c r="Q1308" s="48"/>
      <c r="R1308" s="56"/>
      <c r="S1308" s="52"/>
      <c r="T1308" s="116"/>
      <c r="U1308" s="116"/>
      <c r="V1308" s="116"/>
      <c r="W1308" s="116"/>
      <c r="X1308" s="43"/>
      <c r="Y1308" s="43"/>
      <c r="Z1308" s="42"/>
      <c r="AA1308" s="43"/>
      <c r="AB1308" s="45"/>
      <c r="AC1308" s="45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  <c r="BM1308" s="29"/>
      <c r="BN1308" s="29"/>
      <c r="BO1308" s="29"/>
      <c r="BP1308" s="29"/>
      <c r="BQ1308" s="29"/>
      <c r="BR1308" s="29"/>
      <c r="BS1308" s="29"/>
      <c r="BT1308" s="29"/>
      <c r="BU1308" s="29"/>
      <c r="BV1308" s="29"/>
      <c r="BW1308" s="29"/>
      <c r="BX1308" s="29"/>
      <c r="BY1308" s="29"/>
      <c r="BZ1308" s="29"/>
      <c r="CA1308" s="29"/>
      <c r="CB1308" s="29"/>
      <c r="CC1308" s="29"/>
      <c r="CD1308" s="29"/>
      <c r="CE1308" s="29"/>
      <c r="CF1308" s="29"/>
      <c r="CG1308" s="29"/>
      <c r="CH1308" s="29"/>
      <c r="CI1308" s="29"/>
      <c r="CJ1308" s="29"/>
      <c r="CK1308" s="29"/>
      <c r="CL1308" s="29"/>
      <c r="CM1308" s="29"/>
      <c r="CN1308" s="29"/>
      <c r="CO1308" s="29"/>
      <c r="CP1308" s="29"/>
      <c r="CQ1308" s="29"/>
      <c r="CR1308" s="29"/>
      <c r="CS1308" s="29"/>
      <c r="CT1308" s="29"/>
      <c r="CU1308" s="29"/>
      <c r="CV1308" s="29"/>
      <c r="CW1308" s="29"/>
      <c r="CX1308" s="29"/>
      <c r="CY1308" s="29"/>
      <c r="CZ1308" s="29"/>
      <c r="DA1308" s="29"/>
      <c r="DB1308" s="29"/>
      <c r="DC1308" s="29"/>
      <c r="DD1308" s="29"/>
      <c r="DE1308" s="29"/>
      <c r="DF1308" s="29"/>
      <c r="DG1308" s="29"/>
      <c r="DH1308" s="29"/>
      <c r="DI1308" s="29"/>
      <c r="DJ1308" s="29"/>
      <c r="DK1308" s="29"/>
      <c r="DL1308" s="29"/>
      <c r="DM1308" s="29"/>
      <c r="DN1308" s="29"/>
      <c r="DO1308" s="29"/>
      <c r="DP1308" s="29"/>
      <c r="DQ1308" s="29"/>
      <c r="DR1308" s="29"/>
      <c r="DS1308" s="29"/>
      <c r="DT1308" s="29"/>
      <c r="DU1308" s="29"/>
      <c r="DV1308" s="29"/>
      <c r="DW1308" s="29"/>
      <c r="DX1308" s="29"/>
      <c r="DY1308" s="29"/>
      <c r="DZ1308" s="29"/>
      <c r="EA1308" s="29"/>
      <c r="EB1308" s="29"/>
      <c r="EC1308" s="29"/>
      <c r="ED1308" s="29"/>
      <c r="EE1308" s="29"/>
      <c r="EF1308" s="29"/>
      <c r="EG1308" s="29"/>
      <c r="EH1308" s="29"/>
      <c r="EI1308" s="29"/>
      <c r="EJ1308" s="29"/>
      <c r="EK1308" s="29"/>
      <c r="EL1308" s="29"/>
      <c r="EM1308" s="29"/>
      <c r="EN1308" s="29"/>
      <c r="EO1308" s="29"/>
      <c r="EP1308" s="29"/>
      <c r="EQ1308" s="29"/>
      <c r="ER1308" s="29"/>
      <c r="ES1308" s="29"/>
      <c r="ET1308" s="29"/>
      <c r="EU1308" s="29"/>
      <c r="EV1308" s="29"/>
      <c r="EW1308" s="29"/>
      <c r="EX1308" s="29"/>
      <c r="EY1308" s="29"/>
      <c r="EZ1308" s="29"/>
      <c r="FA1308" s="29"/>
      <c r="FB1308" s="29"/>
      <c r="FC1308" s="29"/>
      <c r="FD1308" s="29"/>
      <c r="FE1308" s="29"/>
      <c r="FF1308" s="29"/>
      <c r="FG1308" s="29"/>
      <c r="FH1308" s="29"/>
      <c r="FI1308" s="29"/>
      <c r="FJ1308" s="29"/>
      <c r="FK1308" s="29"/>
      <c r="FL1308" s="29"/>
      <c r="FM1308" s="29"/>
      <c r="FN1308" s="29"/>
      <c r="FO1308" s="29"/>
      <c r="FP1308" s="29"/>
      <c r="FQ1308" s="29"/>
      <c r="FR1308" s="29"/>
      <c r="FS1308" s="29"/>
      <c r="FT1308" s="29"/>
      <c r="FU1308" s="29"/>
      <c r="FV1308" s="29"/>
      <c r="FW1308" s="29"/>
      <c r="FX1308" s="29"/>
      <c r="FY1308" s="29"/>
      <c r="FZ1308" s="29"/>
      <c r="GA1308" s="29"/>
      <c r="GB1308" s="29"/>
      <c r="GC1308" s="29"/>
      <c r="GD1308" s="29"/>
      <c r="GE1308" s="29"/>
      <c r="GF1308" s="29"/>
      <c r="GG1308" s="29"/>
      <c r="GH1308" s="29"/>
      <c r="GI1308" s="29"/>
      <c r="GJ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</row>
    <row r="1309" spans="2:230" ht="12.75">
      <c r="B1309" s="48"/>
      <c r="C1309" s="48"/>
      <c r="D1309" s="48"/>
      <c r="E1309" s="55"/>
      <c r="F1309" s="56"/>
      <c r="G1309" s="56"/>
      <c r="H1309" s="56"/>
      <c r="I1309" s="48"/>
      <c r="J1309" s="48"/>
      <c r="K1309" s="48"/>
      <c r="L1309" s="56"/>
      <c r="M1309" s="48"/>
      <c r="N1309" s="48"/>
      <c r="O1309" s="49"/>
      <c r="P1309" s="48"/>
      <c r="Q1309" s="48"/>
      <c r="R1309" s="56"/>
      <c r="S1309" s="52"/>
      <c r="T1309" s="116"/>
      <c r="U1309" s="116"/>
      <c r="V1309" s="116"/>
      <c r="W1309" s="116"/>
      <c r="X1309" s="43"/>
      <c r="Y1309" s="43"/>
      <c r="Z1309" s="42"/>
      <c r="AA1309" s="43"/>
      <c r="AB1309" s="45"/>
      <c r="AC1309" s="45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  <c r="BM1309" s="29"/>
      <c r="BN1309" s="29"/>
      <c r="BO1309" s="29"/>
      <c r="BP1309" s="29"/>
      <c r="BQ1309" s="29"/>
      <c r="BR1309" s="29"/>
      <c r="BS1309" s="29"/>
      <c r="BT1309" s="29"/>
      <c r="BU1309" s="29"/>
      <c r="BV1309" s="29"/>
      <c r="BW1309" s="29"/>
      <c r="BX1309" s="29"/>
      <c r="BY1309" s="29"/>
      <c r="BZ1309" s="29"/>
      <c r="CA1309" s="29"/>
      <c r="CB1309" s="29"/>
      <c r="CC1309" s="29"/>
      <c r="CD1309" s="29"/>
      <c r="CE1309" s="29"/>
      <c r="CF1309" s="29"/>
      <c r="CG1309" s="29"/>
      <c r="CH1309" s="29"/>
      <c r="CI1309" s="29"/>
      <c r="CJ1309" s="29"/>
      <c r="CK1309" s="29"/>
      <c r="CL1309" s="29"/>
      <c r="CM1309" s="29"/>
      <c r="CN1309" s="29"/>
      <c r="CO1309" s="29"/>
      <c r="CP1309" s="29"/>
      <c r="CQ1309" s="29"/>
      <c r="CR1309" s="29"/>
      <c r="CS1309" s="29"/>
      <c r="CT1309" s="29"/>
      <c r="CU1309" s="29"/>
      <c r="CV1309" s="29"/>
      <c r="CW1309" s="29"/>
      <c r="CX1309" s="29"/>
      <c r="CY1309" s="29"/>
      <c r="CZ1309" s="29"/>
      <c r="DA1309" s="29"/>
      <c r="DB1309" s="29"/>
      <c r="DC1309" s="29"/>
      <c r="DD1309" s="29"/>
      <c r="DE1309" s="29"/>
      <c r="DF1309" s="29"/>
      <c r="DG1309" s="29"/>
      <c r="DH1309" s="29"/>
      <c r="DI1309" s="29"/>
      <c r="DJ1309" s="29"/>
      <c r="DK1309" s="29"/>
      <c r="DL1309" s="29"/>
      <c r="DM1309" s="29"/>
      <c r="DN1309" s="29"/>
      <c r="DO1309" s="29"/>
      <c r="DP1309" s="29"/>
      <c r="DQ1309" s="29"/>
      <c r="DR1309" s="29"/>
      <c r="DS1309" s="29"/>
      <c r="DT1309" s="29"/>
      <c r="DU1309" s="29"/>
      <c r="DV1309" s="29"/>
      <c r="DW1309" s="29"/>
      <c r="DX1309" s="29"/>
      <c r="DY1309" s="29"/>
      <c r="DZ1309" s="29"/>
      <c r="EA1309" s="29"/>
      <c r="EB1309" s="29"/>
      <c r="EC1309" s="29"/>
      <c r="ED1309" s="29"/>
      <c r="EE1309" s="29"/>
      <c r="EF1309" s="29"/>
      <c r="EG1309" s="29"/>
      <c r="EH1309" s="29"/>
      <c r="EI1309" s="29"/>
      <c r="EJ1309" s="29"/>
      <c r="EK1309" s="29"/>
      <c r="EL1309" s="29"/>
      <c r="EM1309" s="29"/>
      <c r="EN1309" s="29"/>
      <c r="EO1309" s="29"/>
      <c r="EP1309" s="29"/>
      <c r="EQ1309" s="29"/>
      <c r="ER1309" s="29"/>
      <c r="ES1309" s="29"/>
      <c r="ET1309" s="29"/>
      <c r="EU1309" s="29"/>
      <c r="EV1309" s="29"/>
      <c r="EW1309" s="29"/>
      <c r="EX1309" s="29"/>
      <c r="EY1309" s="29"/>
      <c r="EZ1309" s="29"/>
      <c r="FA1309" s="29"/>
      <c r="FB1309" s="29"/>
      <c r="FC1309" s="29"/>
      <c r="FD1309" s="29"/>
      <c r="FE1309" s="29"/>
      <c r="FF1309" s="29"/>
      <c r="FG1309" s="29"/>
      <c r="FH1309" s="29"/>
      <c r="FI1309" s="29"/>
      <c r="FJ1309" s="29"/>
      <c r="FK1309" s="29"/>
      <c r="FL1309" s="29"/>
      <c r="FM1309" s="29"/>
      <c r="FN1309" s="29"/>
      <c r="FO1309" s="29"/>
      <c r="FP1309" s="29"/>
      <c r="FQ1309" s="29"/>
      <c r="FR1309" s="29"/>
      <c r="FS1309" s="29"/>
      <c r="FT1309" s="29"/>
      <c r="FU1309" s="29"/>
      <c r="FV1309" s="29"/>
      <c r="FW1309" s="29"/>
      <c r="FX1309" s="29"/>
      <c r="FY1309" s="29"/>
      <c r="FZ1309" s="29"/>
      <c r="GA1309" s="29"/>
      <c r="GB1309" s="29"/>
      <c r="GC1309" s="29"/>
      <c r="GD1309" s="29"/>
      <c r="GE1309" s="29"/>
      <c r="GF1309" s="29"/>
      <c r="GG1309" s="29"/>
      <c r="GH1309" s="29"/>
      <c r="GI1309" s="29"/>
      <c r="GJ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</row>
    <row r="1310" spans="2:230" ht="12.75">
      <c r="B1310" s="48"/>
      <c r="C1310" s="48"/>
      <c r="D1310" s="48"/>
      <c r="E1310" s="55"/>
      <c r="F1310" s="56"/>
      <c r="G1310" s="56"/>
      <c r="H1310" s="56"/>
      <c r="I1310" s="48"/>
      <c r="J1310" s="48"/>
      <c r="K1310" s="48"/>
      <c r="L1310" s="56"/>
      <c r="M1310" s="48"/>
      <c r="N1310" s="48"/>
      <c r="O1310" s="49"/>
      <c r="P1310" s="48"/>
      <c r="Q1310" s="48"/>
      <c r="R1310" s="56"/>
      <c r="S1310" s="52"/>
      <c r="T1310" s="116"/>
      <c r="U1310" s="116"/>
      <c r="V1310" s="116"/>
      <c r="W1310" s="116"/>
      <c r="X1310" s="43"/>
      <c r="Y1310" s="43"/>
      <c r="Z1310" s="42"/>
      <c r="AA1310" s="43"/>
      <c r="AB1310" s="45"/>
      <c r="AC1310" s="45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  <c r="BM1310" s="29"/>
      <c r="BN1310" s="29"/>
      <c r="BO1310" s="29"/>
      <c r="BP1310" s="29"/>
      <c r="BQ1310" s="29"/>
      <c r="BR1310" s="29"/>
      <c r="BS1310" s="29"/>
      <c r="BT1310" s="29"/>
      <c r="BU1310" s="29"/>
      <c r="BV1310" s="29"/>
      <c r="BW1310" s="29"/>
      <c r="BX1310" s="29"/>
      <c r="BY1310" s="29"/>
      <c r="BZ1310" s="29"/>
      <c r="CA1310" s="29"/>
      <c r="CB1310" s="29"/>
      <c r="CC1310" s="29"/>
      <c r="CD1310" s="29"/>
      <c r="CE1310" s="29"/>
      <c r="CF1310" s="29"/>
      <c r="CG1310" s="29"/>
      <c r="CH1310" s="29"/>
      <c r="CI1310" s="29"/>
      <c r="CJ1310" s="29"/>
      <c r="CK1310" s="29"/>
      <c r="CL1310" s="29"/>
      <c r="CM1310" s="29"/>
      <c r="CN1310" s="29"/>
      <c r="CO1310" s="29"/>
      <c r="CP1310" s="29"/>
      <c r="CQ1310" s="29"/>
      <c r="CR1310" s="29"/>
      <c r="CS1310" s="29"/>
      <c r="CT1310" s="29"/>
      <c r="CU1310" s="29"/>
      <c r="CV1310" s="29"/>
      <c r="CW1310" s="29"/>
      <c r="CX1310" s="29"/>
      <c r="CY1310" s="29"/>
      <c r="CZ1310" s="29"/>
      <c r="DA1310" s="29"/>
      <c r="DB1310" s="29"/>
      <c r="DC1310" s="29"/>
      <c r="DD1310" s="29"/>
      <c r="DE1310" s="29"/>
      <c r="DF1310" s="29"/>
      <c r="DG1310" s="29"/>
      <c r="DH1310" s="29"/>
      <c r="DI1310" s="29"/>
      <c r="DJ1310" s="29"/>
      <c r="DK1310" s="29"/>
      <c r="DL1310" s="29"/>
      <c r="DM1310" s="29"/>
      <c r="DN1310" s="29"/>
      <c r="DO1310" s="29"/>
      <c r="DP1310" s="29"/>
      <c r="DQ1310" s="29"/>
      <c r="DR1310" s="29"/>
      <c r="DS1310" s="29"/>
      <c r="DT1310" s="29"/>
      <c r="DU1310" s="29"/>
      <c r="DV1310" s="29"/>
      <c r="DW1310" s="29"/>
      <c r="DX1310" s="29"/>
      <c r="DY1310" s="29"/>
      <c r="DZ1310" s="29"/>
      <c r="EA1310" s="29"/>
      <c r="EB1310" s="29"/>
      <c r="EC1310" s="29"/>
      <c r="ED1310" s="29"/>
      <c r="EE1310" s="29"/>
      <c r="EF1310" s="29"/>
      <c r="EG1310" s="29"/>
      <c r="EH1310" s="29"/>
      <c r="EI1310" s="29"/>
      <c r="EJ1310" s="29"/>
      <c r="EK1310" s="29"/>
      <c r="EL1310" s="29"/>
      <c r="EM1310" s="29"/>
      <c r="EN1310" s="29"/>
      <c r="EO1310" s="29"/>
      <c r="EP1310" s="29"/>
      <c r="EQ1310" s="29"/>
      <c r="ER1310" s="29"/>
      <c r="ES1310" s="29"/>
      <c r="ET1310" s="29"/>
      <c r="EU1310" s="29"/>
      <c r="EV1310" s="29"/>
      <c r="EW1310" s="29"/>
      <c r="EX1310" s="29"/>
      <c r="EY1310" s="29"/>
      <c r="EZ1310" s="29"/>
      <c r="FA1310" s="29"/>
      <c r="FB1310" s="29"/>
      <c r="FC1310" s="29"/>
      <c r="FD1310" s="29"/>
      <c r="FE1310" s="29"/>
      <c r="FF1310" s="29"/>
      <c r="FG1310" s="29"/>
      <c r="FH1310" s="29"/>
      <c r="FI1310" s="29"/>
      <c r="FJ1310" s="29"/>
      <c r="FK1310" s="29"/>
      <c r="FL1310" s="29"/>
      <c r="FM1310" s="29"/>
      <c r="FN1310" s="29"/>
      <c r="FO1310" s="29"/>
      <c r="FP1310" s="29"/>
      <c r="FQ1310" s="29"/>
      <c r="FR1310" s="29"/>
      <c r="FS1310" s="29"/>
      <c r="FT1310" s="29"/>
      <c r="FU1310" s="29"/>
      <c r="FV1310" s="29"/>
      <c r="FW1310" s="29"/>
      <c r="FX1310" s="29"/>
      <c r="FY1310" s="29"/>
      <c r="FZ1310" s="29"/>
      <c r="GA1310" s="29"/>
      <c r="GB1310" s="29"/>
      <c r="GC1310" s="29"/>
      <c r="GD1310" s="29"/>
      <c r="GE1310" s="29"/>
      <c r="GF1310" s="29"/>
      <c r="GG1310" s="29"/>
      <c r="GH1310" s="29"/>
      <c r="GI1310" s="29"/>
      <c r="GJ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</row>
    <row r="1311" spans="2:230" ht="12.75">
      <c r="B1311" s="48"/>
      <c r="C1311" s="48"/>
      <c r="D1311" s="48"/>
      <c r="E1311" s="55"/>
      <c r="F1311" s="56"/>
      <c r="G1311" s="56"/>
      <c r="H1311" s="56"/>
      <c r="I1311" s="48"/>
      <c r="J1311" s="48"/>
      <c r="K1311" s="48"/>
      <c r="L1311" s="56"/>
      <c r="M1311" s="48"/>
      <c r="N1311" s="48"/>
      <c r="O1311" s="49"/>
      <c r="P1311" s="48"/>
      <c r="Q1311" s="48"/>
      <c r="R1311" s="56"/>
      <c r="S1311" s="52"/>
      <c r="T1311" s="116"/>
      <c r="U1311" s="116"/>
      <c r="V1311" s="116"/>
      <c r="W1311" s="116"/>
      <c r="X1311" s="43"/>
      <c r="Y1311" s="43"/>
      <c r="Z1311" s="42"/>
      <c r="AA1311" s="43"/>
      <c r="AB1311" s="45"/>
      <c r="AC1311" s="45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  <c r="BM1311" s="29"/>
      <c r="BN1311" s="29"/>
      <c r="BO1311" s="29"/>
      <c r="BP1311" s="29"/>
      <c r="BQ1311" s="29"/>
      <c r="BR1311" s="29"/>
      <c r="BS1311" s="29"/>
      <c r="BT1311" s="29"/>
      <c r="BU1311" s="29"/>
      <c r="BV1311" s="29"/>
      <c r="BW1311" s="29"/>
      <c r="BX1311" s="29"/>
      <c r="BY1311" s="29"/>
      <c r="BZ1311" s="29"/>
      <c r="CA1311" s="29"/>
      <c r="CB1311" s="29"/>
      <c r="CC1311" s="29"/>
      <c r="CD1311" s="29"/>
      <c r="CE1311" s="29"/>
      <c r="CF1311" s="29"/>
      <c r="CG1311" s="29"/>
      <c r="CH1311" s="29"/>
      <c r="CI1311" s="29"/>
      <c r="CJ1311" s="29"/>
      <c r="CK1311" s="29"/>
      <c r="CL1311" s="29"/>
      <c r="CM1311" s="29"/>
      <c r="CN1311" s="29"/>
      <c r="CO1311" s="29"/>
      <c r="CP1311" s="29"/>
      <c r="CQ1311" s="29"/>
      <c r="CR1311" s="29"/>
      <c r="CS1311" s="29"/>
      <c r="CT1311" s="29"/>
      <c r="CU1311" s="29"/>
      <c r="CV1311" s="29"/>
      <c r="CW1311" s="29"/>
      <c r="CX1311" s="29"/>
      <c r="CY1311" s="29"/>
      <c r="CZ1311" s="29"/>
      <c r="DA1311" s="29"/>
      <c r="DB1311" s="29"/>
      <c r="DC1311" s="29"/>
      <c r="DD1311" s="29"/>
      <c r="DE1311" s="29"/>
      <c r="DF1311" s="29"/>
      <c r="DG1311" s="29"/>
      <c r="DH1311" s="29"/>
      <c r="DI1311" s="29"/>
      <c r="DJ1311" s="29"/>
      <c r="DK1311" s="29"/>
      <c r="DL1311" s="29"/>
      <c r="DM1311" s="29"/>
      <c r="DN1311" s="29"/>
      <c r="DO1311" s="29"/>
      <c r="DP1311" s="29"/>
      <c r="DQ1311" s="29"/>
      <c r="DR1311" s="29"/>
      <c r="DS1311" s="29"/>
      <c r="DT1311" s="29"/>
      <c r="DU1311" s="29"/>
      <c r="DV1311" s="29"/>
      <c r="DW1311" s="29"/>
      <c r="DX1311" s="29"/>
      <c r="DY1311" s="29"/>
      <c r="DZ1311" s="29"/>
      <c r="EA1311" s="29"/>
      <c r="EB1311" s="29"/>
      <c r="EC1311" s="29"/>
      <c r="ED1311" s="29"/>
      <c r="EE1311" s="29"/>
      <c r="EF1311" s="29"/>
      <c r="EG1311" s="29"/>
      <c r="EH1311" s="29"/>
      <c r="EI1311" s="29"/>
      <c r="EJ1311" s="29"/>
      <c r="EK1311" s="29"/>
      <c r="EL1311" s="29"/>
      <c r="EM1311" s="29"/>
      <c r="EN1311" s="29"/>
      <c r="EO1311" s="29"/>
      <c r="EP1311" s="29"/>
      <c r="EQ1311" s="29"/>
      <c r="ER1311" s="29"/>
      <c r="ES1311" s="29"/>
      <c r="ET1311" s="29"/>
      <c r="EU1311" s="29"/>
      <c r="EV1311" s="29"/>
      <c r="EW1311" s="29"/>
      <c r="EX1311" s="29"/>
      <c r="EY1311" s="29"/>
      <c r="EZ1311" s="29"/>
      <c r="FA1311" s="29"/>
      <c r="FB1311" s="29"/>
      <c r="FC1311" s="29"/>
      <c r="FD1311" s="29"/>
      <c r="FE1311" s="29"/>
      <c r="FF1311" s="29"/>
      <c r="FG1311" s="29"/>
      <c r="FH1311" s="29"/>
      <c r="FI1311" s="29"/>
      <c r="FJ1311" s="29"/>
      <c r="FK1311" s="29"/>
      <c r="FL1311" s="29"/>
      <c r="FM1311" s="29"/>
      <c r="FN1311" s="29"/>
      <c r="FO1311" s="29"/>
      <c r="FP1311" s="29"/>
      <c r="FQ1311" s="29"/>
      <c r="FR1311" s="29"/>
      <c r="FS1311" s="29"/>
      <c r="FT1311" s="29"/>
      <c r="FU1311" s="29"/>
      <c r="FV1311" s="29"/>
      <c r="FW1311" s="29"/>
      <c r="FX1311" s="29"/>
      <c r="FY1311" s="29"/>
      <c r="FZ1311" s="29"/>
      <c r="GA1311" s="29"/>
      <c r="GB1311" s="29"/>
      <c r="GC1311" s="29"/>
      <c r="GD1311" s="29"/>
      <c r="GE1311" s="29"/>
      <c r="GF1311" s="29"/>
      <c r="GG1311" s="29"/>
      <c r="GH1311" s="29"/>
      <c r="GI1311" s="29"/>
      <c r="GJ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</row>
    <row r="1312" spans="2:230" ht="12.75">
      <c r="B1312" s="48"/>
      <c r="C1312" s="48"/>
      <c r="D1312" s="48"/>
      <c r="E1312" s="55"/>
      <c r="F1312" s="56"/>
      <c r="G1312" s="56"/>
      <c r="H1312" s="56"/>
      <c r="I1312" s="48"/>
      <c r="J1312" s="48"/>
      <c r="K1312" s="48"/>
      <c r="L1312" s="56"/>
      <c r="M1312" s="48"/>
      <c r="N1312" s="48"/>
      <c r="O1312" s="49"/>
      <c r="P1312" s="48"/>
      <c r="Q1312" s="48"/>
      <c r="R1312" s="56"/>
      <c r="S1312" s="52"/>
      <c r="T1312" s="116"/>
      <c r="U1312" s="116"/>
      <c r="V1312" s="116"/>
      <c r="W1312" s="116"/>
      <c r="X1312" s="43"/>
      <c r="Y1312" s="43"/>
      <c r="Z1312" s="42"/>
      <c r="AA1312" s="43"/>
      <c r="AB1312" s="45"/>
      <c r="AC1312" s="45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  <c r="BM1312" s="29"/>
      <c r="BN1312" s="29"/>
      <c r="BO1312" s="29"/>
      <c r="BP1312" s="29"/>
      <c r="BQ1312" s="29"/>
      <c r="BR1312" s="29"/>
      <c r="BS1312" s="29"/>
      <c r="BT1312" s="29"/>
      <c r="BU1312" s="29"/>
      <c r="BV1312" s="29"/>
      <c r="BW1312" s="29"/>
      <c r="BX1312" s="29"/>
      <c r="BY1312" s="29"/>
      <c r="BZ1312" s="29"/>
      <c r="CA1312" s="29"/>
      <c r="CB1312" s="29"/>
      <c r="CC1312" s="29"/>
      <c r="CD1312" s="29"/>
      <c r="CE1312" s="29"/>
      <c r="CF1312" s="29"/>
      <c r="CG1312" s="29"/>
      <c r="CH1312" s="29"/>
      <c r="CI1312" s="29"/>
      <c r="CJ1312" s="29"/>
      <c r="CK1312" s="29"/>
      <c r="CL1312" s="29"/>
      <c r="CM1312" s="29"/>
      <c r="CN1312" s="29"/>
      <c r="CO1312" s="29"/>
      <c r="CP1312" s="29"/>
      <c r="CQ1312" s="29"/>
      <c r="CR1312" s="29"/>
      <c r="CS1312" s="29"/>
      <c r="CT1312" s="29"/>
      <c r="CU1312" s="29"/>
      <c r="CV1312" s="29"/>
      <c r="CW1312" s="29"/>
      <c r="CX1312" s="29"/>
      <c r="CY1312" s="29"/>
      <c r="CZ1312" s="29"/>
      <c r="DA1312" s="29"/>
      <c r="DB1312" s="29"/>
      <c r="DC1312" s="29"/>
      <c r="DD1312" s="29"/>
      <c r="DE1312" s="29"/>
      <c r="DF1312" s="29"/>
      <c r="DG1312" s="29"/>
      <c r="DH1312" s="29"/>
      <c r="DI1312" s="29"/>
      <c r="DJ1312" s="29"/>
      <c r="DK1312" s="29"/>
      <c r="DL1312" s="29"/>
      <c r="DM1312" s="29"/>
      <c r="DN1312" s="29"/>
      <c r="DO1312" s="29"/>
      <c r="DP1312" s="29"/>
      <c r="DQ1312" s="29"/>
      <c r="DR1312" s="29"/>
      <c r="DS1312" s="29"/>
      <c r="DT1312" s="29"/>
      <c r="DU1312" s="29"/>
      <c r="DV1312" s="29"/>
      <c r="DW1312" s="29"/>
      <c r="DX1312" s="29"/>
      <c r="DY1312" s="29"/>
      <c r="DZ1312" s="29"/>
      <c r="EA1312" s="29"/>
      <c r="EB1312" s="29"/>
      <c r="EC1312" s="29"/>
      <c r="ED1312" s="29"/>
      <c r="EE1312" s="29"/>
      <c r="EF1312" s="29"/>
      <c r="EG1312" s="29"/>
      <c r="EH1312" s="29"/>
      <c r="EI1312" s="29"/>
      <c r="EJ1312" s="29"/>
      <c r="EK1312" s="29"/>
      <c r="EL1312" s="29"/>
      <c r="EM1312" s="29"/>
      <c r="EN1312" s="29"/>
      <c r="EO1312" s="29"/>
      <c r="EP1312" s="29"/>
      <c r="EQ1312" s="29"/>
      <c r="ER1312" s="29"/>
      <c r="ES1312" s="29"/>
      <c r="ET1312" s="29"/>
      <c r="EU1312" s="29"/>
      <c r="EV1312" s="29"/>
      <c r="EW1312" s="29"/>
      <c r="EX1312" s="29"/>
      <c r="EY1312" s="29"/>
      <c r="EZ1312" s="29"/>
      <c r="FA1312" s="29"/>
      <c r="FB1312" s="29"/>
      <c r="FC1312" s="29"/>
      <c r="FD1312" s="29"/>
      <c r="FE1312" s="29"/>
      <c r="FF1312" s="29"/>
      <c r="FG1312" s="29"/>
      <c r="FH1312" s="29"/>
      <c r="FI1312" s="29"/>
      <c r="FJ1312" s="29"/>
      <c r="FK1312" s="29"/>
      <c r="FL1312" s="29"/>
      <c r="FM1312" s="29"/>
      <c r="FN1312" s="29"/>
      <c r="FO1312" s="29"/>
      <c r="FP1312" s="29"/>
      <c r="FQ1312" s="29"/>
      <c r="FR1312" s="29"/>
      <c r="FS1312" s="29"/>
      <c r="FT1312" s="29"/>
      <c r="FU1312" s="29"/>
      <c r="FV1312" s="29"/>
      <c r="FW1312" s="29"/>
      <c r="FX1312" s="29"/>
      <c r="FY1312" s="29"/>
      <c r="FZ1312" s="29"/>
      <c r="GA1312" s="29"/>
      <c r="GB1312" s="29"/>
      <c r="GC1312" s="29"/>
      <c r="GD1312" s="29"/>
      <c r="GE1312" s="29"/>
      <c r="GF1312" s="29"/>
      <c r="GG1312" s="29"/>
      <c r="GH1312" s="29"/>
      <c r="GI1312" s="29"/>
      <c r="GJ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</row>
    <row r="1313" spans="2:230" ht="12.75">
      <c r="B1313" s="48"/>
      <c r="C1313" s="48"/>
      <c r="D1313" s="48"/>
      <c r="E1313" s="55"/>
      <c r="F1313" s="56"/>
      <c r="G1313" s="56"/>
      <c r="H1313" s="56"/>
      <c r="I1313" s="48"/>
      <c r="J1313" s="48"/>
      <c r="K1313" s="48"/>
      <c r="L1313" s="56"/>
      <c r="M1313" s="48"/>
      <c r="N1313" s="48"/>
      <c r="O1313" s="49"/>
      <c r="P1313" s="48"/>
      <c r="Q1313" s="48"/>
      <c r="R1313" s="56"/>
      <c r="S1313" s="52"/>
      <c r="T1313" s="116"/>
      <c r="U1313" s="116"/>
      <c r="V1313" s="116"/>
      <c r="W1313" s="116"/>
      <c r="X1313" s="43"/>
      <c r="Y1313" s="43"/>
      <c r="Z1313" s="42"/>
      <c r="AA1313" s="43"/>
      <c r="AB1313" s="45"/>
      <c r="AC1313" s="45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  <c r="BM1313" s="29"/>
      <c r="BN1313" s="29"/>
      <c r="BO1313" s="29"/>
      <c r="BP1313" s="29"/>
      <c r="BQ1313" s="29"/>
      <c r="BR1313" s="29"/>
      <c r="BS1313" s="29"/>
      <c r="BT1313" s="29"/>
      <c r="BU1313" s="29"/>
      <c r="BV1313" s="29"/>
      <c r="BW1313" s="29"/>
      <c r="BX1313" s="29"/>
      <c r="BY1313" s="29"/>
      <c r="BZ1313" s="29"/>
      <c r="CA1313" s="29"/>
      <c r="CB1313" s="29"/>
      <c r="CC1313" s="29"/>
      <c r="CD1313" s="29"/>
      <c r="CE1313" s="29"/>
      <c r="CF1313" s="29"/>
      <c r="CG1313" s="29"/>
      <c r="CH1313" s="29"/>
      <c r="CI1313" s="29"/>
      <c r="CJ1313" s="29"/>
      <c r="CK1313" s="29"/>
      <c r="CL1313" s="29"/>
      <c r="CM1313" s="29"/>
      <c r="CN1313" s="29"/>
      <c r="CO1313" s="29"/>
      <c r="CP1313" s="29"/>
      <c r="CQ1313" s="29"/>
      <c r="CR1313" s="29"/>
      <c r="CS1313" s="29"/>
      <c r="CT1313" s="29"/>
      <c r="CU1313" s="29"/>
      <c r="CV1313" s="29"/>
      <c r="CW1313" s="29"/>
      <c r="CX1313" s="29"/>
      <c r="CY1313" s="29"/>
      <c r="CZ1313" s="29"/>
      <c r="DA1313" s="29"/>
      <c r="DB1313" s="29"/>
      <c r="DC1313" s="29"/>
      <c r="DD1313" s="29"/>
      <c r="DE1313" s="29"/>
      <c r="DF1313" s="29"/>
      <c r="DG1313" s="29"/>
      <c r="DH1313" s="29"/>
      <c r="DI1313" s="29"/>
      <c r="DJ1313" s="29"/>
      <c r="DK1313" s="29"/>
      <c r="DL1313" s="29"/>
      <c r="DM1313" s="29"/>
      <c r="DN1313" s="29"/>
      <c r="DO1313" s="29"/>
      <c r="DP1313" s="29"/>
      <c r="DQ1313" s="29"/>
      <c r="DR1313" s="29"/>
      <c r="DS1313" s="29"/>
      <c r="DT1313" s="29"/>
      <c r="DU1313" s="29"/>
      <c r="DV1313" s="29"/>
      <c r="DW1313" s="29"/>
      <c r="DX1313" s="29"/>
      <c r="DY1313" s="29"/>
      <c r="DZ1313" s="29"/>
      <c r="EA1313" s="29"/>
      <c r="EB1313" s="29"/>
      <c r="EC1313" s="29"/>
      <c r="ED1313" s="29"/>
      <c r="EE1313" s="29"/>
      <c r="EF1313" s="29"/>
      <c r="EG1313" s="29"/>
      <c r="EH1313" s="29"/>
      <c r="EI1313" s="29"/>
      <c r="EJ1313" s="29"/>
      <c r="EK1313" s="29"/>
      <c r="EL1313" s="29"/>
      <c r="EM1313" s="29"/>
      <c r="EN1313" s="29"/>
      <c r="EO1313" s="29"/>
      <c r="EP1313" s="29"/>
      <c r="EQ1313" s="29"/>
      <c r="ER1313" s="29"/>
      <c r="ES1313" s="29"/>
      <c r="ET1313" s="29"/>
      <c r="EU1313" s="29"/>
      <c r="EV1313" s="29"/>
      <c r="EW1313" s="29"/>
      <c r="EX1313" s="29"/>
      <c r="EY1313" s="29"/>
      <c r="EZ1313" s="29"/>
      <c r="FA1313" s="29"/>
      <c r="FB1313" s="29"/>
      <c r="FC1313" s="29"/>
      <c r="FD1313" s="29"/>
      <c r="FE1313" s="29"/>
      <c r="FF1313" s="29"/>
      <c r="FG1313" s="29"/>
      <c r="FH1313" s="29"/>
      <c r="FI1313" s="29"/>
      <c r="FJ1313" s="29"/>
      <c r="FK1313" s="29"/>
      <c r="FL1313" s="29"/>
      <c r="FM1313" s="29"/>
      <c r="FN1313" s="29"/>
      <c r="FO1313" s="29"/>
      <c r="FP1313" s="29"/>
      <c r="FQ1313" s="29"/>
      <c r="FR1313" s="29"/>
      <c r="FS1313" s="29"/>
      <c r="FT1313" s="29"/>
      <c r="FU1313" s="29"/>
      <c r="FV1313" s="29"/>
      <c r="FW1313" s="29"/>
      <c r="FX1313" s="29"/>
      <c r="FY1313" s="29"/>
      <c r="FZ1313" s="29"/>
      <c r="GA1313" s="29"/>
      <c r="GB1313" s="29"/>
      <c r="GC1313" s="29"/>
      <c r="GD1313" s="29"/>
      <c r="GE1313" s="29"/>
      <c r="GF1313" s="29"/>
      <c r="GG1313" s="29"/>
      <c r="GH1313" s="29"/>
      <c r="GI1313" s="29"/>
      <c r="GJ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</row>
    <row r="1314" spans="2:230" ht="12.75">
      <c r="B1314" s="48"/>
      <c r="C1314" s="48"/>
      <c r="D1314" s="48"/>
      <c r="E1314" s="55"/>
      <c r="F1314" s="56"/>
      <c r="G1314" s="56"/>
      <c r="H1314" s="56"/>
      <c r="I1314" s="48"/>
      <c r="J1314" s="48"/>
      <c r="K1314" s="48"/>
      <c r="L1314" s="56"/>
      <c r="M1314" s="48"/>
      <c r="N1314" s="48"/>
      <c r="O1314" s="49"/>
      <c r="P1314" s="48"/>
      <c r="Q1314" s="48"/>
      <c r="R1314" s="56"/>
      <c r="S1314" s="52"/>
      <c r="T1314" s="116"/>
      <c r="U1314" s="116"/>
      <c r="V1314" s="116"/>
      <c r="W1314" s="116"/>
      <c r="X1314" s="43"/>
      <c r="Y1314" s="43"/>
      <c r="Z1314" s="42"/>
      <c r="AA1314" s="43"/>
      <c r="AB1314" s="45"/>
      <c r="AC1314" s="45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  <c r="BM1314" s="29"/>
      <c r="BN1314" s="29"/>
      <c r="BO1314" s="29"/>
      <c r="BP1314" s="29"/>
      <c r="BQ1314" s="29"/>
      <c r="BR1314" s="29"/>
      <c r="BS1314" s="29"/>
      <c r="BT1314" s="29"/>
      <c r="BU1314" s="29"/>
      <c r="BV1314" s="29"/>
      <c r="BW1314" s="29"/>
      <c r="BX1314" s="29"/>
      <c r="BY1314" s="29"/>
      <c r="BZ1314" s="29"/>
      <c r="CA1314" s="29"/>
      <c r="CB1314" s="29"/>
      <c r="CC1314" s="29"/>
      <c r="CD1314" s="29"/>
      <c r="CE1314" s="29"/>
      <c r="CF1314" s="29"/>
      <c r="CG1314" s="29"/>
      <c r="CH1314" s="29"/>
      <c r="CI1314" s="29"/>
      <c r="CJ1314" s="29"/>
      <c r="CK1314" s="29"/>
      <c r="CL1314" s="29"/>
      <c r="CM1314" s="29"/>
      <c r="CN1314" s="29"/>
      <c r="CO1314" s="29"/>
      <c r="CP1314" s="29"/>
      <c r="CQ1314" s="29"/>
      <c r="CR1314" s="29"/>
      <c r="CS1314" s="29"/>
      <c r="CT1314" s="29"/>
      <c r="CU1314" s="29"/>
      <c r="CV1314" s="29"/>
      <c r="CW1314" s="29"/>
      <c r="CX1314" s="29"/>
      <c r="CY1314" s="29"/>
      <c r="CZ1314" s="29"/>
      <c r="DA1314" s="29"/>
      <c r="DB1314" s="29"/>
      <c r="DC1314" s="29"/>
      <c r="DD1314" s="29"/>
      <c r="DE1314" s="29"/>
      <c r="DF1314" s="29"/>
      <c r="DG1314" s="29"/>
      <c r="DH1314" s="29"/>
      <c r="DI1314" s="29"/>
      <c r="DJ1314" s="29"/>
      <c r="DK1314" s="29"/>
      <c r="DL1314" s="29"/>
      <c r="DM1314" s="29"/>
      <c r="DN1314" s="29"/>
      <c r="DO1314" s="29"/>
      <c r="DP1314" s="29"/>
      <c r="DQ1314" s="29"/>
      <c r="DR1314" s="29"/>
      <c r="DS1314" s="29"/>
      <c r="DT1314" s="29"/>
      <c r="DU1314" s="29"/>
      <c r="DV1314" s="29"/>
      <c r="DW1314" s="29"/>
      <c r="DX1314" s="29"/>
      <c r="DY1314" s="29"/>
      <c r="DZ1314" s="29"/>
      <c r="EA1314" s="29"/>
      <c r="EB1314" s="29"/>
      <c r="EC1314" s="29"/>
      <c r="ED1314" s="29"/>
      <c r="EE1314" s="29"/>
      <c r="EF1314" s="29"/>
      <c r="EG1314" s="29"/>
      <c r="EH1314" s="29"/>
      <c r="EI1314" s="29"/>
      <c r="EJ1314" s="29"/>
      <c r="EK1314" s="29"/>
      <c r="EL1314" s="29"/>
      <c r="EM1314" s="29"/>
      <c r="EN1314" s="29"/>
      <c r="EO1314" s="29"/>
      <c r="EP1314" s="29"/>
      <c r="EQ1314" s="29"/>
      <c r="ER1314" s="29"/>
      <c r="ES1314" s="29"/>
      <c r="ET1314" s="29"/>
      <c r="EU1314" s="29"/>
      <c r="EV1314" s="29"/>
      <c r="EW1314" s="29"/>
      <c r="EX1314" s="29"/>
      <c r="EY1314" s="29"/>
      <c r="EZ1314" s="29"/>
      <c r="FA1314" s="29"/>
      <c r="FB1314" s="29"/>
      <c r="FC1314" s="29"/>
      <c r="FD1314" s="29"/>
      <c r="FE1314" s="29"/>
      <c r="FF1314" s="29"/>
      <c r="FG1314" s="29"/>
      <c r="FH1314" s="29"/>
      <c r="FI1314" s="29"/>
      <c r="FJ1314" s="29"/>
      <c r="FK1314" s="29"/>
      <c r="FL1314" s="29"/>
      <c r="FM1314" s="29"/>
      <c r="FN1314" s="29"/>
      <c r="FO1314" s="29"/>
      <c r="FP1314" s="29"/>
      <c r="FQ1314" s="29"/>
      <c r="FR1314" s="29"/>
      <c r="FS1314" s="29"/>
      <c r="FT1314" s="29"/>
      <c r="FU1314" s="29"/>
      <c r="FV1314" s="29"/>
      <c r="FW1314" s="29"/>
      <c r="FX1314" s="29"/>
      <c r="FY1314" s="29"/>
      <c r="FZ1314" s="29"/>
      <c r="GA1314" s="29"/>
      <c r="GB1314" s="29"/>
      <c r="GC1314" s="29"/>
      <c r="GD1314" s="29"/>
      <c r="GE1314" s="29"/>
      <c r="GF1314" s="29"/>
      <c r="GG1314" s="29"/>
      <c r="GH1314" s="29"/>
      <c r="GI1314" s="29"/>
      <c r="GJ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</row>
    <row r="1315" spans="2:230" ht="12.75">
      <c r="B1315" s="48"/>
      <c r="C1315" s="48"/>
      <c r="D1315" s="48"/>
      <c r="E1315" s="55"/>
      <c r="F1315" s="56"/>
      <c r="G1315" s="56"/>
      <c r="H1315" s="56"/>
      <c r="I1315" s="48"/>
      <c r="J1315" s="48"/>
      <c r="K1315" s="48"/>
      <c r="L1315" s="56"/>
      <c r="M1315" s="48"/>
      <c r="N1315" s="48"/>
      <c r="O1315" s="49"/>
      <c r="P1315" s="48"/>
      <c r="Q1315" s="48"/>
      <c r="R1315" s="56"/>
      <c r="S1315" s="52"/>
      <c r="T1315" s="116"/>
      <c r="U1315" s="116"/>
      <c r="V1315" s="116"/>
      <c r="W1315" s="116"/>
      <c r="X1315" s="43"/>
      <c r="Y1315" s="43"/>
      <c r="Z1315" s="42"/>
      <c r="AA1315" s="43"/>
      <c r="AB1315" s="45"/>
      <c r="AC1315" s="45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  <c r="BM1315" s="29"/>
      <c r="BN1315" s="29"/>
      <c r="BO1315" s="29"/>
      <c r="BP1315" s="29"/>
      <c r="BQ1315" s="29"/>
      <c r="BR1315" s="29"/>
      <c r="BS1315" s="29"/>
      <c r="BT1315" s="29"/>
      <c r="BU1315" s="29"/>
      <c r="BV1315" s="29"/>
      <c r="BW1315" s="29"/>
      <c r="BX1315" s="29"/>
      <c r="BY1315" s="29"/>
      <c r="BZ1315" s="29"/>
      <c r="CA1315" s="29"/>
      <c r="CB1315" s="29"/>
      <c r="CC1315" s="29"/>
      <c r="CD1315" s="29"/>
      <c r="CE1315" s="29"/>
      <c r="CF1315" s="29"/>
      <c r="CG1315" s="29"/>
      <c r="CH1315" s="29"/>
      <c r="CI1315" s="29"/>
      <c r="CJ1315" s="29"/>
      <c r="CK1315" s="29"/>
      <c r="CL1315" s="29"/>
      <c r="CM1315" s="29"/>
      <c r="CN1315" s="29"/>
      <c r="CO1315" s="29"/>
      <c r="CP1315" s="29"/>
      <c r="CQ1315" s="29"/>
      <c r="CR1315" s="29"/>
      <c r="CS1315" s="29"/>
      <c r="CT1315" s="29"/>
      <c r="CU1315" s="29"/>
      <c r="CV1315" s="29"/>
      <c r="CW1315" s="29"/>
      <c r="CX1315" s="29"/>
      <c r="CY1315" s="29"/>
      <c r="CZ1315" s="29"/>
      <c r="DA1315" s="29"/>
      <c r="DB1315" s="29"/>
      <c r="DC1315" s="29"/>
      <c r="DD1315" s="29"/>
      <c r="DE1315" s="29"/>
      <c r="DF1315" s="29"/>
      <c r="DG1315" s="29"/>
      <c r="DH1315" s="29"/>
      <c r="DI1315" s="29"/>
      <c r="DJ1315" s="29"/>
      <c r="DK1315" s="29"/>
      <c r="DL1315" s="29"/>
      <c r="DM1315" s="29"/>
      <c r="DN1315" s="29"/>
      <c r="DO1315" s="29"/>
      <c r="DP1315" s="29"/>
      <c r="DQ1315" s="29"/>
      <c r="DR1315" s="29"/>
      <c r="DS1315" s="29"/>
      <c r="DT1315" s="29"/>
      <c r="DU1315" s="29"/>
      <c r="DV1315" s="29"/>
      <c r="DW1315" s="29"/>
      <c r="DX1315" s="29"/>
      <c r="DY1315" s="29"/>
      <c r="DZ1315" s="29"/>
      <c r="EA1315" s="29"/>
      <c r="EB1315" s="29"/>
      <c r="EC1315" s="29"/>
      <c r="ED1315" s="29"/>
      <c r="EE1315" s="29"/>
      <c r="EF1315" s="29"/>
      <c r="EG1315" s="29"/>
      <c r="EH1315" s="29"/>
      <c r="EI1315" s="29"/>
      <c r="EJ1315" s="29"/>
      <c r="EK1315" s="29"/>
      <c r="EL1315" s="29"/>
      <c r="EM1315" s="29"/>
      <c r="EN1315" s="29"/>
      <c r="EO1315" s="29"/>
      <c r="EP1315" s="29"/>
      <c r="EQ1315" s="29"/>
      <c r="ER1315" s="29"/>
      <c r="ES1315" s="29"/>
      <c r="ET1315" s="29"/>
      <c r="EU1315" s="29"/>
      <c r="EV1315" s="29"/>
      <c r="EW1315" s="29"/>
      <c r="EX1315" s="29"/>
      <c r="EY1315" s="29"/>
      <c r="EZ1315" s="29"/>
      <c r="FA1315" s="29"/>
      <c r="FB1315" s="29"/>
      <c r="FC1315" s="29"/>
      <c r="FD1315" s="29"/>
      <c r="FE1315" s="29"/>
      <c r="FF1315" s="29"/>
      <c r="FG1315" s="29"/>
      <c r="FH1315" s="29"/>
      <c r="FI1315" s="29"/>
      <c r="FJ1315" s="29"/>
      <c r="FK1315" s="29"/>
      <c r="FL1315" s="29"/>
      <c r="FM1315" s="29"/>
      <c r="FN1315" s="29"/>
      <c r="FO1315" s="29"/>
      <c r="FP1315" s="29"/>
      <c r="FQ1315" s="29"/>
      <c r="FR1315" s="29"/>
      <c r="FS1315" s="29"/>
      <c r="FT1315" s="29"/>
      <c r="FU1315" s="29"/>
      <c r="FV1315" s="29"/>
      <c r="FW1315" s="29"/>
      <c r="FX1315" s="29"/>
      <c r="FY1315" s="29"/>
      <c r="FZ1315" s="29"/>
      <c r="GA1315" s="29"/>
      <c r="GB1315" s="29"/>
      <c r="GC1315" s="29"/>
      <c r="GD1315" s="29"/>
      <c r="GE1315" s="29"/>
      <c r="GF1315" s="29"/>
      <c r="GG1315" s="29"/>
      <c r="GH1315" s="29"/>
      <c r="GI1315" s="29"/>
      <c r="GJ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</row>
    <row r="1316" spans="2:230" ht="12.75">
      <c r="B1316" s="48"/>
      <c r="C1316" s="48"/>
      <c r="D1316" s="48"/>
      <c r="E1316" s="55"/>
      <c r="F1316" s="56"/>
      <c r="G1316" s="56"/>
      <c r="H1316" s="56"/>
      <c r="I1316" s="48"/>
      <c r="J1316" s="48"/>
      <c r="K1316" s="48"/>
      <c r="L1316" s="56"/>
      <c r="M1316" s="48"/>
      <c r="N1316" s="48"/>
      <c r="O1316" s="49"/>
      <c r="P1316" s="48"/>
      <c r="Q1316" s="48"/>
      <c r="R1316" s="56"/>
      <c r="S1316" s="52"/>
      <c r="T1316" s="116"/>
      <c r="U1316" s="116"/>
      <c r="V1316" s="116"/>
      <c r="W1316" s="116"/>
      <c r="X1316" s="43"/>
      <c r="Y1316" s="43"/>
      <c r="Z1316" s="42"/>
      <c r="AA1316" s="43"/>
      <c r="AB1316" s="45"/>
      <c r="AC1316" s="45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  <c r="BM1316" s="29"/>
      <c r="BN1316" s="29"/>
      <c r="BO1316" s="29"/>
      <c r="BP1316" s="29"/>
      <c r="BQ1316" s="29"/>
      <c r="BR1316" s="29"/>
      <c r="BS1316" s="29"/>
      <c r="BT1316" s="29"/>
      <c r="BU1316" s="29"/>
      <c r="BV1316" s="29"/>
      <c r="BW1316" s="29"/>
      <c r="BX1316" s="29"/>
      <c r="BY1316" s="29"/>
      <c r="BZ1316" s="29"/>
      <c r="CA1316" s="29"/>
      <c r="CB1316" s="29"/>
      <c r="CC1316" s="29"/>
      <c r="CD1316" s="29"/>
      <c r="CE1316" s="29"/>
      <c r="CF1316" s="29"/>
      <c r="CG1316" s="29"/>
      <c r="CH1316" s="29"/>
      <c r="CI1316" s="29"/>
      <c r="CJ1316" s="29"/>
      <c r="CK1316" s="29"/>
      <c r="CL1316" s="29"/>
      <c r="CM1316" s="29"/>
      <c r="CN1316" s="29"/>
      <c r="CO1316" s="29"/>
      <c r="CP1316" s="29"/>
      <c r="CQ1316" s="29"/>
      <c r="CR1316" s="29"/>
      <c r="CS1316" s="29"/>
      <c r="CT1316" s="29"/>
      <c r="CU1316" s="29"/>
      <c r="CV1316" s="29"/>
      <c r="CW1316" s="29"/>
      <c r="CX1316" s="29"/>
      <c r="CY1316" s="29"/>
      <c r="CZ1316" s="29"/>
      <c r="DA1316" s="29"/>
      <c r="DB1316" s="29"/>
      <c r="DC1316" s="29"/>
      <c r="DD1316" s="29"/>
      <c r="DE1316" s="29"/>
      <c r="DF1316" s="29"/>
      <c r="DG1316" s="29"/>
      <c r="DH1316" s="29"/>
      <c r="DI1316" s="29"/>
      <c r="DJ1316" s="29"/>
      <c r="DK1316" s="29"/>
      <c r="DL1316" s="29"/>
      <c r="DM1316" s="29"/>
      <c r="DN1316" s="29"/>
      <c r="DO1316" s="29"/>
      <c r="DP1316" s="29"/>
      <c r="DQ1316" s="29"/>
      <c r="DR1316" s="29"/>
      <c r="DS1316" s="29"/>
      <c r="DT1316" s="29"/>
      <c r="DU1316" s="29"/>
      <c r="DV1316" s="29"/>
      <c r="DW1316" s="29"/>
      <c r="DX1316" s="29"/>
      <c r="DY1316" s="29"/>
      <c r="DZ1316" s="29"/>
      <c r="EA1316" s="29"/>
      <c r="EB1316" s="29"/>
      <c r="EC1316" s="29"/>
      <c r="ED1316" s="29"/>
      <c r="EE1316" s="29"/>
      <c r="EF1316" s="29"/>
      <c r="EG1316" s="29"/>
      <c r="EH1316" s="29"/>
      <c r="EI1316" s="29"/>
      <c r="EJ1316" s="29"/>
      <c r="EK1316" s="29"/>
      <c r="EL1316" s="29"/>
      <c r="EM1316" s="29"/>
      <c r="EN1316" s="29"/>
      <c r="EO1316" s="29"/>
      <c r="EP1316" s="29"/>
      <c r="EQ1316" s="29"/>
      <c r="ER1316" s="29"/>
      <c r="ES1316" s="29"/>
      <c r="ET1316" s="29"/>
      <c r="EU1316" s="29"/>
      <c r="EV1316" s="29"/>
      <c r="EW1316" s="29"/>
      <c r="EX1316" s="29"/>
      <c r="EY1316" s="29"/>
      <c r="EZ1316" s="29"/>
      <c r="FA1316" s="29"/>
      <c r="FB1316" s="29"/>
      <c r="FC1316" s="29"/>
      <c r="FD1316" s="29"/>
      <c r="FE1316" s="29"/>
      <c r="FF1316" s="29"/>
      <c r="FG1316" s="29"/>
      <c r="FH1316" s="29"/>
      <c r="FI1316" s="29"/>
      <c r="FJ1316" s="29"/>
      <c r="FK1316" s="29"/>
      <c r="FL1316" s="29"/>
      <c r="FM1316" s="29"/>
      <c r="FN1316" s="29"/>
      <c r="FO1316" s="29"/>
      <c r="FP1316" s="29"/>
      <c r="FQ1316" s="29"/>
      <c r="FR1316" s="29"/>
      <c r="FS1316" s="29"/>
      <c r="FT1316" s="29"/>
      <c r="FU1316" s="29"/>
      <c r="FV1316" s="29"/>
      <c r="FW1316" s="29"/>
      <c r="FX1316" s="29"/>
      <c r="FY1316" s="29"/>
      <c r="FZ1316" s="29"/>
      <c r="GA1316" s="29"/>
      <c r="GB1316" s="29"/>
      <c r="GC1316" s="29"/>
      <c r="GD1316" s="29"/>
      <c r="GE1316" s="29"/>
      <c r="GF1316" s="29"/>
      <c r="GG1316" s="29"/>
      <c r="GH1316" s="29"/>
      <c r="GI1316" s="29"/>
      <c r="GJ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</row>
    <row r="1317" spans="2:230" ht="12.75">
      <c r="B1317" s="48"/>
      <c r="C1317" s="48"/>
      <c r="D1317" s="48"/>
      <c r="E1317" s="55"/>
      <c r="F1317" s="56"/>
      <c r="G1317" s="56"/>
      <c r="H1317" s="56"/>
      <c r="I1317" s="48"/>
      <c r="J1317" s="48"/>
      <c r="K1317" s="48"/>
      <c r="L1317" s="56"/>
      <c r="M1317" s="48"/>
      <c r="N1317" s="48"/>
      <c r="O1317" s="49"/>
      <c r="P1317" s="48"/>
      <c r="Q1317" s="48"/>
      <c r="R1317" s="56"/>
      <c r="S1317" s="52"/>
      <c r="T1317" s="116"/>
      <c r="U1317" s="116"/>
      <c r="V1317" s="116"/>
      <c r="W1317" s="116"/>
      <c r="X1317" s="43"/>
      <c r="Y1317" s="43"/>
      <c r="Z1317" s="42"/>
      <c r="AA1317" s="43"/>
      <c r="AB1317" s="45"/>
      <c r="AC1317" s="45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  <c r="BM1317" s="29"/>
      <c r="BN1317" s="29"/>
      <c r="BO1317" s="29"/>
      <c r="BP1317" s="29"/>
      <c r="BQ1317" s="29"/>
      <c r="BR1317" s="29"/>
      <c r="BS1317" s="29"/>
      <c r="BT1317" s="29"/>
      <c r="BU1317" s="29"/>
      <c r="BV1317" s="29"/>
      <c r="BW1317" s="29"/>
      <c r="BX1317" s="29"/>
      <c r="BY1317" s="29"/>
      <c r="BZ1317" s="29"/>
      <c r="CA1317" s="29"/>
      <c r="CB1317" s="29"/>
      <c r="CC1317" s="29"/>
      <c r="CD1317" s="29"/>
      <c r="CE1317" s="29"/>
      <c r="CF1317" s="29"/>
      <c r="CG1317" s="29"/>
      <c r="CH1317" s="29"/>
      <c r="CI1317" s="29"/>
      <c r="CJ1317" s="29"/>
      <c r="CK1317" s="29"/>
      <c r="CL1317" s="29"/>
      <c r="CM1317" s="29"/>
      <c r="CN1317" s="29"/>
      <c r="CO1317" s="29"/>
      <c r="CP1317" s="29"/>
      <c r="CQ1317" s="29"/>
      <c r="CR1317" s="29"/>
      <c r="CS1317" s="29"/>
      <c r="CT1317" s="29"/>
      <c r="CU1317" s="29"/>
      <c r="CV1317" s="29"/>
      <c r="CW1317" s="29"/>
      <c r="CX1317" s="29"/>
      <c r="CY1317" s="29"/>
      <c r="CZ1317" s="29"/>
      <c r="DA1317" s="29"/>
      <c r="DB1317" s="29"/>
      <c r="DC1317" s="29"/>
      <c r="DD1317" s="29"/>
      <c r="DE1317" s="29"/>
      <c r="DF1317" s="29"/>
      <c r="DG1317" s="29"/>
      <c r="DH1317" s="29"/>
      <c r="DI1317" s="29"/>
      <c r="DJ1317" s="29"/>
      <c r="DK1317" s="29"/>
      <c r="DL1317" s="29"/>
      <c r="DM1317" s="29"/>
      <c r="DN1317" s="29"/>
      <c r="DO1317" s="29"/>
      <c r="DP1317" s="29"/>
      <c r="DQ1317" s="29"/>
      <c r="DR1317" s="29"/>
      <c r="DS1317" s="29"/>
      <c r="DT1317" s="29"/>
      <c r="DU1317" s="29"/>
      <c r="DV1317" s="29"/>
      <c r="DW1317" s="29"/>
      <c r="DX1317" s="29"/>
      <c r="DY1317" s="29"/>
      <c r="DZ1317" s="29"/>
      <c r="EA1317" s="29"/>
      <c r="EB1317" s="29"/>
      <c r="EC1317" s="29"/>
      <c r="ED1317" s="29"/>
      <c r="EE1317" s="29"/>
      <c r="EF1317" s="29"/>
      <c r="EG1317" s="29"/>
      <c r="EH1317" s="29"/>
      <c r="EI1317" s="29"/>
      <c r="EJ1317" s="29"/>
      <c r="EK1317" s="29"/>
      <c r="EL1317" s="29"/>
      <c r="EM1317" s="29"/>
      <c r="EN1317" s="29"/>
      <c r="EO1317" s="29"/>
      <c r="EP1317" s="29"/>
      <c r="EQ1317" s="29"/>
      <c r="ER1317" s="29"/>
      <c r="ES1317" s="29"/>
      <c r="ET1317" s="29"/>
      <c r="EU1317" s="29"/>
      <c r="EV1317" s="29"/>
      <c r="EW1317" s="29"/>
      <c r="EX1317" s="29"/>
      <c r="EY1317" s="29"/>
      <c r="EZ1317" s="29"/>
      <c r="FA1317" s="29"/>
      <c r="FB1317" s="29"/>
      <c r="FC1317" s="29"/>
      <c r="FD1317" s="29"/>
      <c r="FE1317" s="29"/>
      <c r="FF1317" s="29"/>
      <c r="FG1317" s="29"/>
      <c r="FH1317" s="29"/>
      <c r="FI1317" s="29"/>
      <c r="FJ1317" s="29"/>
      <c r="FK1317" s="29"/>
      <c r="FL1317" s="29"/>
      <c r="FM1317" s="29"/>
      <c r="FN1317" s="29"/>
      <c r="FO1317" s="29"/>
      <c r="FP1317" s="29"/>
      <c r="FQ1317" s="29"/>
      <c r="FR1317" s="29"/>
      <c r="FS1317" s="29"/>
      <c r="FT1317" s="29"/>
      <c r="FU1317" s="29"/>
      <c r="FV1317" s="29"/>
      <c r="FW1317" s="29"/>
      <c r="FX1317" s="29"/>
      <c r="FY1317" s="29"/>
      <c r="FZ1317" s="29"/>
      <c r="GA1317" s="29"/>
      <c r="GB1317" s="29"/>
      <c r="GC1317" s="29"/>
      <c r="GD1317" s="29"/>
      <c r="GE1317" s="29"/>
      <c r="GF1317" s="29"/>
      <c r="GG1317" s="29"/>
      <c r="GH1317" s="29"/>
      <c r="GI1317" s="29"/>
      <c r="GJ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</row>
    <row r="1318" spans="2:230" ht="12.75">
      <c r="B1318" s="48"/>
      <c r="C1318" s="48"/>
      <c r="D1318" s="48"/>
      <c r="E1318" s="55"/>
      <c r="F1318" s="56"/>
      <c r="G1318" s="56"/>
      <c r="H1318" s="56"/>
      <c r="I1318" s="48"/>
      <c r="J1318" s="48"/>
      <c r="K1318" s="48"/>
      <c r="L1318" s="56"/>
      <c r="M1318" s="48"/>
      <c r="N1318" s="48"/>
      <c r="O1318" s="49"/>
      <c r="P1318" s="48"/>
      <c r="Q1318" s="48"/>
      <c r="R1318" s="56"/>
      <c r="S1318" s="52"/>
      <c r="T1318" s="116"/>
      <c r="U1318" s="116"/>
      <c r="V1318" s="116"/>
      <c r="W1318" s="116"/>
      <c r="X1318" s="43"/>
      <c r="Y1318" s="43"/>
      <c r="Z1318" s="42"/>
      <c r="AA1318" s="43"/>
      <c r="AB1318" s="45"/>
      <c r="AC1318" s="45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  <c r="BM1318" s="29"/>
      <c r="BN1318" s="29"/>
      <c r="BO1318" s="29"/>
      <c r="BP1318" s="29"/>
      <c r="BQ1318" s="29"/>
      <c r="BR1318" s="29"/>
      <c r="BS1318" s="29"/>
      <c r="BT1318" s="29"/>
      <c r="BU1318" s="29"/>
      <c r="BV1318" s="29"/>
      <c r="BW1318" s="29"/>
      <c r="BX1318" s="29"/>
      <c r="BY1318" s="29"/>
      <c r="BZ1318" s="29"/>
      <c r="CA1318" s="29"/>
      <c r="CB1318" s="29"/>
      <c r="CC1318" s="29"/>
      <c r="CD1318" s="29"/>
      <c r="CE1318" s="29"/>
      <c r="CF1318" s="29"/>
      <c r="CG1318" s="29"/>
      <c r="CH1318" s="29"/>
      <c r="CI1318" s="29"/>
      <c r="CJ1318" s="29"/>
      <c r="CK1318" s="29"/>
      <c r="CL1318" s="29"/>
      <c r="CM1318" s="29"/>
      <c r="CN1318" s="29"/>
      <c r="CO1318" s="29"/>
      <c r="CP1318" s="29"/>
      <c r="CQ1318" s="29"/>
      <c r="CR1318" s="29"/>
      <c r="CS1318" s="29"/>
      <c r="CT1318" s="29"/>
      <c r="CU1318" s="29"/>
      <c r="CV1318" s="29"/>
      <c r="CW1318" s="29"/>
      <c r="CX1318" s="29"/>
      <c r="CY1318" s="29"/>
      <c r="CZ1318" s="29"/>
      <c r="DA1318" s="29"/>
      <c r="DB1318" s="29"/>
      <c r="DC1318" s="29"/>
      <c r="DD1318" s="29"/>
      <c r="DE1318" s="29"/>
      <c r="DF1318" s="29"/>
      <c r="DG1318" s="29"/>
      <c r="DH1318" s="29"/>
      <c r="DI1318" s="29"/>
      <c r="DJ1318" s="29"/>
      <c r="DK1318" s="29"/>
      <c r="DL1318" s="29"/>
      <c r="DM1318" s="29"/>
      <c r="DN1318" s="29"/>
      <c r="DO1318" s="29"/>
      <c r="DP1318" s="29"/>
      <c r="DQ1318" s="29"/>
      <c r="DR1318" s="29"/>
      <c r="DS1318" s="29"/>
      <c r="DT1318" s="29"/>
      <c r="DU1318" s="29"/>
      <c r="DV1318" s="29"/>
      <c r="DW1318" s="29"/>
      <c r="DX1318" s="29"/>
      <c r="DY1318" s="29"/>
      <c r="DZ1318" s="29"/>
      <c r="EA1318" s="29"/>
      <c r="EB1318" s="29"/>
      <c r="EC1318" s="29"/>
      <c r="ED1318" s="29"/>
      <c r="EE1318" s="29"/>
      <c r="EF1318" s="29"/>
      <c r="EG1318" s="29"/>
      <c r="EH1318" s="29"/>
      <c r="EI1318" s="29"/>
      <c r="EJ1318" s="29"/>
      <c r="EK1318" s="29"/>
      <c r="EL1318" s="29"/>
      <c r="EM1318" s="29"/>
      <c r="EN1318" s="29"/>
      <c r="EO1318" s="29"/>
      <c r="EP1318" s="29"/>
      <c r="EQ1318" s="29"/>
      <c r="ER1318" s="29"/>
      <c r="ES1318" s="29"/>
      <c r="ET1318" s="29"/>
      <c r="EU1318" s="29"/>
      <c r="EV1318" s="29"/>
      <c r="EW1318" s="29"/>
      <c r="EX1318" s="29"/>
      <c r="EY1318" s="29"/>
      <c r="EZ1318" s="29"/>
      <c r="FA1318" s="29"/>
      <c r="FB1318" s="29"/>
      <c r="FC1318" s="29"/>
      <c r="FD1318" s="29"/>
      <c r="FE1318" s="29"/>
      <c r="FF1318" s="29"/>
      <c r="FG1318" s="29"/>
      <c r="FH1318" s="29"/>
      <c r="FI1318" s="29"/>
      <c r="FJ1318" s="29"/>
      <c r="FK1318" s="29"/>
      <c r="FL1318" s="29"/>
      <c r="FM1318" s="29"/>
      <c r="FN1318" s="29"/>
      <c r="FO1318" s="29"/>
      <c r="FP1318" s="29"/>
      <c r="FQ1318" s="29"/>
      <c r="FR1318" s="29"/>
      <c r="FS1318" s="29"/>
      <c r="FT1318" s="29"/>
      <c r="FU1318" s="29"/>
      <c r="FV1318" s="29"/>
      <c r="FW1318" s="29"/>
      <c r="FX1318" s="29"/>
      <c r="FY1318" s="29"/>
      <c r="FZ1318" s="29"/>
      <c r="GA1318" s="29"/>
      <c r="GB1318" s="29"/>
      <c r="GC1318" s="29"/>
      <c r="GD1318" s="29"/>
      <c r="GE1318" s="29"/>
      <c r="GF1318" s="29"/>
      <c r="GG1318" s="29"/>
      <c r="GH1318" s="29"/>
      <c r="GI1318" s="29"/>
      <c r="GJ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</row>
    <row r="1319" spans="2:230" ht="12.75">
      <c r="B1319" s="48"/>
      <c r="C1319" s="48"/>
      <c r="D1319" s="48"/>
      <c r="E1319" s="55"/>
      <c r="F1319" s="56"/>
      <c r="G1319" s="56"/>
      <c r="H1319" s="56"/>
      <c r="I1319" s="48"/>
      <c r="J1319" s="48"/>
      <c r="K1319" s="48"/>
      <c r="L1319" s="56"/>
      <c r="M1319" s="48"/>
      <c r="N1319" s="48"/>
      <c r="O1319" s="49"/>
      <c r="P1319" s="48"/>
      <c r="Q1319" s="48"/>
      <c r="R1319" s="56"/>
      <c r="S1319" s="52"/>
      <c r="T1319" s="116"/>
      <c r="U1319" s="116"/>
      <c r="V1319" s="116"/>
      <c r="W1319" s="116"/>
      <c r="X1319" s="43"/>
      <c r="Y1319" s="43"/>
      <c r="Z1319" s="42"/>
      <c r="AA1319" s="43"/>
      <c r="AB1319" s="45"/>
      <c r="AC1319" s="45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  <c r="BM1319" s="29"/>
      <c r="BN1319" s="29"/>
      <c r="BO1319" s="29"/>
      <c r="BP1319" s="29"/>
      <c r="BQ1319" s="29"/>
      <c r="BR1319" s="29"/>
      <c r="BS1319" s="29"/>
      <c r="BT1319" s="29"/>
      <c r="BU1319" s="29"/>
      <c r="BV1319" s="29"/>
      <c r="BW1319" s="29"/>
      <c r="BX1319" s="29"/>
      <c r="BY1319" s="29"/>
      <c r="BZ1319" s="29"/>
      <c r="CA1319" s="29"/>
      <c r="CB1319" s="29"/>
      <c r="CC1319" s="29"/>
      <c r="CD1319" s="29"/>
      <c r="CE1319" s="29"/>
      <c r="CF1319" s="29"/>
      <c r="CG1319" s="29"/>
      <c r="CH1319" s="29"/>
      <c r="CI1319" s="29"/>
      <c r="CJ1319" s="29"/>
      <c r="CK1319" s="29"/>
      <c r="CL1319" s="29"/>
      <c r="CM1319" s="29"/>
      <c r="CN1319" s="29"/>
      <c r="CO1319" s="29"/>
      <c r="CP1319" s="29"/>
      <c r="CQ1319" s="29"/>
      <c r="CR1319" s="29"/>
      <c r="CS1319" s="29"/>
      <c r="CT1319" s="29"/>
      <c r="CU1319" s="29"/>
      <c r="CV1319" s="29"/>
      <c r="CW1319" s="29"/>
      <c r="CX1319" s="29"/>
      <c r="CY1319" s="29"/>
      <c r="CZ1319" s="29"/>
      <c r="DA1319" s="29"/>
      <c r="DB1319" s="29"/>
      <c r="DC1319" s="29"/>
      <c r="DD1319" s="29"/>
      <c r="DE1319" s="29"/>
      <c r="DF1319" s="29"/>
      <c r="DG1319" s="29"/>
      <c r="DH1319" s="29"/>
      <c r="DI1319" s="29"/>
      <c r="DJ1319" s="29"/>
      <c r="DK1319" s="29"/>
      <c r="DL1319" s="29"/>
      <c r="DM1319" s="29"/>
      <c r="DN1319" s="29"/>
      <c r="DO1319" s="29"/>
      <c r="DP1319" s="29"/>
      <c r="DQ1319" s="29"/>
      <c r="DR1319" s="29"/>
      <c r="DS1319" s="29"/>
      <c r="DT1319" s="29"/>
      <c r="DU1319" s="29"/>
      <c r="DV1319" s="29"/>
      <c r="DW1319" s="29"/>
      <c r="DX1319" s="29"/>
      <c r="DY1319" s="29"/>
      <c r="DZ1319" s="29"/>
      <c r="EA1319" s="29"/>
      <c r="EB1319" s="29"/>
      <c r="EC1319" s="29"/>
      <c r="ED1319" s="29"/>
      <c r="EE1319" s="29"/>
      <c r="EF1319" s="29"/>
      <c r="EG1319" s="29"/>
      <c r="EH1319" s="29"/>
      <c r="EI1319" s="29"/>
      <c r="EJ1319" s="29"/>
      <c r="EK1319" s="29"/>
      <c r="EL1319" s="29"/>
      <c r="EM1319" s="29"/>
      <c r="EN1319" s="29"/>
      <c r="EO1319" s="29"/>
      <c r="EP1319" s="29"/>
      <c r="EQ1319" s="29"/>
      <c r="ER1319" s="29"/>
      <c r="ES1319" s="29"/>
      <c r="ET1319" s="29"/>
      <c r="EU1319" s="29"/>
      <c r="EV1319" s="29"/>
      <c r="EW1319" s="29"/>
      <c r="EX1319" s="29"/>
      <c r="EY1319" s="29"/>
      <c r="EZ1319" s="29"/>
      <c r="FA1319" s="29"/>
      <c r="FB1319" s="29"/>
      <c r="FC1319" s="29"/>
      <c r="FD1319" s="29"/>
      <c r="FE1319" s="29"/>
      <c r="FF1319" s="29"/>
      <c r="FG1319" s="29"/>
      <c r="FH1319" s="29"/>
      <c r="FI1319" s="29"/>
      <c r="FJ1319" s="29"/>
      <c r="FK1319" s="29"/>
      <c r="FL1319" s="29"/>
      <c r="FM1319" s="29"/>
      <c r="FN1319" s="29"/>
      <c r="FO1319" s="29"/>
      <c r="FP1319" s="29"/>
      <c r="FQ1319" s="29"/>
      <c r="FR1319" s="29"/>
      <c r="FS1319" s="29"/>
      <c r="FT1319" s="29"/>
      <c r="FU1319" s="29"/>
      <c r="FV1319" s="29"/>
      <c r="FW1319" s="29"/>
      <c r="FX1319" s="29"/>
      <c r="FY1319" s="29"/>
      <c r="FZ1319" s="29"/>
      <c r="GA1319" s="29"/>
      <c r="GB1319" s="29"/>
      <c r="GC1319" s="29"/>
      <c r="GD1319" s="29"/>
      <c r="GE1319" s="29"/>
      <c r="GF1319" s="29"/>
      <c r="GG1319" s="29"/>
      <c r="GH1319" s="29"/>
      <c r="GI1319" s="29"/>
      <c r="GJ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</row>
    <row r="1320" spans="2:230" ht="12.75">
      <c r="B1320" s="48"/>
      <c r="C1320" s="48"/>
      <c r="D1320" s="48"/>
      <c r="E1320" s="55"/>
      <c r="F1320" s="56"/>
      <c r="G1320" s="56"/>
      <c r="H1320" s="56"/>
      <c r="I1320" s="48"/>
      <c r="J1320" s="48"/>
      <c r="K1320" s="48"/>
      <c r="L1320" s="56"/>
      <c r="M1320" s="48"/>
      <c r="N1320" s="48"/>
      <c r="O1320" s="49"/>
      <c r="P1320" s="48"/>
      <c r="Q1320" s="48"/>
      <c r="R1320" s="56"/>
      <c r="S1320" s="52"/>
      <c r="T1320" s="116"/>
      <c r="U1320" s="116"/>
      <c r="V1320" s="116"/>
      <c r="W1320" s="116"/>
      <c r="X1320" s="43"/>
      <c r="Y1320" s="43"/>
      <c r="Z1320" s="42"/>
      <c r="AA1320" s="43"/>
      <c r="AB1320" s="45"/>
      <c r="AC1320" s="45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  <c r="BM1320" s="29"/>
      <c r="BN1320" s="29"/>
      <c r="BO1320" s="29"/>
      <c r="BP1320" s="29"/>
      <c r="BQ1320" s="29"/>
      <c r="BR1320" s="29"/>
      <c r="BS1320" s="29"/>
      <c r="BT1320" s="29"/>
      <c r="BU1320" s="29"/>
      <c r="BV1320" s="29"/>
      <c r="BW1320" s="29"/>
      <c r="BX1320" s="29"/>
      <c r="BY1320" s="29"/>
      <c r="BZ1320" s="29"/>
      <c r="CA1320" s="29"/>
      <c r="CB1320" s="29"/>
      <c r="CC1320" s="29"/>
      <c r="CD1320" s="29"/>
      <c r="CE1320" s="29"/>
      <c r="CF1320" s="29"/>
      <c r="CG1320" s="29"/>
      <c r="CH1320" s="29"/>
      <c r="CI1320" s="29"/>
      <c r="CJ1320" s="29"/>
      <c r="CK1320" s="29"/>
      <c r="CL1320" s="29"/>
      <c r="CM1320" s="29"/>
      <c r="CN1320" s="29"/>
      <c r="CO1320" s="29"/>
      <c r="CP1320" s="29"/>
      <c r="CQ1320" s="29"/>
      <c r="CR1320" s="29"/>
      <c r="CS1320" s="29"/>
      <c r="CT1320" s="29"/>
      <c r="CU1320" s="29"/>
      <c r="CV1320" s="29"/>
      <c r="CW1320" s="29"/>
      <c r="CX1320" s="29"/>
      <c r="CY1320" s="29"/>
      <c r="CZ1320" s="29"/>
      <c r="DA1320" s="29"/>
      <c r="DB1320" s="29"/>
      <c r="DC1320" s="29"/>
      <c r="DD1320" s="29"/>
      <c r="DE1320" s="29"/>
      <c r="DF1320" s="29"/>
      <c r="DG1320" s="29"/>
      <c r="DH1320" s="29"/>
      <c r="DI1320" s="29"/>
      <c r="DJ1320" s="29"/>
      <c r="DK1320" s="29"/>
      <c r="DL1320" s="29"/>
      <c r="DM1320" s="29"/>
      <c r="DN1320" s="29"/>
      <c r="DO1320" s="29"/>
      <c r="DP1320" s="29"/>
      <c r="DQ1320" s="29"/>
      <c r="DR1320" s="29"/>
      <c r="DS1320" s="29"/>
      <c r="DT1320" s="29"/>
      <c r="DU1320" s="29"/>
      <c r="DV1320" s="29"/>
      <c r="DW1320" s="29"/>
      <c r="DX1320" s="29"/>
      <c r="DY1320" s="29"/>
      <c r="DZ1320" s="29"/>
      <c r="EA1320" s="29"/>
      <c r="EB1320" s="29"/>
      <c r="EC1320" s="29"/>
      <c r="ED1320" s="29"/>
      <c r="EE1320" s="29"/>
      <c r="EF1320" s="29"/>
      <c r="EG1320" s="29"/>
      <c r="EH1320" s="29"/>
      <c r="EI1320" s="29"/>
      <c r="EJ1320" s="29"/>
      <c r="EK1320" s="29"/>
      <c r="EL1320" s="29"/>
      <c r="EM1320" s="29"/>
      <c r="EN1320" s="29"/>
      <c r="EO1320" s="29"/>
      <c r="EP1320" s="29"/>
      <c r="EQ1320" s="29"/>
      <c r="ER1320" s="29"/>
      <c r="ES1320" s="29"/>
      <c r="ET1320" s="29"/>
      <c r="EU1320" s="29"/>
      <c r="EV1320" s="29"/>
      <c r="EW1320" s="29"/>
      <c r="EX1320" s="29"/>
      <c r="EY1320" s="29"/>
      <c r="EZ1320" s="29"/>
      <c r="FA1320" s="29"/>
      <c r="FB1320" s="29"/>
      <c r="FC1320" s="29"/>
      <c r="FD1320" s="29"/>
      <c r="FE1320" s="29"/>
      <c r="FF1320" s="29"/>
      <c r="FG1320" s="29"/>
      <c r="FH1320" s="29"/>
      <c r="FI1320" s="29"/>
      <c r="FJ1320" s="29"/>
      <c r="FK1320" s="29"/>
      <c r="FL1320" s="29"/>
      <c r="FM1320" s="29"/>
      <c r="FN1320" s="29"/>
      <c r="FO1320" s="29"/>
      <c r="FP1320" s="29"/>
      <c r="FQ1320" s="29"/>
      <c r="FR1320" s="29"/>
      <c r="FS1320" s="29"/>
      <c r="FT1320" s="29"/>
      <c r="FU1320" s="29"/>
      <c r="FV1320" s="29"/>
      <c r="FW1320" s="29"/>
      <c r="FX1320" s="29"/>
      <c r="FY1320" s="29"/>
      <c r="FZ1320" s="29"/>
      <c r="GA1320" s="29"/>
      <c r="GB1320" s="29"/>
      <c r="GC1320" s="29"/>
      <c r="GD1320" s="29"/>
      <c r="GE1320" s="29"/>
      <c r="GF1320" s="29"/>
      <c r="GG1320" s="29"/>
      <c r="GH1320" s="29"/>
      <c r="GI1320" s="29"/>
      <c r="GJ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</row>
    <row r="1321" spans="2:230" ht="12.75">
      <c r="B1321" s="48"/>
      <c r="C1321" s="48"/>
      <c r="D1321" s="48"/>
      <c r="E1321" s="55"/>
      <c r="F1321" s="56"/>
      <c r="G1321" s="56"/>
      <c r="H1321" s="56"/>
      <c r="I1321" s="48"/>
      <c r="J1321" s="48"/>
      <c r="K1321" s="48"/>
      <c r="L1321" s="56"/>
      <c r="M1321" s="48"/>
      <c r="N1321" s="48"/>
      <c r="O1321" s="49"/>
      <c r="P1321" s="48"/>
      <c r="Q1321" s="48"/>
      <c r="R1321" s="56"/>
      <c r="S1321" s="52"/>
      <c r="T1321" s="116"/>
      <c r="U1321" s="116"/>
      <c r="V1321" s="116"/>
      <c r="W1321" s="116"/>
      <c r="X1321" s="43"/>
      <c r="Y1321" s="43"/>
      <c r="Z1321" s="42"/>
      <c r="AA1321" s="43"/>
      <c r="AB1321" s="45"/>
      <c r="AC1321" s="45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  <c r="BM1321" s="29"/>
      <c r="BN1321" s="29"/>
      <c r="BO1321" s="29"/>
      <c r="BP1321" s="29"/>
      <c r="BQ1321" s="29"/>
      <c r="BR1321" s="29"/>
      <c r="BS1321" s="29"/>
      <c r="BT1321" s="29"/>
      <c r="BU1321" s="29"/>
      <c r="BV1321" s="29"/>
      <c r="BW1321" s="29"/>
      <c r="BX1321" s="29"/>
      <c r="BY1321" s="29"/>
      <c r="BZ1321" s="29"/>
      <c r="CA1321" s="29"/>
      <c r="CB1321" s="29"/>
      <c r="CC1321" s="29"/>
      <c r="CD1321" s="29"/>
      <c r="CE1321" s="29"/>
      <c r="CF1321" s="29"/>
      <c r="CG1321" s="29"/>
      <c r="CH1321" s="29"/>
      <c r="CI1321" s="29"/>
      <c r="CJ1321" s="29"/>
      <c r="CK1321" s="29"/>
      <c r="CL1321" s="29"/>
      <c r="CM1321" s="29"/>
      <c r="CN1321" s="29"/>
      <c r="CO1321" s="29"/>
      <c r="CP1321" s="29"/>
      <c r="CQ1321" s="29"/>
      <c r="CR1321" s="29"/>
      <c r="CS1321" s="29"/>
      <c r="CT1321" s="29"/>
      <c r="CU1321" s="29"/>
      <c r="CV1321" s="29"/>
      <c r="CW1321" s="29"/>
      <c r="CX1321" s="29"/>
      <c r="CY1321" s="29"/>
      <c r="CZ1321" s="29"/>
      <c r="DA1321" s="29"/>
      <c r="DB1321" s="29"/>
      <c r="DC1321" s="29"/>
      <c r="DD1321" s="29"/>
      <c r="DE1321" s="29"/>
      <c r="DF1321" s="29"/>
      <c r="DG1321" s="29"/>
      <c r="DH1321" s="29"/>
      <c r="DI1321" s="29"/>
      <c r="DJ1321" s="29"/>
      <c r="DK1321" s="29"/>
      <c r="DL1321" s="29"/>
      <c r="DM1321" s="29"/>
      <c r="DN1321" s="29"/>
      <c r="DO1321" s="29"/>
      <c r="DP1321" s="29"/>
      <c r="DQ1321" s="29"/>
      <c r="DR1321" s="29"/>
      <c r="DS1321" s="29"/>
      <c r="DT1321" s="29"/>
      <c r="DU1321" s="29"/>
      <c r="DV1321" s="29"/>
      <c r="DW1321" s="29"/>
      <c r="DX1321" s="29"/>
      <c r="DY1321" s="29"/>
      <c r="DZ1321" s="29"/>
      <c r="EA1321" s="29"/>
      <c r="EB1321" s="29"/>
      <c r="EC1321" s="29"/>
      <c r="ED1321" s="29"/>
      <c r="EE1321" s="29"/>
      <c r="EF1321" s="29"/>
      <c r="EG1321" s="29"/>
      <c r="EH1321" s="29"/>
      <c r="EI1321" s="29"/>
      <c r="EJ1321" s="29"/>
      <c r="EK1321" s="29"/>
      <c r="EL1321" s="29"/>
      <c r="EM1321" s="29"/>
      <c r="EN1321" s="29"/>
      <c r="EO1321" s="29"/>
      <c r="EP1321" s="29"/>
      <c r="EQ1321" s="29"/>
      <c r="ER1321" s="29"/>
      <c r="ES1321" s="29"/>
      <c r="ET1321" s="29"/>
      <c r="EU1321" s="29"/>
      <c r="EV1321" s="29"/>
      <c r="EW1321" s="29"/>
      <c r="EX1321" s="29"/>
      <c r="EY1321" s="29"/>
      <c r="EZ1321" s="29"/>
      <c r="FA1321" s="29"/>
      <c r="FB1321" s="29"/>
      <c r="FC1321" s="29"/>
      <c r="FD1321" s="29"/>
      <c r="FE1321" s="29"/>
      <c r="FF1321" s="29"/>
      <c r="FG1321" s="29"/>
      <c r="FH1321" s="29"/>
      <c r="FI1321" s="29"/>
      <c r="FJ1321" s="29"/>
      <c r="FK1321" s="29"/>
      <c r="FL1321" s="29"/>
      <c r="FM1321" s="29"/>
      <c r="FN1321" s="29"/>
      <c r="FO1321" s="29"/>
      <c r="FP1321" s="29"/>
      <c r="FQ1321" s="29"/>
      <c r="FR1321" s="29"/>
      <c r="FS1321" s="29"/>
      <c r="FT1321" s="29"/>
      <c r="FU1321" s="29"/>
      <c r="FV1321" s="29"/>
      <c r="FW1321" s="29"/>
      <c r="FX1321" s="29"/>
      <c r="FY1321" s="29"/>
      <c r="FZ1321" s="29"/>
      <c r="GA1321" s="29"/>
      <c r="GB1321" s="29"/>
      <c r="GC1321" s="29"/>
      <c r="GD1321" s="29"/>
      <c r="GE1321" s="29"/>
      <c r="GF1321" s="29"/>
      <c r="GG1321" s="29"/>
      <c r="GH1321" s="29"/>
      <c r="GI1321" s="29"/>
      <c r="GJ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</row>
    <row r="1322" spans="2:230" ht="12.75">
      <c r="B1322" s="48"/>
      <c r="C1322" s="48"/>
      <c r="D1322" s="48"/>
      <c r="E1322" s="55"/>
      <c r="F1322" s="56"/>
      <c r="G1322" s="56"/>
      <c r="H1322" s="56"/>
      <c r="I1322" s="48"/>
      <c r="J1322" s="48"/>
      <c r="K1322" s="48"/>
      <c r="L1322" s="56"/>
      <c r="M1322" s="48"/>
      <c r="N1322" s="48"/>
      <c r="O1322" s="49"/>
      <c r="P1322" s="48"/>
      <c r="Q1322" s="48"/>
      <c r="R1322" s="56"/>
      <c r="S1322" s="52"/>
      <c r="T1322" s="116"/>
      <c r="U1322" s="116"/>
      <c r="V1322" s="116"/>
      <c r="W1322" s="116"/>
      <c r="X1322" s="43"/>
      <c r="Y1322" s="43"/>
      <c r="Z1322" s="42"/>
      <c r="AA1322" s="43"/>
      <c r="AB1322" s="45"/>
      <c r="AC1322" s="45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  <c r="BM1322" s="29"/>
      <c r="BN1322" s="29"/>
      <c r="BO1322" s="29"/>
      <c r="BP1322" s="29"/>
      <c r="BQ1322" s="29"/>
      <c r="BR1322" s="29"/>
      <c r="BS1322" s="29"/>
      <c r="BT1322" s="29"/>
      <c r="BU1322" s="29"/>
      <c r="BV1322" s="29"/>
      <c r="BW1322" s="29"/>
      <c r="BX1322" s="29"/>
      <c r="BY1322" s="29"/>
      <c r="BZ1322" s="29"/>
      <c r="CA1322" s="29"/>
      <c r="CB1322" s="29"/>
      <c r="CC1322" s="29"/>
      <c r="CD1322" s="29"/>
      <c r="CE1322" s="29"/>
      <c r="CF1322" s="29"/>
      <c r="CG1322" s="29"/>
      <c r="CH1322" s="29"/>
      <c r="CI1322" s="29"/>
      <c r="CJ1322" s="29"/>
      <c r="CK1322" s="29"/>
      <c r="CL1322" s="29"/>
      <c r="CM1322" s="29"/>
      <c r="CN1322" s="29"/>
      <c r="CO1322" s="29"/>
      <c r="CP1322" s="29"/>
      <c r="CQ1322" s="29"/>
      <c r="CR1322" s="29"/>
      <c r="CS1322" s="29"/>
      <c r="CT1322" s="29"/>
      <c r="CU1322" s="29"/>
      <c r="CV1322" s="29"/>
      <c r="CW1322" s="29"/>
      <c r="CX1322" s="29"/>
      <c r="CY1322" s="29"/>
      <c r="CZ1322" s="29"/>
      <c r="DA1322" s="29"/>
      <c r="DB1322" s="29"/>
      <c r="DC1322" s="29"/>
      <c r="DD1322" s="29"/>
      <c r="DE1322" s="29"/>
      <c r="DF1322" s="29"/>
      <c r="DG1322" s="29"/>
      <c r="DH1322" s="29"/>
      <c r="DI1322" s="29"/>
      <c r="DJ1322" s="29"/>
      <c r="DK1322" s="29"/>
      <c r="DL1322" s="29"/>
      <c r="DM1322" s="29"/>
      <c r="DN1322" s="29"/>
      <c r="DO1322" s="29"/>
      <c r="DP1322" s="29"/>
      <c r="DQ1322" s="29"/>
      <c r="DR1322" s="29"/>
      <c r="DS1322" s="29"/>
      <c r="DT1322" s="29"/>
      <c r="DU1322" s="29"/>
      <c r="DV1322" s="29"/>
      <c r="DW1322" s="29"/>
      <c r="DX1322" s="29"/>
      <c r="DY1322" s="29"/>
      <c r="DZ1322" s="29"/>
      <c r="EA1322" s="29"/>
      <c r="EB1322" s="29"/>
      <c r="EC1322" s="29"/>
      <c r="ED1322" s="29"/>
      <c r="EE1322" s="29"/>
      <c r="EF1322" s="29"/>
      <c r="EG1322" s="29"/>
      <c r="EH1322" s="29"/>
      <c r="EI1322" s="29"/>
      <c r="EJ1322" s="29"/>
      <c r="EK1322" s="29"/>
      <c r="EL1322" s="29"/>
      <c r="EM1322" s="29"/>
      <c r="EN1322" s="29"/>
      <c r="EO1322" s="29"/>
      <c r="EP1322" s="29"/>
      <c r="EQ1322" s="29"/>
      <c r="ER1322" s="29"/>
      <c r="ES1322" s="29"/>
      <c r="ET1322" s="29"/>
      <c r="EU1322" s="29"/>
      <c r="EV1322" s="29"/>
      <c r="EW1322" s="29"/>
      <c r="EX1322" s="29"/>
      <c r="EY1322" s="29"/>
      <c r="EZ1322" s="29"/>
      <c r="FA1322" s="29"/>
      <c r="FB1322" s="29"/>
      <c r="FC1322" s="29"/>
      <c r="FD1322" s="29"/>
      <c r="FE1322" s="29"/>
      <c r="FF1322" s="29"/>
      <c r="FG1322" s="29"/>
      <c r="FH1322" s="29"/>
      <c r="FI1322" s="29"/>
      <c r="FJ1322" s="29"/>
      <c r="FK1322" s="29"/>
      <c r="FL1322" s="29"/>
      <c r="FM1322" s="29"/>
      <c r="FN1322" s="29"/>
      <c r="FO1322" s="29"/>
      <c r="FP1322" s="29"/>
      <c r="FQ1322" s="29"/>
      <c r="FR1322" s="29"/>
      <c r="FS1322" s="29"/>
      <c r="FT1322" s="29"/>
      <c r="FU1322" s="29"/>
      <c r="FV1322" s="29"/>
      <c r="FW1322" s="29"/>
      <c r="FX1322" s="29"/>
      <c r="FY1322" s="29"/>
      <c r="FZ1322" s="29"/>
      <c r="GA1322" s="29"/>
      <c r="GB1322" s="29"/>
      <c r="GC1322" s="29"/>
      <c r="GD1322" s="29"/>
      <c r="GE1322" s="29"/>
      <c r="GF1322" s="29"/>
      <c r="GG1322" s="29"/>
      <c r="GH1322" s="29"/>
      <c r="GI1322" s="29"/>
      <c r="GJ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</row>
    <row r="1323" spans="2:230" ht="12.75">
      <c r="B1323" s="48"/>
      <c r="C1323" s="48"/>
      <c r="D1323" s="48"/>
      <c r="E1323" s="55"/>
      <c r="F1323" s="56"/>
      <c r="G1323" s="56"/>
      <c r="H1323" s="56"/>
      <c r="I1323" s="48"/>
      <c r="J1323" s="48"/>
      <c r="K1323" s="48"/>
      <c r="L1323" s="56"/>
      <c r="M1323" s="48"/>
      <c r="N1323" s="48"/>
      <c r="O1323" s="49"/>
      <c r="P1323" s="48"/>
      <c r="Q1323" s="48"/>
      <c r="R1323" s="56"/>
      <c r="S1323" s="52"/>
      <c r="T1323" s="116"/>
      <c r="U1323" s="116"/>
      <c r="V1323" s="116"/>
      <c r="W1323" s="116"/>
      <c r="X1323" s="43"/>
      <c r="Y1323" s="43"/>
      <c r="Z1323" s="42"/>
      <c r="AA1323" s="43"/>
      <c r="AB1323" s="45"/>
      <c r="AC1323" s="45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  <c r="BM1323" s="29"/>
      <c r="BN1323" s="29"/>
      <c r="BO1323" s="29"/>
      <c r="BP1323" s="29"/>
      <c r="BQ1323" s="29"/>
      <c r="BR1323" s="29"/>
      <c r="BS1323" s="29"/>
      <c r="BT1323" s="29"/>
      <c r="BU1323" s="29"/>
      <c r="BV1323" s="29"/>
      <c r="BW1323" s="29"/>
      <c r="BX1323" s="29"/>
      <c r="BY1323" s="29"/>
      <c r="BZ1323" s="29"/>
      <c r="CA1323" s="29"/>
      <c r="CB1323" s="29"/>
      <c r="CC1323" s="29"/>
      <c r="CD1323" s="29"/>
      <c r="CE1323" s="29"/>
      <c r="CF1323" s="29"/>
      <c r="CG1323" s="29"/>
      <c r="CH1323" s="29"/>
      <c r="CI1323" s="29"/>
      <c r="CJ1323" s="29"/>
      <c r="CK1323" s="29"/>
      <c r="CL1323" s="29"/>
      <c r="CM1323" s="29"/>
      <c r="CN1323" s="29"/>
      <c r="CO1323" s="29"/>
      <c r="CP1323" s="29"/>
      <c r="CQ1323" s="29"/>
      <c r="CR1323" s="29"/>
      <c r="CS1323" s="29"/>
      <c r="CT1323" s="29"/>
      <c r="CU1323" s="29"/>
      <c r="CV1323" s="29"/>
      <c r="CW1323" s="29"/>
      <c r="CX1323" s="29"/>
      <c r="CY1323" s="29"/>
      <c r="CZ1323" s="29"/>
      <c r="DA1323" s="29"/>
      <c r="DB1323" s="29"/>
      <c r="DC1323" s="29"/>
      <c r="DD1323" s="29"/>
      <c r="DE1323" s="29"/>
      <c r="DF1323" s="29"/>
      <c r="DG1323" s="29"/>
      <c r="DH1323" s="29"/>
      <c r="DI1323" s="29"/>
      <c r="DJ1323" s="29"/>
      <c r="DK1323" s="29"/>
      <c r="DL1323" s="29"/>
      <c r="DM1323" s="29"/>
      <c r="DN1323" s="29"/>
      <c r="DO1323" s="29"/>
      <c r="DP1323" s="29"/>
      <c r="DQ1323" s="29"/>
      <c r="DR1323" s="29"/>
      <c r="DS1323" s="29"/>
      <c r="DT1323" s="29"/>
      <c r="DU1323" s="29"/>
      <c r="DV1323" s="29"/>
      <c r="DW1323" s="29"/>
      <c r="DX1323" s="29"/>
      <c r="DY1323" s="29"/>
      <c r="DZ1323" s="29"/>
      <c r="EA1323" s="29"/>
      <c r="EB1323" s="29"/>
      <c r="EC1323" s="29"/>
      <c r="ED1323" s="29"/>
      <c r="EE1323" s="29"/>
      <c r="EF1323" s="29"/>
      <c r="EG1323" s="29"/>
      <c r="EH1323" s="29"/>
      <c r="EI1323" s="29"/>
      <c r="EJ1323" s="29"/>
      <c r="EK1323" s="29"/>
      <c r="EL1323" s="29"/>
      <c r="EM1323" s="29"/>
      <c r="EN1323" s="29"/>
      <c r="EO1323" s="29"/>
      <c r="EP1323" s="29"/>
      <c r="EQ1323" s="29"/>
      <c r="ER1323" s="29"/>
      <c r="ES1323" s="29"/>
      <c r="ET1323" s="29"/>
      <c r="EU1323" s="29"/>
      <c r="EV1323" s="29"/>
      <c r="EW1323" s="29"/>
      <c r="EX1323" s="29"/>
      <c r="EY1323" s="29"/>
      <c r="EZ1323" s="29"/>
      <c r="FA1323" s="29"/>
      <c r="FB1323" s="29"/>
      <c r="FC1323" s="29"/>
      <c r="FD1323" s="29"/>
      <c r="FE1323" s="29"/>
      <c r="FF1323" s="29"/>
      <c r="FG1323" s="29"/>
      <c r="FH1323" s="29"/>
      <c r="FI1323" s="29"/>
      <c r="FJ1323" s="29"/>
      <c r="FK1323" s="29"/>
      <c r="FL1323" s="29"/>
      <c r="FM1323" s="29"/>
      <c r="FN1323" s="29"/>
      <c r="FO1323" s="29"/>
      <c r="FP1323" s="29"/>
      <c r="FQ1323" s="29"/>
      <c r="FR1323" s="29"/>
      <c r="FS1323" s="29"/>
      <c r="FT1323" s="29"/>
      <c r="FU1323" s="29"/>
      <c r="FV1323" s="29"/>
      <c r="FW1323" s="29"/>
      <c r="FX1323" s="29"/>
      <c r="FY1323" s="29"/>
      <c r="FZ1323" s="29"/>
      <c r="GA1323" s="29"/>
      <c r="GB1323" s="29"/>
      <c r="GC1323" s="29"/>
      <c r="GD1323" s="29"/>
      <c r="GE1323" s="29"/>
      <c r="GF1323" s="29"/>
      <c r="GG1323" s="29"/>
      <c r="GH1323" s="29"/>
      <c r="GI1323" s="29"/>
      <c r="GJ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</row>
    <row r="1324" spans="2:230" ht="12.75">
      <c r="B1324" s="48"/>
      <c r="C1324" s="48"/>
      <c r="D1324" s="48"/>
      <c r="E1324" s="55"/>
      <c r="F1324" s="56"/>
      <c r="G1324" s="56"/>
      <c r="H1324" s="56"/>
      <c r="I1324" s="48"/>
      <c r="J1324" s="48"/>
      <c r="K1324" s="48"/>
      <c r="L1324" s="56"/>
      <c r="M1324" s="48"/>
      <c r="N1324" s="48"/>
      <c r="O1324" s="49"/>
      <c r="P1324" s="48"/>
      <c r="Q1324" s="48"/>
      <c r="R1324" s="56"/>
      <c r="S1324" s="52"/>
      <c r="T1324" s="116"/>
      <c r="U1324" s="116"/>
      <c r="V1324" s="116"/>
      <c r="W1324" s="116"/>
      <c r="X1324" s="43"/>
      <c r="Y1324" s="43"/>
      <c r="Z1324" s="42"/>
      <c r="AA1324" s="43"/>
      <c r="AB1324" s="45"/>
      <c r="AC1324" s="45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  <c r="BM1324" s="29"/>
      <c r="BN1324" s="29"/>
      <c r="BO1324" s="29"/>
      <c r="BP1324" s="29"/>
      <c r="BQ1324" s="29"/>
      <c r="BR1324" s="29"/>
      <c r="BS1324" s="29"/>
      <c r="BT1324" s="29"/>
      <c r="BU1324" s="29"/>
      <c r="BV1324" s="29"/>
      <c r="BW1324" s="29"/>
      <c r="BX1324" s="29"/>
      <c r="BY1324" s="29"/>
      <c r="BZ1324" s="29"/>
      <c r="CA1324" s="29"/>
      <c r="CB1324" s="29"/>
      <c r="CC1324" s="29"/>
      <c r="CD1324" s="29"/>
      <c r="CE1324" s="29"/>
      <c r="CF1324" s="29"/>
      <c r="CG1324" s="29"/>
      <c r="CH1324" s="29"/>
      <c r="CI1324" s="29"/>
      <c r="CJ1324" s="29"/>
      <c r="CK1324" s="29"/>
      <c r="CL1324" s="29"/>
      <c r="CM1324" s="29"/>
      <c r="CN1324" s="29"/>
      <c r="CO1324" s="29"/>
      <c r="CP1324" s="29"/>
      <c r="CQ1324" s="29"/>
      <c r="CR1324" s="29"/>
      <c r="CS1324" s="29"/>
      <c r="CT1324" s="29"/>
      <c r="CU1324" s="29"/>
      <c r="CV1324" s="29"/>
      <c r="CW1324" s="29"/>
      <c r="CX1324" s="29"/>
      <c r="CY1324" s="29"/>
      <c r="CZ1324" s="29"/>
      <c r="DA1324" s="29"/>
      <c r="DB1324" s="29"/>
      <c r="DC1324" s="29"/>
      <c r="DD1324" s="29"/>
      <c r="DE1324" s="29"/>
      <c r="DF1324" s="29"/>
      <c r="DG1324" s="29"/>
      <c r="DH1324" s="29"/>
      <c r="DI1324" s="29"/>
      <c r="DJ1324" s="29"/>
      <c r="DK1324" s="29"/>
      <c r="DL1324" s="29"/>
      <c r="DM1324" s="29"/>
      <c r="DN1324" s="29"/>
      <c r="DO1324" s="29"/>
      <c r="DP1324" s="29"/>
      <c r="DQ1324" s="29"/>
      <c r="DR1324" s="29"/>
      <c r="DS1324" s="29"/>
      <c r="DT1324" s="29"/>
      <c r="DU1324" s="29"/>
      <c r="DV1324" s="29"/>
      <c r="DW1324" s="29"/>
      <c r="DX1324" s="29"/>
      <c r="DY1324" s="29"/>
      <c r="DZ1324" s="29"/>
      <c r="EA1324" s="29"/>
      <c r="EB1324" s="29"/>
      <c r="EC1324" s="29"/>
      <c r="ED1324" s="29"/>
      <c r="EE1324" s="29"/>
      <c r="EF1324" s="29"/>
      <c r="EG1324" s="29"/>
      <c r="EH1324" s="29"/>
      <c r="EI1324" s="29"/>
      <c r="EJ1324" s="29"/>
      <c r="EK1324" s="29"/>
      <c r="EL1324" s="29"/>
      <c r="EM1324" s="29"/>
      <c r="EN1324" s="29"/>
      <c r="EO1324" s="29"/>
      <c r="EP1324" s="29"/>
      <c r="EQ1324" s="29"/>
      <c r="ER1324" s="29"/>
      <c r="ES1324" s="29"/>
      <c r="ET1324" s="29"/>
      <c r="EU1324" s="29"/>
      <c r="EV1324" s="29"/>
      <c r="EW1324" s="29"/>
      <c r="EX1324" s="29"/>
      <c r="EY1324" s="29"/>
      <c r="EZ1324" s="29"/>
      <c r="FA1324" s="29"/>
      <c r="FB1324" s="29"/>
      <c r="FC1324" s="29"/>
      <c r="FD1324" s="29"/>
      <c r="FE1324" s="29"/>
      <c r="FF1324" s="29"/>
      <c r="FG1324" s="29"/>
      <c r="FH1324" s="29"/>
      <c r="FI1324" s="29"/>
      <c r="FJ1324" s="29"/>
      <c r="FK1324" s="29"/>
      <c r="FL1324" s="29"/>
      <c r="FM1324" s="29"/>
      <c r="FN1324" s="29"/>
      <c r="FO1324" s="29"/>
      <c r="FP1324" s="29"/>
      <c r="FQ1324" s="29"/>
      <c r="FR1324" s="29"/>
      <c r="FS1324" s="29"/>
      <c r="FT1324" s="29"/>
      <c r="FU1324" s="29"/>
      <c r="FV1324" s="29"/>
      <c r="FW1324" s="29"/>
      <c r="FX1324" s="29"/>
      <c r="FY1324" s="29"/>
      <c r="FZ1324" s="29"/>
      <c r="GA1324" s="29"/>
      <c r="GB1324" s="29"/>
      <c r="GC1324" s="29"/>
      <c r="GD1324" s="29"/>
      <c r="GE1324" s="29"/>
      <c r="GF1324" s="29"/>
      <c r="GG1324" s="29"/>
      <c r="GH1324" s="29"/>
      <c r="GI1324" s="29"/>
      <c r="GJ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</row>
    <row r="1325" spans="2:230" ht="12.75">
      <c r="B1325" s="48"/>
      <c r="C1325" s="48"/>
      <c r="D1325" s="48"/>
      <c r="E1325" s="55"/>
      <c r="F1325" s="56"/>
      <c r="G1325" s="56"/>
      <c r="H1325" s="56"/>
      <c r="I1325" s="48"/>
      <c r="J1325" s="48"/>
      <c r="K1325" s="48"/>
      <c r="L1325" s="56"/>
      <c r="M1325" s="48"/>
      <c r="N1325" s="48"/>
      <c r="O1325" s="49"/>
      <c r="P1325" s="48"/>
      <c r="Q1325" s="48"/>
      <c r="R1325" s="56"/>
      <c r="S1325" s="52"/>
      <c r="T1325" s="116"/>
      <c r="U1325" s="116"/>
      <c r="V1325" s="116"/>
      <c r="W1325" s="116"/>
      <c r="X1325" s="43"/>
      <c r="Y1325" s="43"/>
      <c r="Z1325" s="42"/>
      <c r="AA1325" s="43"/>
      <c r="AB1325" s="45"/>
      <c r="AC1325" s="45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  <c r="BM1325" s="29"/>
      <c r="BN1325" s="29"/>
      <c r="BO1325" s="29"/>
      <c r="BP1325" s="29"/>
      <c r="BQ1325" s="29"/>
      <c r="BR1325" s="29"/>
      <c r="BS1325" s="29"/>
      <c r="BT1325" s="29"/>
      <c r="BU1325" s="29"/>
      <c r="BV1325" s="29"/>
      <c r="BW1325" s="29"/>
      <c r="BX1325" s="29"/>
      <c r="BY1325" s="29"/>
      <c r="BZ1325" s="29"/>
      <c r="CA1325" s="29"/>
      <c r="CB1325" s="29"/>
      <c r="CC1325" s="29"/>
      <c r="CD1325" s="29"/>
      <c r="CE1325" s="29"/>
      <c r="CF1325" s="29"/>
      <c r="CG1325" s="29"/>
      <c r="CH1325" s="29"/>
      <c r="CI1325" s="29"/>
      <c r="CJ1325" s="29"/>
      <c r="CK1325" s="29"/>
      <c r="CL1325" s="29"/>
      <c r="CM1325" s="29"/>
      <c r="CN1325" s="29"/>
      <c r="CO1325" s="29"/>
      <c r="CP1325" s="29"/>
      <c r="CQ1325" s="29"/>
      <c r="CR1325" s="29"/>
      <c r="CS1325" s="29"/>
      <c r="CT1325" s="29"/>
      <c r="CU1325" s="29"/>
      <c r="CV1325" s="29"/>
      <c r="CW1325" s="29"/>
      <c r="CX1325" s="29"/>
      <c r="CY1325" s="29"/>
      <c r="CZ1325" s="29"/>
      <c r="DA1325" s="29"/>
      <c r="DB1325" s="29"/>
      <c r="DC1325" s="29"/>
      <c r="DD1325" s="29"/>
      <c r="DE1325" s="29"/>
      <c r="DF1325" s="29"/>
      <c r="DG1325" s="29"/>
      <c r="DH1325" s="29"/>
      <c r="DI1325" s="29"/>
      <c r="DJ1325" s="29"/>
      <c r="DK1325" s="29"/>
      <c r="DL1325" s="29"/>
      <c r="DM1325" s="29"/>
      <c r="DN1325" s="29"/>
      <c r="DO1325" s="29"/>
      <c r="DP1325" s="29"/>
      <c r="DQ1325" s="29"/>
      <c r="DR1325" s="29"/>
      <c r="DS1325" s="29"/>
      <c r="DT1325" s="29"/>
      <c r="DU1325" s="29"/>
      <c r="DV1325" s="29"/>
      <c r="DW1325" s="29"/>
      <c r="DX1325" s="29"/>
      <c r="DY1325" s="29"/>
      <c r="DZ1325" s="29"/>
      <c r="EA1325" s="29"/>
      <c r="EB1325" s="29"/>
      <c r="EC1325" s="29"/>
      <c r="ED1325" s="29"/>
      <c r="EE1325" s="29"/>
      <c r="EF1325" s="29"/>
      <c r="EG1325" s="29"/>
      <c r="EH1325" s="29"/>
      <c r="EI1325" s="29"/>
      <c r="EJ1325" s="29"/>
      <c r="EK1325" s="29"/>
      <c r="EL1325" s="29"/>
      <c r="EM1325" s="29"/>
      <c r="EN1325" s="29"/>
      <c r="EO1325" s="29"/>
      <c r="EP1325" s="29"/>
      <c r="EQ1325" s="29"/>
      <c r="ER1325" s="29"/>
      <c r="ES1325" s="29"/>
      <c r="ET1325" s="29"/>
      <c r="EU1325" s="29"/>
      <c r="EV1325" s="29"/>
      <c r="EW1325" s="29"/>
      <c r="EX1325" s="29"/>
      <c r="EY1325" s="29"/>
      <c r="EZ1325" s="29"/>
      <c r="FA1325" s="29"/>
      <c r="FB1325" s="29"/>
      <c r="FC1325" s="29"/>
      <c r="FD1325" s="29"/>
      <c r="FE1325" s="29"/>
      <c r="FF1325" s="29"/>
      <c r="FG1325" s="29"/>
      <c r="FH1325" s="29"/>
      <c r="FI1325" s="29"/>
      <c r="FJ1325" s="29"/>
      <c r="FK1325" s="29"/>
      <c r="FL1325" s="29"/>
      <c r="FM1325" s="29"/>
      <c r="FN1325" s="29"/>
      <c r="FO1325" s="29"/>
      <c r="FP1325" s="29"/>
      <c r="FQ1325" s="29"/>
      <c r="FR1325" s="29"/>
      <c r="FS1325" s="29"/>
      <c r="FT1325" s="29"/>
      <c r="FU1325" s="29"/>
      <c r="FV1325" s="29"/>
      <c r="FW1325" s="29"/>
      <c r="FX1325" s="29"/>
      <c r="FY1325" s="29"/>
      <c r="FZ1325" s="29"/>
      <c r="GA1325" s="29"/>
      <c r="GB1325" s="29"/>
      <c r="GC1325" s="29"/>
      <c r="GD1325" s="29"/>
      <c r="GE1325" s="29"/>
      <c r="GF1325" s="29"/>
      <c r="GG1325" s="29"/>
      <c r="GH1325" s="29"/>
      <c r="GI1325" s="29"/>
      <c r="GJ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</row>
    <row r="1326" spans="2:230" ht="12.75">
      <c r="B1326" s="48"/>
      <c r="C1326" s="48"/>
      <c r="D1326" s="48"/>
      <c r="E1326" s="55"/>
      <c r="F1326" s="56"/>
      <c r="G1326" s="56"/>
      <c r="H1326" s="56"/>
      <c r="I1326" s="48"/>
      <c r="J1326" s="48"/>
      <c r="K1326" s="48"/>
      <c r="L1326" s="56"/>
      <c r="M1326" s="48"/>
      <c r="N1326" s="48"/>
      <c r="O1326" s="49"/>
      <c r="P1326" s="48"/>
      <c r="Q1326" s="48"/>
      <c r="R1326" s="56"/>
      <c r="S1326" s="52"/>
      <c r="T1326" s="116"/>
      <c r="U1326" s="116"/>
      <c r="V1326" s="116"/>
      <c r="W1326" s="116"/>
      <c r="X1326" s="43"/>
      <c r="Y1326" s="43"/>
      <c r="Z1326" s="42"/>
      <c r="AA1326" s="43"/>
      <c r="AB1326" s="45"/>
      <c r="AC1326" s="45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  <c r="BM1326" s="29"/>
      <c r="BN1326" s="29"/>
      <c r="BO1326" s="29"/>
      <c r="BP1326" s="29"/>
      <c r="BQ1326" s="29"/>
      <c r="BR1326" s="29"/>
      <c r="BS1326" s="29"/>
      <c r="BT1326" s="29"/>
      <c r="BU1326" s="29"/>
      <c r="BV1326" s="29"/>
      <c r="BW1326" s="29"/>
      <c r="BX1326" s="29"/>
      <c r="BY1326" s="29"/>
      <c r="BZ1326" s="29"/>
      <c r="CA1326" s="29"/>
      <c r="CB1326" s="29"/>
      <c r="CC1326" s="29"/>
      <c r="CD1326" s="29"/>
      <c r="CE1326" s="29"/>
      <c r="CF1326" s="29"/>
      <c r="CG1326" s="29"/>
      <c r="CH1326" s="29"/>
      <c r="CI1326" s="29"/>
      <c r="CJ1326" s="29"/>
      <c r="CK1326" s="29"/>
      <c r="CL1326" s="29"/>
      <c r="CM1326" s="29"/>
      <c r="CN1326" s="29"/>
      <c r="CO1326" s="29"/>
      <c r="CP1326" s="29"/>
      <c r="CQ1326" s="29"/>
      <c r="CR1326" s="29"/>
      <c r="CS1326" s="29"/>
      <c r="CT1326" s="29"/>
      <c r="CU1326" s="29"/>
      <c r="CV1326" s="29"/>
      <c r="CW1326" s="29"/>
      <c r="CX1326" s="29"/>
      <c r="CY1326" s="29"/>
      <c r="CZ1326" s="29"/>
      <c r="DA1326" s="29"/>
      <c r="DB1326" s="29"/>
      <c r="DC1326" s="29"/>
      <c r="DD1326" s="29"/>
      <c r="DE1326" s="29"/>
      <c r="DF1326" s="29"/>
      <c r="DG1326" s="29"/>
      <c r="DH1326" s="29"/>
      <c r="DI1326" s="29"/>
      <c r="DJ1326" s="29"/>
      <c r="DK1326" s="29"/>
      <c r="DL1326" s="29"/>
      <c r="DM1326" s="29"/>
      <c r="DN1326" s="29"/>
      <c r="DO1326" s="29"/>
      <c r="DP1326" s="29"/>
      <c r="DQ1326" s="29"/>
      <c r="DR1326" s="29"/>
      <c r="DS1326" s="29"/>
      <c r="DT1326" s="29"/>
      <c r="DU1326" s="29"/>
      <c r="DV1326" s="29"/>
      <c r="DW1326" s="29"/>
      <c r="DX1326" s="29"/>
      <c r="DY1326" s="29"/>
      <c r="DZ1326" s="29"/>
      <c r="EA1326" s="29"/>
      <c r="EB1326" s="29"/>
      <c r="EC1326" s="29"/>
      <c r="ED1326" s="29"/>
      <c r="EE1326" s="29"/>
      <c r="EF1326" s="29"/>
      <c r="EG1326" s="29"/>
      <c r="EH1326" s="29"/>
      <c r="EI1326" s="29"/>
      <c r="EJ1326" s="29"/>
      <c r="EK1326" s="29"/>
      <c r="EL1326" s="29"/>
      <c r="EM1326" s="29"/>
      <c r="EN1326" s="29"/>
      <c r="EO1326" s="29"/>
      <c r="EP1326" s="29"/>
      <c r="EQ1326" s="29"/>
      <c r="ER1326" s="29"/>
      <c r="ES1326" s="29"/>
      <c r="ET1326" s="29"/>
      <c r="EU1326" s="29"/>
      <c r="EV1326" s="29"/>
      <c r="EW1326" s="29"/>
      <c r="EX1326" s="29"/>
      <c r="EY1326" s="29"/>
      <c r="EZ1326" s="29"/>
      <c r="FA1326" s="29"/>
      <c r="FB1326" s="29"/>
      <c r="FC1326" s="29"/>
      <c r="FD1326" s="29"/>
      <c r="FE1326" s="29"/>
      <c r="FF1326" s="29"/>
      <c r="FG1326" s="29"/>
      <c r="FH1326" s="29"/>
      <c r="FI1326" s="29"/>
      <c r="FJ1326" s="29"/>
      <c r="FK1326" s="29"/>
      <c r="FL1326" s="29"/>
      <c r="FM1326" s="29"/>
      <c r="FN1326" s="29"/>
      <c r="FO1326" s="29"/>
      <c r="FP1326" s="29"/>
      <c r="FQ1326" s="29"/>
      <c r="FR1326" s="29"/>
      <c r="FS1326" s="29"/>
      <c r="FT1326" s="29"/>
      <c r="FU1326" s="29"/>
      <c r="FV1326" s="29"/>
      <c r="FW1326" s="29"/>
      <c r="FX1326" s="29"/>
      <c r="FY1326" s="29"/>
      <c r="FZ1326" s="29"/>
      <c r="GA1326" s="29"/>
      <c r="GB1326" s="29"/>
      <c r="GC1326" s="29"/>
      <c r="GD1326" s="29"/>
      <c r="GE1326" s="29"/>
      <c r="GF1326" s="29"/>
      <c r="GG1326" s="29"/>
      <c r="GH1326" s="29"/>
      <c r="GI1326" s="29"/>
      <c r="GJ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</row>
    <row r="1327" spans="2:230" ht="12.75">
      <c r="B1327" s="48"/>
      <c r="C1327" s="48"/>
      <c r="D1327" s="48"/>
      <c r="E1327" s="55"/>
      <c r="F1327" s="56"/>
      <c r="G1327" s="56"/>
      <c r="H1327" s="56"/>
      <c r="I1327" s="48"/>
      <c r="J1327" s="48"/>
      <c r="K1327" s="48"/>
      <c r="L1327" s="56"/>
      <c r="M1327" s="48"/>
      <c r="N1327" s="48"/>
      <c r="O1327" s="49"/>
      <c r="P1327" s="48"/>
      <c r="Q1327" s="48"/>
      <c r="R1327" s="56"/>
      <c r="S1327" s="52"/>
      <c r="T1327" s="116"/>
      <c r="U1327" s="116"/>
      <c r="V1327" s="116"/>
      <c r="W1327" s="116"/>
      <c r="X1327" s="43"/>
      <c r="Y1327" s="43"/>
      <c r="Z1327" s="42"/>
      <c r="AA1327" s="43"/>
      <c r="AB1327" s="45"/>
      <c r="AC1327" s="45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  <c r="BM1327" s="29"/>
      <c r="BN1327" s="29"/>
      <c r="BO1327" s="29"/>
      <c r="BP1327" s="29"/>
      <c r="BQ1327" s="29"/>
      <c r="BR1327" s="29"/>
      <c r="BS1327" s="29"/>
      <c r="BT1327" s="29"/>
      <c r="BU1327" s="29"/>
      <c r="BV1327" s="29"/>
      <c r="BW1327" s="29"/>
      <c r="BX1327" s="29"/>
      <c r="BY1327" s="29"/>
      <c r="BZ1327" s="29"/>
      <c r="CA1327" s="29"/>
      <c r="CB1327" s="29"/>
      <c r="CC1327" s="29"/>
      <c r="CD1327" s="29"/>
      <c r="CE1327" s="29"/>
      <c r="CF1327" s="29"/>
      <c r="CG1327" s="29"/>
      <c r="CH1327" s="29"/>
      <c r="CI1327" s="29"/>
      <c r="CJ1327" s="29"/>
      <c r="CK1327" s="29"/>
      <c r="CL1327" s="29"/>
      <c r="CM1327" s="29"/>
      <c r="CN1327" s="29"/>
      <c r="CO1327" s="29"/>
      <c r="CP1327" s="29"/>
      <c r="CQ1327" s="29"/>
      <c r="CR1327" s="29"/>
      <c r="CS1327" s="29"/>
      <c r="CT1327" s="29"/>
      <c r="CU1327" s="29"/>
      <c r="CV1327" s="29"/>
      <c r="CW1327" s="29"/>
      <c r="CX1327" s="29"/>
      <c r="CY1327" s="29"/>
      <c r="CZ1327" s="29"/>
      <c r="DA1327" s="29"/>
      <c r="DB1327" s="29"/>
      <c r="DC1327" s="29"/>
      <c r="DD1327" s="29"/>
      <c r="DE1327" s="29"/>
      <c r="DF1327" s="29"/>
      <c r="DG1327" s="29"/>
      <c r="DH1327" s="29"/>
      <c r="DI1327" s="29"/>
      <c r="DJ1327" s="29"/>
      <c r="DK1327" s="29"/>
      <c r="DL1327" s="29"/>
      <c r="DM1327" s="29"/>
      <c r="DN1327" s="29"/>
      <c r="DO1327" s="29"/>
      <c r="DP1327" s="29"/>
      <c r="DQ1327" s="29"/>
      <c r="DR1327" s="29"/>
      <c r="DS1327" s="29"/>
      <c r="DT1327" s="29"/>
      <c r="DU1327" s="29"/>
      <c r="DV1327" s="29"/>
      <c r="DW1327" s="29"/>
      <c r="DX1327" s="29"/>
      <c r="DY1327" s="29"/>
      <c r="DZ1327" s="29"/>
      <c r="EA1327" s="29"/>
      <c r="EB1327" s="29"/>
      <c r="EC1327" s="29"/>
      <c r="ED1327" s="29"/>
      <c r="EE1327" s="29"/>
      <c r="EF1327" s="29"/>
      <c r="EG1327" s="29"/>
      <c r="EH1327" s="29"/>
      <c r="EI1327" s="29"/>
      <c r="EJ1327" s="29"/>
      <c r="EK1327" s="29"/>
      <c r="EL1327" s="29"/>
      <c r="EM1327" s="29"/>
      <c r="EN1327" s="29"/>
      <c r="EO1327" s="29"/>
      <c r="EP1327" s="29"/>
      <c r="EQ1327" s="29"/>
      <c r="ER1327" s="29"/>
      <c r="ES1327" s="29"/>
      <c r="ET1327" s="29"/>
      <c r="EU1327" s="29"/>
      <c r="EV1327" s="29"/>
      <c r="EW1327" s="29"/>
      <c r="EX1327" s="29"/>
      <c r="EY1327" s="29"/>
      <c r="EZ1327" s="29"/>
      <c r="FA1327" s="29"/>
      <c r="FB1327" s="29"/>
      <c r="FC1327" s="29"/>
      <c r="FD1327" s="29"/>
      <c r="FE1327" s="29"/>
      <c r="FF1327" s="29"/>
      <c r="FG1327" s="29"/>
      <c r="FH1327" s="29"/>
      <c r="FI1327" s="29"/>
      <c r="FJ1327" s="29"/>
      <c r="FK1327" s="29"/>
      <c r="FL1327" s="29"/>
      <c r="FM1327" s="29"/>
      <c r="FN1327" s="29"/>
      <c r="FO1327" s="29"/>
      <c r="FP1327" s="29"/>
      <c r="FQ1327" s="29"/>
      <c r="FR1327" s="29"/>
      <c r="FS1327" s="29"/>
      <c r="FT1327" s="29"/>
      <c r="FU1327" s="29"/>
      <c r="FV1327" s="29"/>
      <c r="FW1327" s="29"/>
      <c r="FX1327" s="29"/>
      <c r="FY1327" s="29"/>
      <c r="FZ1327" s="29"/>
      <c r="GA1327" s="29"/>
      <c r="GB1327" s="29"/>
      <c r="GC1327" s="29"/>
      <c r="GD1327" s="29"/>
      <c r="GE1327" s="29"/>
      <c r="GF1327" s="29"/>
      <c r="GG1327" s="29"/>
      <c r="GH1327" s="29"/>
      <c r="GI1327" s="29"/>
      <c r="GJ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</row>
    <row r="1328" spans="2:230" ht="12.75">
      <c r="B1328" s="48"/>
      <c r="C1328" s="48"/>
      <c r="D1328" s="48"/>
      <c r="E1328" s="55"/>
      <c r="F1328" s="56"/>
      <c r="G1328" s="56"/>
      <c r="H1328" s="56"/>
      <c r="I1328" s="48"/>
      <c r="J1328" s="48"/>
      <c r="K1328" s="48"/>
      <c r="L1328" s="56"/>
      <c r="M1328" s="48"/>
      <c r="N1328" s="48"/>
      <c r="O1328" s="49"/>
      <c r="P1328" s="48"/>
      <c r="Q1328" s="48"/>
      <c r="R1328" s="56"/>
      <c r="S1328" s="52"/>
      <c r="T1328" s="116"/>
      <c r="U1328" s="116"/>
      <c r="V1328" s="116"/>
      <c r="W1328" s="116"/>
      <c r="X1328" s="43"/>
      <c r="Y1328" s="43"/>
      <c r="Z1328" s="42"/>
      <c r="AA1328" s="43"/>
      <c r="AB1328" s="45"/>
      <c r="AC1328" s="45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  <c r="BM1328" s="29"/>
      <c r="BN1328" s="29"/>
      <c r="BO1328" s="29"/>
      <c r="BP1328" s="29"/>
      <c r="BQ1328" s="29"/>
      <c r="BR1328" s="29"/>
      <c r="BS1328" s="29"/>
      <c r="BT1328" s="29"/>
      <c r="BU1328" s="29"/>
      <c r="BV1328" s="29"/>
      <c r="BW1328" s="29"/>
      <c r="BX1328" s="29"/>
      <c r="BY1328" s="29"/>
      <c r="BZ1328" s="29"/>
      <c r="CA1328" s="29"/>
      <c r="CB1328" s="29"/>
      <c r="CC1328" s="29"/>
      <c r="CD1328" s="29"/>
      <c r="CE1328" s="29"/>
      <c r="CF1328" s="29"/>
      <c r="CG1328" s="29"/>
      <c r="CH1328" s="29"/>
      <c r="CI1328" s="29"/>
      <c r="CJ1328" s="29"/>
      <c r="CK1328" s="29"/>
      <c r="CL1328" s="29"/>
      <c r="CM1328" s="29"/>
      <c r="CN1328" s="29"/>
      <c r="CO1328" s="29"/>
      <c r="CP1328" s="29"/>
      <c r="CQ1328" s="29"/>
      <c r="CR1328" s="29"/>
      <c r="CS1328" s="29"/>
      <c r="CT1328" s="29"/>
      <c r="CU1328" s="29"/>
      <c r="CV1328" s="29"/>
      <c r="CW1328" s="29"/>
      <c r="CX1328" s="29"/>
      <c r="CY1328" s="29"/>
      <c r="CZ1328" s="29"/>
      <c r="DA1328" s="29"/>
      <c r="DB1328" s="29"/>
      <c r="DC1328" s="29"/>
      <c r="DD1328" s="29"/>
      <c r="DE1328" s="29"/>
      <c r="DF1328" s="29"/>
      <c r="DG1328" s="29"/>
      <c r="DH1328" s="29"/>
      <c r="DI1328" s="29"/>
      <c r="DJ1328" s="29"/>
      <c r="DK1328" s="29"/>
      <c r="DL1328" s="29"/>
      <c r="DM1328" s="29"/>
      <c r="DN1328" s="29"/>
      <c r="DO1328" s="29"/>
      <c r="DP1328" s="29"/>
      <c r="DQ1328" s="29"/>
      <c r="DR1328" s="29"/>
      <c r="DS1328" s="29"/>
      <c r="DT1328" s="29"/>
      <c r="DU1328" s="29"/>
      <c r="DV1328" s="29"/>
      <c r="DW1328" s="29"/>
      <c r="DX1328" s="29"/>
      <c r="DY1328" s="29"/>
      <c r="DZ1328" s="29"/>
      <c r="EA1328" s="29"/>
      <c r="EB1328" s="29"/>
      <c r="EC1328" s="29"/>
      <c r="ED1328" s="29"/>
      <c r="EE1328" s="29"/>
      <c r="EF1328" s="29"/>
      <c r="EG1328" s="29"/>
      <c r="EH1328" s="29"/>
      <c r="EI1328" s="29"/>
      <c r="EJ1328" s="29"/>
      <c r="EK1328" s="29"/>
      <c r="EL1328" s="29"/>
      <c r="EM1328" s="29"/>
      <c r="EN1328" s="29"/>
      <c r="EO1328" s="29"/>
      <c r="EP1328" s="29"/>
      <c r="EQ1328" s="29"/>
      <c r="ER1328" s="29"/>
      <c r="ES1328" s="29"/>
      <c r="ET1328" s="29"/>
      <c r="EU1328" s="29"/>
      <c r="EV1328" s="29"/>
      <c r="EW1328" s="29"/>
      <c r="EX1328" s="29"/>
      <c r="EY1328" s="29"/>
      <c r="EZ1328" s="29"/>
      <c r="FA1328" s="29"/>
      <c r="FB1328" s="29"/>
      <c r="FC1328" s="29"/>
      <c r="FD1328" s="29"/>
      <c r="FE1328" s="29"/>
      <c r="FF1328" s="29"/>
      <c r="FG1328" s="29"/>
      <c r="FH1328" s="29"/>
      <c r="FI1328" s="29"/>
      <c r="FJ1328" s="29"/>
      <c r="FK1328" s="29"/>
      <c r="FL1328" s="29"/>
      <c r="FM1328" s="29"/>
      <c r="FN1328" s="29"/>
      <c r="FO1328" s="29"/>
      <c r="FP1328" s="29"/>
      <c r="FQ1328" s="29"/>
      <c r="FR1328" s="29"/>
      <c r="FS1328" s="29"/>
      <c r="FT1328" s="29"/>
      <c r="FU1328" s="29"/>
      <c r="FV1328" s="29"/>
      <c r="FW1328" s="29"/>
      <c r="FX1328" s="29"/>
      <c r="FY1328" s="29"/>
      <c r="FZ1328" s="29"/>
      <c r="GA1328" s="29"/>
      <c r="GB1328" s="29"/>
      <c r="GC1328" s="29"/>
      <c r="GD1328" s="29"/>
      <c r="GE1328" s="29"/>
      <c r="GF1328" s="29"/>
      <c r="GG1328" s="29"/>
      <c r="GH1328" s="29"/>
      <c r="GI1328" s="29"/>
      <c r="GJ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</row>
    <row r="1329" spans="2:230" ht="12.75">
      <c r="B1329" s="48"/>
      <c r="C1329" s="48"/>
      <c r="D1329" s="48"/>
      <c r="E1329" s="55"/>
      <c r="F1329" s="56"/>
      <c r="G1329" s="56"/>
      <c r="H1329" s="56"/>
      <c r="I1329" s="48"/>
      <c r="J1329" s="48"/>
      <c r="K1329" s="48"/>
      <c r="L1329" s="56"/>
      <c r="M1329" s="48"/>
      <c r="N1329" s="48"/>
      <c r="O1329" s="49"/>
      <c r="P1329" s="48"/>
      <c r="Q1329" s="48"/>
      <c r="R1329" s="56"/>
      <c r="S1329" s="52"/>
      <c r="T1329" s="116"/>
      <c r="U1329" s="116"/>
      <c r="V1329" s="116"/>
      <c r="W1329" s="116"/>
      <c r="X1329" s="43"/>
      <c r="Y1329" s="43"/>
      <c r="Z1329" s="42"/>
      <c r="AA1329" s="43"/>
      <c r="AB1329" s="45"/>
      <c r="AC1329" s="45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  <c r="BM1329" s="29"/>
      <c r="BN1329" s="29"/>
      <c r="BO1329" s="29"/>
      <c r="BP1329" s="29"/>
      <c r="BQ1329" s="29"/>
      <c r="BR1329" s="29"/>
      <c r="BS1329" s="29"/>
      <c r="BT1329" s="29"/>
      <c r="BU1329" s="29"/>
      <c r="BV1329" s="29"/>
      <c r="BW1329" s="29"/>
      <c r="BX1329" s="29"/>
      <c r="BY1329" s="29"/>
      <c r="BZ1329" s="29"/>
      <c r="CA1329" s="29"/>
      <c r="CB1329" s="29"/>
      <c r="CC1329" s="29"/>
      <c r="CD1329" s="29"/>
      <c r="CE1329" s="29"/>
      <c r="CF1329" s="29"/>
      <c r="CG1329" s="29"/>
      <c r="CH1329" s="29"/>
      <c r="CI1329" s="29"/>
      <c r="CJ1329" s="29"/>
      <c r="CK1329" s="29"/>
      <c r="CL1329" s="29"/>
      <c r="CM1329" s="29"/>
      <c r="CN1329" s="29"/>
      <c r="CO1329" s="29"/>
      <c r="CP1329" s="29"/>
      <c r="CQ1329" s="29"/>
      <c r="CR1329" s="29"/>
      <c r="CS1329" s="29"/>
      <c r="CT1329" s="29"/>
      <c r="CU1329" s="29"/>
      <c r="CV1329" s="29"/>
      <c r="CW1329" s="29"/>
      <c r="CX1329" s="29"/>
      <c r="CY1329" s="29"/>
      <c r="CZ1329" s="29"/>
      <c r="DA1329" s="29"/>
      <c r="DB1329" s="29"/>
      <c r="DC1329" s="29"/>
      <c r="DD1329" s="29"/>
      <c r="DE1329" s="29"/>
      <c r="DF1329" s="29"/>
      <c r="DG1329" s="29"/>
      <c r="DH1329" s="29"/>
      <c r="DI1329" s="29"/>
      <c r="DJ1329" s="29"/>
      <c r="DK1329" s="29"/>
      <c r="DL1329" s="29"/>
      <c r="DM1329" s="29"/>
      <c r="DN1329" s="29"/>
      <c r="DO1329" s="29"/>
      <c r="DP1329" s="29"/>
      <c r="DQ1329" s="29"/>
      <c r="DR1329" s="29"/>
      <c r="DS1329" s="29"/>
      <c r="DT1329" s="29"/>
      <c r="DU1329" s="29"/>
      <c r="DV1329" s="29"/>
      <c r="DW1329" s="29"/>
      <c r="DX1329" s="29"/>
      <c r="DY1329" s="29"/>
      <c r="DZ1329" s="29"/>
      <c r="EA1329" s="29"/>
      <c r="EB1329" s="29"/>
      <c r="EC1329" s="29"/>
      <c r="ED1329" s="29"/>
      <c r="EE1329" s="29"/>
      <c r="EF1329" s="29"/>
      <c r="EG1329" s="29"/>
      <c r="EH1329" s="29"/>
      <c r="EI1329" s="29"/>
      <c r="EJ1329" s="29"/>
      <c r="EK1329" s="29"/>
      <c r="EL1329" s="29"/>
      <c r="EM1329" s="29"/>
      <c r="EN1329" s="29"/>
      <c r="EO1329" s="29"/>
      <c r="EP1329" s="29"/>
      <c r="EQ1329" s="29"/>
      <c r="ER1329" s="29"/>
      <c r="ES1329" s="29"/>
      <c r="ET1329" s="29"/>
      <c r="EU1329" s="29"/>
      <c r="EV1329" s="29"/>
      <c r="EW1329" s="29"/>
      <c r="EX1329" s="29"/>
      <c r="EY1329" s="29"/>
      <c r="EZ1329" s="29"/>
      <c r="FA1329" s="29"/>
      <c r="FB1329" s="29"/>
      <c r="FC1329" s="29"/>
      <c r="FD1329" s="29"/>
      <c r="FE1329" s="29"/>
      <c r="FF1329" s="29"/>
      <c r="FG1329" s="29"/>
      <c r="FH1329" s="29"/>
      <c r="FI1329" s="29"/>
      <c r="FJ1329" s="29"/>
      <c r="FK1329" s="29"/>
      <c r="FL1329" s="29"/>
      <c r="FM1329" s="29"/>
      <c r="FN1329" s="29"/>
      <c r="FO1329" s="29"/>
      <c r="FP1329" s="29"/>
      <c r="FQ1329" s="29"/>
      <c r="FR1329" s="29"/>
      <c r="FS1329" s="29"/>
      <c r="FT1329" s="29"/>
      <c r="FU1329" s="29"/>
      <c r="FV1329" s="29"/>
      <c r="FW1329" s="29"/>
      <c r="FX1329" s="29"/>
      <c r="FY1329" s="29"/>
      <c r="FZ1329" s="29"/>
      <c r="GA1329" s="29"/>
      <c r="GB1329" s="29"/>
      <c r="GC1329" s="29"/>
      <c r="GD1329" s="29"/>
      <c r="GE1329" s="29"/>
      <c r="GF1329" s="29"/>
      <c r="GG1329" s="29"/>
      <c r="GH1329" s="29"/>
      <c r="GI1329" s="29"/>
      <c r="GJ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</row>
    <row r="1330" spans="2:230" ht="12.75">
      <c r="B1330" s="48"/>
      <c r="C1330" s="48"/>
      <c r="D1330" s="48"/>
      <c r="E1330" s="55"/>
      <c r="F1330" s="56"/>
      <c r="G1330" s="56"/>
      <c r="H1330" s="56"/>
      <c r="I1330" s="48"/>
      <c r="J1330" s="48"/>
      <c r="K1330" s="48"/>
      <c r="L1330" s="56"/>
      <c r="M1330" s="48"/>
      <c r="N1330" s="48"/>
      <c r="O1330" s="49"/>
      <c r="P1330" s="48"/>
      <c r="Q1330" s="48"/>
      <c r="R1330" s="56"/>
      <c r="S1330" s="52"/>
      <c r="T1330" s="116"/>
      <c r="U1330" s="116"/>
      <c r="V1330" s="116"/>
      <c r="W1330" s="116"/>
      <c r="X1330" s="43"/>
      <c r="Y1330" s="43"/>
      <c r="Z1330" s="42"/>
      <c r="AA1330" s="43"/>
      <c r="AB1330" s="45"/>
      <c r="AC1330" s="45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  <c r="BM1330" s="29"/>
      <c r="BN1330" s="29"/>
      <c r="BO1330" s="29"/>
      <c r="BP1330" s="29"/>
      <c r="BQ1330" s="29"/>
      <c r="BR1330" s="29"/>
      <c r="BS1330" s="29"/>
      <c r="BT1330" s="29"/>
      <c r="BU1330" s="29"/>
      <c r="BV1330" s="29"/>
      <c r="BW1330" s="29"/>
      <c r="BX1330" s="29"/>
      <c r="BY1330" s="29"/>
      <c r="BZ1330" s="29"/>
      <c r="CA1330" s="29"/>
      <c r="CB1330" s="29"/>
      <c r="CC1330" s="29"/>
      <c r="CD1330" s="29"/>
      <c r="CE1330" s="29"/>
      <c r="CF1330" s="29"/>
      <c r="CG1330" s="29"/>
      <c r="CH1330" s="29"/>
      <c r="CI1330" s="29"/>
      <c r="CJ1330" s="29"/>
      <c r="CK1330" s="29"/>
      <c r="CL1330" s="29"/>
      <c r="CM1330" s="29"/>
      <c r="CN1330" s="29"/>
      <c r="CO1330" s="29"/>
      <c r="CP1330" s="29"/>
      <c r="CQ1330" s="29"/>
      <c r="CR1330" s="29"/>
      <c r="CS1330" s="29"/>
      <c r="CT1330" s="29"/>
      <c r="CU1330" s="29"/>
      <c r="CV1330" s="29"/>
      <c r="CW1330" s="29"/>
      <c r="CX1330" s="29"/>
      <c r="CY1330" s="29"/>
      <c r="CZ1330" s="29"/>
      <c r="DA1330" s="29"/>
      <c r="DB1330" s="29"/>
      <c r="DC1330" s="29"/>
      <c r="DD1330" s="29"/>
      <c r="DE1330" s="29"/>
      <c r="DF1330" s="29"/>
      <c r="DG1330" s="29"/>
      <c r="DH1330" s="29"/>
      <c r="DI1330" s="29"/>
      <c r="DJ1330" s="29"/>
      <c r="DK1330" s="29"/>
      <c r="DL1330" s="29"/>
      <c r="DM1330" s="29"/>
      <c r="DN1330" s="29"/>
      <c r="DO1330" s="29"/>
      <c r="DP1330" s="29"/>
      <c r="DQ1330" s="29"/>
      <c r="DR1330" s="29"/>
      <c r="DS1330" s="29"/>
      <c r="DT1330" s="29"/>
      <c r="DU1330" s="29"/>
      <c r="DV1330" s="29"/>
      <c r="DW1330" s="29"/>
      <c r="DX1330" s="29"/>
      <c r="DY1330" s="29"/>
      <c r="DZ1330" s="29"/>
      <c r="EA1330" s="29"/>
      <c r="EB1330" s="29"/>
      <c r="EC1330" s="29"/>
      <c r="ED1330" s="29"/>
      <c r="EE1330" s="29"/>
      <c r="EF1330" s="29"/>
      <c r="EG1330" s="29"/>
      <c r="EH1330" s="29"/>
      <c r="EI1330" s="29"/>
      <c r="EJ1330" s="29"/>
      <c r="EK1330" s="29"/>
      <c r="EL1330" s="29"/>
      <c r="EM1330" s="29"/>
      <c r="EN1330" s="29"/>
      <c r="EO1330" s="29"/>
      <c r="EP1330" s="29"/>
      <c r="EQ1330" s="29"/>
      <c r="ER1330" s="29"/>
      <c r="ES1330" s="29"/>
      <c r="ET1330" s="29"/>
      <c r="EU1330" s="29"/>
      <c r="EV1330" s="29"/>
      <c r="EW1330" s="29"/>
      <c r="EX1330" s="29"/>
      <c r="EY1330" s="29"/>
      <c r="EZ1330" s="29"/>
      <c r="FA1330" s="29"/>
      <c r="FB1330" s="29"/>
      <c r="FC1330" s="29"/>
      <c r="FD1330" s="29"/>
      <c r="FE1330" s="29"/>
      <c r="FF1330" s="29"/>
      <c r="FG1330" s="29"/>
      <c r="FH1330" s="29"/>
      <c r="FI1330" s="29"/>
      <c r="FJ1330" s="29"/>
      <c r="FK1330" s="29"/>
      <c r="FL1330" s="29"/>
      <c r="FM1330" s="29"/>
      <c r="FN1330" s="29"/>
      <c r="FO1330" s="29"/>
      <c r="FP1330" s="29"/>
      <c r="FQ1330" s="29"/>
      <c r="FR1330" s="29"/>
      <c r="FS1330" s="29"/>
      <c r="FT1330" s="29"/>
      <c r="FU1330" s="29"/>
      <c r="FV1330" s="29"/>
      <c r="FW1330" s="29"/>
      <c r="FX1330" s="29"/>
      <c r="FY1330" s="29"/>
      <c r="FZ1330" s="29"/>
      <c r="GA1330" s="29"/>
      <c r="GB1330" s="29"/>
      <c r="GC1330" s="29"/>
      <c r="GD1330" s="29"/>
      <c r="GE1330" s="29"/>
      <c r="GF1330" s="29"/>
      <c r="GG1330" s="29"/>
      <c r="GH1330" s="29"/>
      <c r="GI1330" s="29"/>
      <c r="GJ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</row>
    <row r="1331" spans="2:230" ht="12.75">
      <c r="B1331" s="48"/>
      <c r="C1331" s="48"/>
      <c r="D1331" s="48"/>
      <c r="E1331" s="55"/>
      <c r="F1331" s="56"/>
      <c r="G1331" s="56"/>
      <c r="H1331" s="56"/>
      <c r="I1331" s="48"/>
      <c r="J1331" s="48"/>
      <c r="K1331" s="48"/>
      <c r="L1331" s="56"/>
      <c r="M1331" s="48"/>
      <c r="N1331" s="48"/>
      <c r="O1331" s="49"/>
      <c r="P1331" s="48"/>
      <c r="Q1331" s="48"/>
      <c r="R1331" s="56"/>
      <c r="S1331" s="52"/>
      <c r="T1331" s="116"/>
      <c r="U1331" s="116"/>
      <c r="V1331" s="116"/>
      <c r="W1331" s="116"/>
      <c r="X1331" s="43"/>
      <c r="Y1331" s="43"/>
      <c r="Z1331" s="42"/>
      <c r="AA1331" s="43"/>
      <c r="AB1331" s="45"/>
      <c r="AC1331" s="45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  <c r="BM1331" s="29"/>
      <c r="BN1331" s="29"/>
      <c r="BO1331" s="29"/>
      <c r="BP1331" s="29"/>
      <c r="BQ1331" s="29"/>
      <c r="BR1331" s="29"/>
      <c r="BS1331" s="29"/>
      <c r="BT1331" s="29"/>
      <c r="BU1331" s="29"/>
      <c r="BV1331" s="29"/>
      <c r="BW1331" s="29"/>
      <c r="BX1331" s="29"/>
      <c r="BY1331" s="29"/>
      <c r="BZ1331" s="29"/>
      <c r="CA1331" s="29"/>
      <c r="CB1331" s="29"/>
      <c r="CC1331" s="29"/>
      <c r="CD1331" s="29"/>
      <c r="CE1331" s="29"/>
      <c r="CF1331" s="29"/>
      <c r="CG1331" s="29"/>
      <c r="CH1331" s="29"/>
      <c r="CI1331" s="29"/>
      <c r="CJ1331" s="29"/>
      <c r="CK1331" s="29"/>
      <c r="CL1331" s="29"/>
      <c r="CM1331" s="29"/>
      <c r="CN1331" s="29"/>
      <c r="CO1331" s="29"/>
      <c r="CP1331" s="29"/>
      <c r="CQ1331" s="29"/>
      <c r="CR1331" s="29"/>
      <c r="CS1331" s="29"/>
      <c r="CT1331" s="29"/>
      <c r="CU1331" s="29"/>
      <c r="CV1331" s="29"/>
      <c r="CW1331" s="29"/>
      <c r="CX1331" s="29"/>
      <c r="CY1331" s="29"/>
      <c r="CZ1331" s="29"/>
      <c r="DA1331" s="29"/>
      <c r="DB1331" s="29"/>
      <c r="DC1331" s="29"/>
      <c r="DD1331" s="29"/>
      <c r="DE1331" s="29"/>
      <c r="DF1331" s="29"/>
      <c r="DG1331" s="29"/>
      <c r="DH1331" s="29"/>
      <c r="DI1331" s="29"/>
      <c r="DJ1331" s="29"/>
      <c r="DK1331" s="29"/>
      <c r="DL1331" s="29"/>
      <c r="DM1331" s="29"/>
      <c r="DN1331" s="29"/>
      <c r="DO1331" s="29"/>
      <c r="DP1331" s="29"/>
      <c r="DQ1331" s="29"/>
      <c r="DR1331" s="29"/>
      <c r="DS1331" s="29"/>
      <c r="DT1331" s="29"/>
      <c r="DU1331" s="29"/>
      <c r="DV1331" s="29"/>
      <c r="DW1331" s="29"/>
      <c r="DX1331" s="29"/>
      <c r="DY1331" s="29"/>
      <c r="DZ1331" s="29"/>
      <c r="EA1331" s="29"/>
      <c r="EB1331" s="29"/>
      <c r="EC1331" s="29"/>
      <c r="ED1331" s="29"/>
      <c r="EE1331" s="29"/>
      <c r="EF1331" s="29"/>
      <c r="EG1331" s="29"/>
      <c r="EH1331" s="29"/>
      <c r="EI1331" s="29"/>
      <c r="EJ1331" s="29"/>
      <c r="EK1331" s="29"/>
      <c r="EL1331" s="29"/>
      <c r="EM1331" s="29"/>
      <c r="EN1331" s="29"/>
      <c r="EO1331" s="29"/>
      <c r="EP1331" s="29"/>
      <c r="EQ1331" s="29"/>
      <c r="ER1331" s="29"/>
      <c r="ES1331" s="29"/>
      <c r="ET1331" s="29"/>
      <c r="EU1331" s="29"/>
      <c r="EV1331" s="29"/>
      <c r="EW1331" s="29"/>
      <c r="EX1331" s="29"/>
      <c r="EY1331" s="29"/>
      <c r="EZ1331" s="29"/>
      <c r="FA1331" s="29"/>
      <c r="FB1331" s="29"/>
      <c r="FC1331" s="29"/>
      <c r="FD1331" s="29"/>
      <c r="FE1331" s="29"/>
      <c r="FF1331" s="29"/>
      <c r="FG1331" s="29"/>
      <c r="FH1331" s="29"/>
      <c r="FI1331" s="29"/>
      <c r="FJ1331" s="29"/>
      <c r="FK1331" s="29"/>
      <c r="FL1331" s="29"/>
      <c r="FM1331" s="29"/>
      <c r="FN1331" s="29"/>
      <c r="FO1331" s="29"/>
      <c r="FP1331" s="29"/>
      <c r="FQ1331" s="29"/>
      <c r="FR1331" s="29"/>
      <c r="FS1331" s="29"/>
      <c r="FT1331" s="29"/>
      <c r="FU1331" s="29"/>
      <c r="FV1331" s="29"/>
      <c r="FW1331" s="29"/>
      <c r="FX1331" s="29"/>
      <c r="FY1331" s="29"/>
      <c r="FZ1331" s="29"/>
      <c r="GA1331" s="29"/>
      <c r="GB1331" s="29"/>
      <c r="GC1331" s="29"/>
      <c r="GD1331" s="29"/>
      <c r="GE1331" s="29"/>
      <c r="GF1331" s="29"/>
      <c r="GG1331" s="29"/>
      <c r="GH1331" s="29"/>
      <c r="GI1331" s="29"/>
      <c r="GJ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</row>
    <row r="1332" spans="2:230" ht="12.75">
      <c r="B1332" s="48"/>
      <c r="C1332" s="48"/>
      <c r="D1332" s="48"/>
      <c r="E1332" s="55"/>
      <c r="F1332" s="56"/>
      <c r="G1332" s="56"/>
      <c r="H1332" s="56"/>
      <c r="I1332" s="48"/>
      <c r="J1332" s="48"/>
      <c r="K1332" s="48"/>
      <c r="L1332" s="56"/>
      <c r="M1332" s="48"/>
      <c r="N1332" s="48"/>
      <c r="O1332" s="49"/>
      <c r="P1332" s="48"/>
      <c r="Q1332" s="48"/>
      <c r="R1332" s="56"/>
      <c r="S1332" s="52"/>
      <c r="T1332" s="116"/>
      <c r="U1332" s="116"/>
      <c r="V1332" s="116"/>
      <c r="W1332" s="116"/>
      <c r="X1332" s="43"/>
      <c r="Y1332" s="43"/>
      <c r="Z1332" s="42"/>
      <c r="AA1332" s="43"/>
      <c r="AB1332" s="45"/>
      <c r="AC1332" s="45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  <c r="BM1332" s="29"/>
      <c r="BN1332" s="29"/>
      <c r="BO1332" s="29"/>
      <c r="BP1332" s="29"/>
      <c r="BQ1332" s="29"/>
      <c r="BR1332" s="29"/>
      <c r="BS1332" s="29"/>
      <c r="BT1332" s="29"/>
      <c r="BU1332" s="29"/>
      <c r="BV1332" s="29"/>
      <c r="BW1332" s="29"/>
      <c r="BX1332" s="29"/>
      <c r="BY1332" s="29"/>
      <c r="BZ1332" s="29"/>
      <c r="CA1332" s="29"/>
      <c r="CB1332" s="29"/>
      <c r="CC1332" s="29"/>
      <c r="CD1332" s="29"/>
      <c r="CE1332" s="29"/>
      <c r="CF1332" s="29"/>
      <c r="CG1332" s="29"/>
      <c r="CH1332" s="29"/>
      <c r="CI1332" s="29"/>
      <c r="CJ1332" s="29"/>
      <c r="CK1332" s="29"/>
      <c r="CL1332" s="29"/>
      <c r="CM1332" s="29"/>
      <c r="CN1332" s="29"/>
      <c r="CO1332" s="29"/>
      <c r="CP1332" s="29"/>
      <c r="CQ1332" s="29"/>
      <c r="CR1332" s="29"/>
      <c r="CS1332" s="29"/>
      <c r="CT1332" s="29"/>
      <c r="CU1332" s="29"/>
      <c r="CV1332" s="29"/>
      <c r="CW1332" s="29"/>
      <c r="CX1332" s="29"/>
      <c r="CY1332" s="29"/>
      <c r="CZ1332" s="29"/>
      <c r="DA1332" s="29"/>
      <c r="DB1332" s="29"/>
      <c r="DC1332" s="29"/>
      <c r="DD1332" s="29"/>
      <c r="DE1332" s="29"/>
      <c r="DF1332" s="29"/>
      <c r="DG1332" s="29"/>
      <c r="DH1332" s="29"/>
      <c r="DI1332" s="29"/>
      <c r="DJ1332" s="29"/>
      <c r="DK1332" s="29"/>
      <c r="DL1332" s="29"/>
      <c r="DM1332" s="29"/>
      <c r="DN1332" s="29"/>
      <c r="DO1332" s="29"/>
      <c r="DP1332" s="29"/>
      <c r="DQ1332" s="29"/>
      <c r="DR1332" s="29"/>
      <c r="DS1332" s="29"/>
      <c r="DT1332" s="29"/>
      <c r="DU1332" s="29"/>
      <c r="DV1332" s="29"/>
      <c r="DW1332" s="29"/>
      <c r="DX1332" s="29"/>
      <c r="DY1332" s="29"/>
      <c r="DZ1332" s="29"/>
      <c r="EA1332" s="29"/>
      <c r="EB1332" s="29"/>
      <c r="EC1332" s="29"/>
      <c r="ED1332" s="29"/>
      <c r="EE1332" s="29"/>
      <c r="EF1332" s="29"/>
      <c r="EG1332" s="29"/>
      <c r="EH1332" s="29"/>
      <c r="EI1332" s="29"/>
      <c r="EJ1332" s="29"/>
      <c r="EK1332" s="29"/>
      <c r="EL1332" s="29"/>
      <c r="EM1332" s="29"/>
      <c r="EN1332" s="29"/>
      <c r="EO1332" s="29"/>
      <c r="EP1332" s="29"/>
      <c r="EQ1332" s="29"/>
      <c r="ER1332" s="29"/>
      <c r="ES1332" s="29"/>
      <c r="ET1332" s="29"/>
      <c r="EU1332" s="29"/>
      <c r="EV1332" s="29"/>
      <c r="EW1332" s="29"/>
      <c r="EX1332" s="29"/>
      <c r="EY1332" s="29"/>
      <c r="EZ1332" s="29"/>
      <c r="FA1332" s="29"/>
      <c r="FB1332" s="29"/>
      <c r="FC1332" s="29"/>
      <c r="FD1332" s="29"/>
      <c r="FE1332" s="29"/>
      <c r="FF1332" s="29"/>
      <c r="FG1332" s="29"/>
      <c r="FH1332" s="29"/>
      <c r="FI1332" s="29"/>
      <c r="FJ1332" s="29"/>
      <c r="FK1332" s="29"/>
      <c r="FL1332" s="29"/>
      <c r="FM1332" s="29"/>
      <c r="FN1332" s="29"/>
      <c r="FO1332" s="29"/>
      <c r="FP1332" s="29"/>
      <c r="FQ1332" s="29"/>
      <c r="FR1332" s="29"/>
      <c r="FS1332" s="29"/>
      <c r="FT1332" s="29"/>
      <c r="FU1332" s="29"/>
      <c r="FV1332" s="29"/>
      <c r="FW1332" s="29"/>
      <c r="FX1332" s="29"/>
      <c r="FY1332" s="29"/>
      <c r="FZ1332" s="29"/>
      <c r="GA1332" s="29"/>
      <c r="GB1332" s="29"/>
      <c r="GC1332" s="29"/>
      <c r="GD1332" s="29"/>
      <c r="GE1332" s="29"/>
      <c r="GF1332" s="29"/>
      <c r="GG1332" s="29"/>
      <c r="GH1332" s="29"/>
      <c r="GI1332" s="29"/>
      <c r="GJ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</row>
    <row r="1333" spans="2:230" ht="12.75">
      <c r="B1333" s="48"/>
      <c r="C1333" s="48"/>
      <c r="D1333" s="48"/>
      <c r="E1333" s="55"/>
      <c r="F1333" s="56"/>
      <c r="G1333" s="56"/>
      <c r="H1333" s="56"/>
      <c r="I1333" s="48"/>
      <c r="J1333" s="48"/>
      <c r="K1333" s="48"/>
      <c r="L1333" s="56"/>
      <c r="M1333" s="48"/>
      <c r="N1333" s="48"/>
      <c r="O1333" s="49"/>
      <c r="P1333" s="48"/>
      <c r="Q1333" s="48"/>
      <c r="R1333" s="56"/>
      <c r="S1333" s="52"/>
      <c r="T1333" s="116"/>
      <c r="U1333" s="116"/>
      <c r="V1333" s="116"/>
      <c r="W1333" s="116"/>
      <c r="X1333" s="43"/>
      <c r="Y1333" s="43"/>
      <c r="Z1333" s="42"/>
      <c r="AA1333" s="43"/>
      <c r="AB1333" s="45"/>
      <c r="AC1333" s="45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  <c r="BM1333" s="29"/>
      <c r="BN1333" s="29"/>
      <c r="BO1333" s="29"/>
      <c r="BP1333" s="29"/>
      <c r="BQ1333" s="29"/>
      <c r="BR1333" s="29"/>
      <c r="BS1333" s="29"/>
      <c r="BT1333" s="29"/>
      <c r="BU1333" s="29"/>
      <c r="BV1333" s="29"/>
      <c r="BW1333" s="29"/>
      <c r="BX1333" s="29"/>
      <c r="BY1333" s="29"/>
      <c r="BZ1333" s="29"/>
      <c r="CA1333" s="29"/>
      <c r="CB1333" s="29"/>
      <c r="CC1333" s="29"/>
      <c r="CD1333" s="29"/>
      <c r="CE1333" s="29"/>
      <c r="CF1333" s="29"/>
      <c r="CG1333" s="29"/>
      <c r="CH1333" s="29"/>
      <c r="CI1333" s="29"/>
      <c r="CJ1333" s="29"/>
      <c r="CK1333" s="29"/>
      <c r="CL1333" s="29"/>
      <c r="CM1333" s="29"/>
      <c r="CN1333" s="29"/>
      <c r="CO1333" s="29"/>
      <c r="CP1333" s="29"/>
      <c r="CQ1333" s="29"/>
      <c r="CR1333" s="29"/>
      <c r="CS1333" s="29"/>
      <c r="CT1333" s="29"/>
      <c r="CU1333" s="29"/>
      <c r="CV1333" s="29"/>
      <c r="CW1333" s="29"/>
      <c r="CX1333" s="29"/>
      <c r="CY1333" s="29"/>
      <c r="CZ1333" s="29"/>
      <c r="DA1333" s="29"/>
      <c r="DB1333" s="29"/>
      <c r="DC1333" s="29"/>
      <c r="DD1333" s="29"/>
      <c r="DE1333" s="29"/>
      <c r="DF1333" s="29"/>
      <c r="DG1333" s="29"/>
      <c r="DH1333" s="29"/>
      <c r="DI1333" s="29"/>
      <c r="DJ1333" s="29"/>
      <c r="DK1333" s="29"/>
      <c r="DL1333" s="29"/>
      <c r="DM1333" s="29"/>
      <c r="DN1333" s="29"/>
      <c r="DO1333" s="29"/>
      <c r="DP1333" s="29"/>
      <c r="DQ1333" s="29"/>
      <c r="DR1333" s="29"/>
      <c r="DS1333" s="29"/>
      <c r="DT1333" s="29"/>
      <c r="DU1333" s="29"/>
      <c r="DV1333" s="29"/>
      <c r="DW1333" s="29"/>
      <c r="DX1333" s="29"/>
      <c r="DY1333" s="29"/>
      <c r="DZ1333" s="29"/>
      <c r="EA1333" s="29"/>
      <c r="EB1333" s="29"/>
      <c r="EC1333" s="29"/>
      <c r="ED1333" s="29"/>
      <c r="EE1333" s="29"/>
      <c r="EF1333" s="29"/>
      <c r="EG1333" s="29"/>
      <c r="EH1333" s="29"/>
      <c r="EI1333" s="29"/>
      <c r="EJ1333" s="29"/>
      <c r="EK1333" s="29"/>
      <c r="EL1333" s="29"/>
      <c r="EM1333" s="29"/>
      <c r="EN1333" s="29"/>
      <c r="EO1333" s="29"/>
      <c r="EP1333" s="29"/>
      <c r="EQ1333" s="29"/>
      <c r="ER1333" s="29"/>
      <c r="ES1333" s="29"/>
      <c r="ET1333" s="29"/>
      <c r="EU1333" s="29"/>
      <c r="EV1333" s="29"/>
      <c r="EW1333" s="29"/>
      <c r="EX1333" s="29"/>
      <c r="EY1333" s="29"/>
      <c r="EZ1333" s="29"/>
      <c r="FA1333" s="29"/>
      <c r="FB1333" s="29"/>
      <c r="FC1333" s="29"/>
      <c r="FD1333" s="29"/>
      <c r="FE1333" s="29"/>
      <c r="FF1333" s="29"/>
      <c r="FG1333" s="29"/>
      <c r="FH1333" s="29"/>
      <c r="FI1333" s="29"/>
      <c r="FJ1333" s="29"/>
      <c r="FK1333" s="29"/>
      <c r="FL1333" s="29"/>
      <c r="FM1333" s="29"/>
      <c r="FN1333" s="29"/>
      <c r="FO1333" s="29"/>
      <c r="FP1333" s="29"/>
      <c r="FQ1333" s="29"/>
      <c r="FR1333" s="29"/>
      <c r="FS1333" s="29"/>
      <c r="FT1333" s="29"/>
      <c r="FU1333" s="29"/>
      <c r="FV1333" s="29"/>
      <c r="FW1333" s="29"/>
      <c r="FX1333" s="29"/>
      <c r="FY1333" s="29"/>
      <c r="FZ1333" s="29"/>
      <c r="GA1333" s="29"/>
      <c r="GB1333" s="29"/>
      <c r="GC1333" s="29"/>
      <c r="GD1333" s="29"/>
      <c r="GE1333" s="29"/>
      <c r="GF1333" s="29"/>
      <c r="GG1333" s="29"/>
      <c r="GH1333" s="29"/>
      <c r="GI1333" s="29"/>
      <c r="GJ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</row>
    <row r="1334" spans="2:230" ht="12.75">
      <c r="B1334" s="48"/>
      <c r="C1334" s="48"/>
      <c r="D1334" s="48"/>
      <c r="E1334" s="55"/>
      <c r="F1334" s="56"/>
      <c r="G1334" s="56"/>
      <c r="H1334" s="56"/>
      <c r="I1334" s="48"/>
      <c r="J1334" s="48"/>
      <c r="K1334" s="48"/>
      <c r="L1334" s="56"/>
      <c r="M1334" s="48"/>
      <c r="N1334" s="48"/>
      <c r="O1334" s="49"/>
      <c r="P1334" s="48"/>
      <c r="Q1334" s="48"/>
      <c r="R1334" s="56"/>
      <c r="S1334" s="52"/>
      <c r="T1334" s="116"/>
      <c r="U1334" s="116"/>
      <c r="V1334" s="116"/>
      <c r="W1334" s="116"/>
      <c r="X1334" s="43"/>
      <c r="Y1334" s="43"/>
      <c r="Z1334" s="42"/>
      <c r="AA1334" s="43"/>
      <c r="AB1334" s="45"/>
      <c r="AC1334" s="45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  <c r="BM1334" s="29"/>
      <c r="BN1334" s="29"/>
      <c r="BO1334" s="29"/>
      <c r="BP1334" s="29"/>
      <c r="BQ1334" s="29"/>
      <c r="BR1334" s="29"/>
      <c r="BS1334" s="29"/>
      <c r="BT1334" s="29"/>
      <c r="BU1334" s="29"/>
      <c r="BV1334" s="29"/>
      <c r="BW1334" s="29"/>
      <c r="BX1334" s="29"/>
      <c r="BY1334" s="29"/>
      <c r="BZ1334" s="29"/>
      <c r="CA1334" s="29"/>
      <c r="CB1334" s="29"/>
      <c r="CC1334" s="29"/>
      <c r="CD1334" s="29"/>
      <c r="CE1334" s="29"/>
      <c r="CF1334" s="29"/>
      <c r="CG1334" s="29"/>
      <c r="CH1334" s="29"/>
      <c r="CI1334" s="29"/>
      <c r="CJ1334" s="29"/>
      <c r="CK1334" s="29"/>
      <c r="CL1334" s="29"/>
      <c r="CM1334" s="29"/>
      <c r="CN1334" s="29"/>
      <c r="CO1334" s="29"/>
      <c r="CP1334" s="29"/>
      <c r="CQ1334" s="29"/>
      <c r="CR1334" s="29"/>
      <c r="CS1334" s="29"/>
      <c r="CT1334" s="29"/>
      <c r="CU1334" s="29"/>
      <c r="CV1334" s="29"/>
      <c r="CW1334" s="29"/>
      <c r="CX1334" s="29"/>
      <c r="CY1334" s="29"/>
      <c r="CZ1334" s="29"/>
      <c r="DA1334" s="29"/>
      <c r="DB1334" s="29"/>
      <c r="DC1334" s="29"/>
      <c r="DD1334" s="29"/>
      <c r="DE1334" s="29"/>
      <c r="DF1334" s="29"/>
      <c r="DG1334" s="29"/>
      <c r="DH1334" s="29"/>
      <c r="DI1334" s="29"/>
      <c r="DJ1334" s="29"/>
      <c r="DK1334" s="29"/>
      <c r="DL1334" s="29"/>
      <c r="DM1334" s="29"/>
      <c r="DN1334" s="29"/>
      <c r="DO1334" s="29"/>
      <c r="DP1334" s="29"/>
      <c r="DQ1334" s="29"/>
      <c r="DR1334" s="29"/>
      <c r="DS1334" s="29"/>
      <c r="DT1334" s="29"/>
      <c r="DU1334" s="29"/>
      <c r="DV1334" s="29"/>
      <c r="DW1334" s="29"/>
      <c r="DX1334" s="29"/>
      <c r="DY1334" s="29"/>
      <c r="DZ1334" s="29"/>
      <c r="EA1334" s="29"/>
      <c r="EB1334" s="29"/>
      <c r="EC1334" s="29"/>
      <c r="ED1334" s="29"/>
      <c r="EE1334" s="29"/>
      <c r="EF1334" s="29"/>
      <c r="EG1334" s="29"/>
      <c r="EH1334" s="29"/>
      <c r="EI1334" s="29"/>
      <c r="EJ1334" s="29"/>
      <c r="EK1334" s="29"/>
      <c r="EL1334" s="29"/>
      <c r="EM1334" s="29"/>
      <c r="EN1334" s="29"/>
      <c r="EO1334" s="29"/>
      <c r="EP1334" s="29"/>
      <c r="EQ1334" s="29"/>
      <c r="ER1334" s="29"/>
      <c r="ES1334" s="29"/>
      <c r="ET1334" s="29"/>
      <c r="EU1334" s="29"/>
      <c r="EV1334" s="29"/>
      <c r="EW1334" s="29"/>
      <c r="EX1334" s="29"/>
      <c r="EY1334" s="29"/>
      <c r="EZ1334" s="29"/>
      <c r="FA1334" s="29"/>
      <c r="FB1334" s="29"/>
      <c r="FC1334" s="29"/>
      <c r="FD1334" s="29"/>
      <c r="FE1334" s="29"/>
      <c r="FF1334" s="29"/>
      <c r="FG1334" s="29"/>
      <c r="FH1334" s="29"/>
      <c r="FI1334" s="29"/>
      <c r="FJ1334" s="29"/>
      <c r="FK1334" s="29"/>
      <c r="FL1334" s="29"/>
      <c r="FM1334" s="29"/>
      <c r="FN1334" s="29"/>
      <c r="FO1334" s="29"/>
      <c r="FP1334" s="29"/>
      <c r="FQ1334" s="29"/>
      <c r="FR1334" s="29"/>
      <c r="FS1334" s="29"/>
      <c r="FT1334" s="29"/>
      <c r="FU1334" s="29"/>
      <c r="FV1334" s="29"/>
      <c r="FW1334" s="29"/>
      <c r="FX1334" s="29"/>
      <c r="FY1334" s="29"/>
      <c r="FZ1334" s="29"/>
      <c r="GA1334" s="29"/>
      <c r="GB1334" s="29"/>
      <c r="GC1334" s="29"/>
      <c r="GD1334" s="29"/>
      <c r="GE1334" s="29"/>
      <c r="GF1334" s="29"/>
      <c r="GG1334" s="29"/>
      <c r="GH1334" s="29"/>
      <c r="GI1334" s="29"/>
      <c r="GJ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</row>
    <row r="1335" spans="2:230" ht="12.75">
      <c r="B1335" s="48"/>
      <c r="C1335" s="48"/>
      <c r="D1335" s="48"/>
      <c r="E1335" s="55"/>
      <c r="F1335" s="56"/>
      <c r="G1335" s="56"/>
      <c r="H1335" s="56"/>
      <c r="I1335" s="48"/>
      <c r="J1335" s="48"/>
      <c r="K1335" s="48"/>
      <c r="L1335" s="56"/>
      <c r="M1335" s="48"/>
      <c r="N1335" s="48"/>
      <c r="O1335" s="49"/>
      <c r="P1335" s="48"/>
      <c r="Q1335" s="48"/>
      <c r="R1335" s="56"/>
      <c r="S1335" s="52"/>
      <c r="T1335" s="116"/>
      <c r="U1335" s="116"/>
      <c r="V1335" s="116"/>
      <c r="W1335" s="116"/>
      <c r="X1335" s="43"/>
      <c r="Y1335" s="43"/>
      <c r="Z1335" s="42"/>
      <c r="AA1335" s="43"/>
      <c r="AB1335" s="45"/>
      <c r="AC1335" s="45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  <c r="BM1335" s="29"/>
      <c r="BN1335" s="29"/>
      <c r="BO1335" s="29"/>
      <c r="BP1335" s="29"/>
      <c r="BQ1335" s="29"/>
      <c r="BR1335" s="29"/>
      <c r="BS1335" s="29"/>
      <c r="BT1335" s="29"/>
      <c r="BU1335" s="29"/>
      <c r="BV1335" s="29"/>
      <c r="BW1335" s="29"/>
      <c r="BX1335" s="29"/>
      <c r="BY1335" s="29"/>
      <c r="BZ1335" s="29"/>
      <c r="CA1335" s="29"/>
      <c r="CB1335" s="29"/>
      <c r="CC1335" s="29"/>
      <c r="CD1335" s="29"/>
      <c r="CE1335" s="29"/>
      <c r="CF1335" s="29"/>
      <c r="CG1335" s="29"/>
      <c r="CH1335" s="29"/>
      <c r="CI1335" s="29"/>
      <c r="CJ1335" s="29"/>
      <c r="CK1335" s="29"/>
      <c r="CL1335" s="29"/>
      <c r="CM1335" s="29"/>
      <c r="CN1335" s="29"/>
      <c r="CO1335" s="29"/>
      <c r="CP1335" s="29"/>
      <c r="CQ1335" s="29"/>
      <c r="CR1335" s="29"/>
      <c r="CS1335" s="29"/>
      <c r="CT1335" s="29"/>
      <c r="CU1335" s="29"/>
      <c r="CV1335" s="29"/>
      <c r="CW1335" s="29"/>
      <c r="CX1335" s="29"/>
      <c r="CY1335" s="29"/>
      <c r="CZ1335" s="29"/>
      <c r="DA1335" s="29"/>
      <c r="DB1335" s="29"/>
      <c r="DC1335" s="29"/>
      <c r="DD1335" s="29"/>
      <c r="DE1335" s="29"/>
      <c r="DF1335" s="29"/>
      <c r="DG1335" s="29"/>
      <c r="DH1335" s="29"/>
      <c r="DI1335" s="29"/>
      <c r="DJ1335" s="29"/>
      <c r="DK1335" s="29"/>
      <c r="DL1335" s="29"/>
      <c r="DM1335" s="29"/>
      <c r="DN1335" s="29"/>
      <c r="DO1335" s="29"/>
      <c r="DP1335" s="29"/>
      <c r="DQ1335" s="29"/>
      <c r="DR1335" s="29"/>
      <c r="DS1335" s="29"/>
      <c r="DT1335" s="29"/>
      <c r="DU1335" s="29"/>
      <c r="DV1335" s="29"/>
      <c r="DW1335" s="29"/>
      <c r="DX1335" s="29"/>
      <c r="DY1335" s="29"/>
      <c r="DZ1335" s="29"/>
      <c r="EA1335" s="29"/>
      <c r="EB1335" s="29"/>
      <c r="EC1335" s="29"/>
      <c r="ED1335" s="29"/>
      <c r="EE1335" s="29"/>
      <c r="EF1335" s="29"/>
      <c r="EG1335" s="29"/>
      <c r="EH1335" s="29"/>
      <c r="EI1335" s="29"/>
      <c r="EJ1335" s="29"/>
      <c r="EK1335" s="29"/>
      <c r="EL1335" s="29"/>
      <c r="EM1335" s="29"/>
      <c r="EN1335" s="29"/>
      <c r="EO1335" s="29"/>
      <c r="EP1335" s="29"/>
      <c r="EQ1335" s="29"/>
      <c r="ER1335" s="29"/>
      <c r="ES1335" s="29"/>
      <c r="ET1335" s="29"/>
      <c r="EU1335" s="29"/>
      <c r="EV1335" s="29"/>
      <c r="EW1335" s="29"/>
      <c r="EX1335" s="29"/>
      <c r="EY1335" s="29"/>
      <c r="EZ1335" s="29"/>
      <c r="FA1335" s="29"/>
      <c r="FB1335" s="29"/>
      <c r="FC1335" s="29"/>
      <c r="FD1335" s="29"/>
      <c r="FE1335" s="29"/>
      <c r="FF1335" s="29"/>
      <c r="FG1335" s="29"/>
      <c r="FH1335" s="29"/>
      <c r="FI1335" s="29"/>
      <c r="FJ1335" s="29"/>
      <c r="FK1335" s="29"/>
      <c r="FL1335" s="29"/>
      <c r="FM1335" s="29"/>
      <c r="FN1335" s="29"/>
      <c r="FO1335" s="29"/>
      <c r="FP1335" s="29"/>
      <c r="FQ1335" s="29"/>
      <c r="FR1335" s="29"/>
      <c r="FS1335" s="29"/>
      <c r="FT1335" s="29"/>
      <c r="FU1335" s="29"/>
      <c r="FV1335" s="29"/>
      <c r="FW1335" s="29"/>
      <c r="FX1335" s="29"/>
      <c r="FY1335" s="29"/>
      <c r="FZ1335" s="29"/>
      <c r="GA1335" s="29"/>
      <c r="GB1335" s="29"/>
      <c r="GC1335" s="29"/>
      <c r="GD1335" s="29"/>
      <c r="GE1335" s="29"/>
      <c r="GF1335" s="29"/>
      <c r="GG1335" s="29"/>
      <c r="GH1335" s="29"/>
      <c r="GI1335" s="29"/>
      <c r="GJ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</row>
    <row r="1336" spans="2:230" ht="12.75">
      <c r="B1336" s="48"/>
      <c r="C1336" s="48"/>
      <c r="D1336" s="48"/>
      <c r="E1336" s="55"/>
      <c r="F1336" s="56"/>
      <c r="G1336" s="56"/>
      <c r="H1336" s="56"/>
      <c r="I1336" s="48"/>
      <c r="J1336" s="48"/>
      <c r="K1336" s="48"/>
      <c r="L1336" s="56"/>
      <c r="M1336" s="48"/>
      <c r="N1336" s="48"/>
      <c r="O1336" s="49"/>
      <c r="P1336" s="48"/>
      <c r="Q1336" s="48"/>
      <c r="R1336" s="56"/>
      <c r="S1336" s="52"/>
      <c r="T1336" s="116"/>
      <c r="U1336" s="116"/>
      <c r="V1336" s="116"/>
      <c r="W1336" s="116"/>
      <c r="X1336" s="43"/>
      <c r="Y1336" s="43"/>
      <c r="Z1336" s="42"/>
      <c r="AA1336" s="43"/>
      <c r="AB1336" s="45"/>
      <c r="AC1336" s="45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  <c r="BM1336" s="29"/>
      <c r="BN1336" s="29"/>
      <c r="BO1336" s="29"/>
      <c r="BP1336" s="29"/>
      <c r="BQ1336" s="29"/>
      <c r="BR1336" s="29"/>
      <c r="BS1336" s="29"/>
      <c r="BT1336" s="29"/>
      <c r="BU1336" s="29"/>
      <c r="BV1336" s="29"/>
      <c r="BW1336" s="29"/>
      <c r="BX1336" s="29"/>
      <c r="BY1336" s="29"/>
      <c r="BZ1336" s="29"/>
      <c r="CA1336" s="29"/>
      <c r="CB1336" s="29"/>
      <c r="CC1336" s="29"/>
      <c r="CD1336" s="29"/>
      <c r="CE1336" s="29"/>
      <c r="CF1336" s="29"/>
      <c r="CG1336" s="29"/>
      <c r="CH1336" s="29"/>
      <c r="CI1336" s="29"/>
      <c r="CJ1336" s="29"/>
      <c r="CK1336" s="29"/>
      <c r="CL1336" s="29"/>
      <c r="CM1336" s="29"/>
      <c r="CN1336" s="29"/>
      <c r="CO1336" s="29"/>
      <c r="CP1336" s="29"/>
      <c r="CQ1336" s="29"/>
      <c r="CR1336" s="29"/>
      <c r="CS1336" s="29"/>
      <c r="CT1336" s="29"/>
      <c r="CU1336" s="29"/>
      <c r="CV1336" s="29"/>
      <c r="CW1336" s="29"/>
      <c r="CX1336" s="29"/>
      <c r="CY1336" s="29"/>
      <c r="CZ1336" s="29"/>
      <c r="DA1336" s="29"/>
      <c r="DB1336" s="29"/>
      <c r="DC1336" s="29"/>
      <c r="DD1336" s="29"/>
      <c r="DE1336" s="29"/>
      <c r="DF1336" s="29"/>
      <c r="DG1336" s="29"/>
      <c r="DH1336" s="29"/>
      <c r="DI1336" s="29"/>
      <c r="DJ1336" s="29"/>
      <c r="DK1336" s="29"/>
      <c r="DL1336" s="29"/>
      <c r="DM1336" s="29"/>
      <c r="DN1336" s="29"/>
      <c r="DO1336" s="29"/>
      <c r="DP1336" s="29"/>
      <c r="DQ1336" s="29"/>
      <c r="DR1336" s="29"/>
      <c r="DS1336" s="29"/>
      <c r="DT1336" s="29"/>
      <c r="DU1336" s="29"/>
      <c r="DV1336" s="29"/>
      <c r="DW1336" s="29"/>
      <c r="DX1336" s="29"/>
      <c r="DY1336" s="29"/>
      <c r="DZ1336" s="29"/>
      <c r="EA1336" s="29"/>
      <c r="EB1336" s="29"/>
      <c r="EC1336" s="29"/>
      <c r="ED1336" s="29"/>
      <c r="EE1336" s="29"/>
      <c r="EF1336" s="29"/>
      <c r="EG1336" s="29"/>
      <c r="EH1336" s="29"/>
      <c r="EI1336" s="29"/>
      <c r="EJ1336" s="29"/>
      <c r="EK1336" s="29"/>
      <c r="EL1336" s="29"/>
      <c r="EM1336" s="29"/>
      <c r="EN1336" s="29"/>
      <c r="EO1336" s="29"/>
      <c r="EP1336" s="29"/>
      <c r="EQ1336" s="29"/>
      <c r="ER1336" s="29"/>
      <c r="ES1336" s="29"/>
      <c r="ET1336" s="29"/>
      <c r="EU1336" s="29"/>
      <c r="EV1336" s="29"/>
      <c r="EW1336" s="29"/>
      <c r="EX1336" s="29"/>
      <c r="EY1336" s="29"/>
      <c r="EZ1336" s="29"/>
      <c r="FA1336" s="29"/>
      <c r="FB1336" s="29"/>
      <c r="FC1336" s="29"/>
      <c r="FD1336" s="29"/>
      <c r="FE1336" s="29"/>
      <c r="FF1336" s="29"/>
      <c r="FG1336" s="29"/>
      <c r="FH1336" s="29"/>
      <c r="FI1336" s="29"/>
      <c r="FJ1336" s="29"/>
      <c r="FK1336" s="29"/>
      <c r="FL1336" s="29"/>
      <c r="FM1336" s="29"/>
      <c r="FN1336" s="29"/>
      <c r="FO1336" s="29"/>
      <c r="FP1336" s="29"/>
      <c r="FQ1336" s="29"/>
      <c r="FR1336" s="29"/>
      <c r="FS1336" s="29"/>
      <c r="FT1336" s="29"/>
      <c r="FU1336" s="29"/>
      <c r="FV1336" s="29"/>
      <c r="FW1336" s="29"/>
      <c r="FX1336" s="29"/>
      <c r="FY1336" s="29"/>
      <c r="FZ1336" s="29"/>
      <c r="GA1336" s="29"/>
      <c r="GB1336" s="29"/>
      <c r="GC1336" s="29"/>
      <c r="GD1336" s="29"/>
      <c r="GE1336" s="29"/>
      <c r="GF1336" s="29"/>
      <c r="GG1336" s="29"/>
      <c r="GH1336" s="29"/>
      <c r="GI1336" s="29"/>
      <c r="GJ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</row>
    <row r="1337" spans="2:230" ht="12.75">
      <c r="B1337" s="48"/>
      <c r="C1337" s="48"/>
      <c r="D1337" s="48"/>
      <c r="E1337" s="55"/>
      <c r="F1337" s="56"/>
      <c r="G1337" s="56"/>
      <c r="H1337" s="56"/>
      <c r="I1337" s="48"/>
      <c r="J1337" s="48"/>
      <c r="K1337" s="48"/>
      <c r="L1337" s="56"/>
      <c r="M1337" s="48"/>
      <c r="N1337" s="48"/>
      <c r="O1337" s="49"/>
      <c r="P1337" s="48"/>
      <c r="Q1337" s="48"/>
      <c r="R1337" s="56"/>
      <c r="S1337" s="52"/>
      <c r="T1337" s="116"/>
      <c r="U1337" s="116"/>
      <c r="V1337" s="116"/>
      <c r="W1337" s="116"/>
      <c r="X1337" s="43"/>
      <c r="Y1337" s="43"/>
      <c r="Z1337" s="42"/>
      <c r="AA1337" s="43"/>
      <c r="AB1337" s="45"/>
      <c r="AC1337" s="45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  <c r="BM1337" s="29"/>
      <c r="BN1337" s="29"/>
      <c r="BO1337" s="29"/>
      <c r="BP1337" s="29"/>
      <c r="BQ1337" s="29"/>
      <c r="BR1337" s="29"/>
      <c r="BS1337" s="29"/>
      <c r="BT1337" s="29"/>
      <c r="BU1337" s="29"/>
      <c r="BV1337" s="29"/>
      <c r="BW1337" s="29"/>
      <c r="BX1337" s="29"/>
      <c r="BY1337" s="29"/>
      <c r="BZ1337" s="29"/>
      <c r="CA1337" s="29"/>
      <c r="CB1337" s="29"/>
      <c r="CC1337" s="29"/>
      <c r="CD1337" s="29"/>
      <c r="CE1337" s="29"/>
      <c r="CF1337" s="29"/>
      <c r="CG1337" s="29"/>
      <c r="CH1337" s="29"/>
      <c r="CI1337" s="29"/>
      <c r="CJ1337" s="29"/>
      <c r="CK1337" s="29"/>
      <c r="CL1337" s="29"/>
      <c r="CM1337" s="29"/>
      <c r="CN1337" s="29"/>
      <c r="CO1337" s="29"/>
      <c r="CP1337" s="29"/>
      <c r="CQ1337" s="29"/>
      <c r="CR1337" s="29"/>
      <c r="CS1337" s="29"/>
      <c r="CT1337" s="29"/>
      <c r="CU1337" s="29"/>
      <c r="CV1337" s="29"/>
      <c r="CW1337" s="29"/>
      <c r="CX1337" s="29"/>
      <c r="CY1337" s="29"/>
      <c r="CZ1337" s="29"/>
      <c r="DA1337" s="29"/>
      <c r="DB1337" s="29"/>
      <c r="DC1337" s="29"/>
      <c r="DD1337" s="29"/>
      <c r="DE1337" s="29"/>
      <c r="DF1337" s="29"/>
      <c r="DG1337" s="29"/>
      <c r="DH1337" s="29"/>
      <c r="DI1337" s="29"/>
      <c r="DJ1337" s="29"/>
      <c r="DK1337" s="29"/>
      <c r="DL1337" s="29"/>
      <c r="DM1337" s="29"/>
      <c r="DN1337" s="29"/>
      <c r="DO1337" s="29"/>
      <c r="DP1337" s="29"/>
      <c r="DQ1337" s="29"/>
      <c r="DR1337" s="29"/>
      <c r="DS1337" s="29"/>
      <c r="DT1337" s="29"/>
      <c r="DU1337" s="29"/>
      <c r="DV1337" s="29"/>
      <c r="DW1337" s="29"/>
      <c r="DX1337" s="29"/>
      <c r="DY1337" s="29"/>
      <c r="DZ1337" s="29"/>
      <c r="EA1337" s="29"/>
      <c r="EB1337" s="29"/>
      <c r="EC1337" s="29"/>
      <c r="ED1337" s="29"/>
      <c r="EE1337" s="29"/>
      <c r="EF1337" s="29"/>
      <c r="EG1337" s="29"/>
      <c r="EH1337" s="29"/>
      <c r="EI1337" s="29"/>
      <c r="EJ1337" s="29"/>
      <c r="EK1337" s="29"/>
      <c r="EL1337" s="29"/>
      <c r="EM1337" s="29"/>
      <c r="EN1337" s="29"/>
      <c r="EO1337" s="29"/>
      <c r="EP1337" s="29"/>
      <c r="EQ1337" s="29"/>
      <c r="ER1337" s="29"/>
      <c r="ES1337" s="29"/>
      <c r="ET1337" s="29"/>
      <c r="EU1337" s="29"/>
      <c r="EV1337" s="29"/>
      <c r="EW1337" s="29"/>
      <c r="EX1337" s="29"/>
      <c r="EY1337" s="29"/>
      <c r="EZ1337" s="29"/>
      <c r="FA1337" s="29"/>
      <c r="FB1337" s="29"/>
      <c r="FC1337" s="29"/>
      <c r="FD1337" s="29"/>
      <c r="FE1337" s="29"/>
      <c r="FF1337" s="29"/>
      <c r="FG1337" s="29"/>
      <c r="FH1337" s="29"/>
      <c r="FI1337" s="29"/>
      <c r="FJ1337" s="29"/>
      <c r="FK1337" s="29"/>
      <c r="FL1337" s="29"/>
      <c r="FM1337" s="29"/>
      <c r="FN1337" s="29"/>
      <c r="FO1337" s="29"/>
      <c r="FP1337" s="29"/>
      <c r="FQ1337" s="29"/>
      <c r="FR1337" s="29"/>
      <c r="FS1337" s="29"/>
      <c r="FT1337" s="29"/>
      <c r="FU1337" s="29"/>
      <c r="FV1337" s="29"/>
      <c r="FW1337" s="29"/>
      <c r="FX1337" s="29"/>
      <c r="FY1337" s="29"/>
      <c r="FZ1337" s="29"/>
      <c r="GA1337" s="29"/>
      <c r="GB1337" s="29"/>
      <c r="GC1337" s="29"/>
      <c r="GD1337" s="29"/>
      <c r="GE1337" s="29"/>
      <c r="GF1337" s="29"/>
      <c r="GG1337" s="29"/>
      <c r="GH1337" s="29"/>
      <c r="GI1337" s="29"/>
      <c r="GJ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</row>
    <row r="1338" spans="2:230" ht="12.75">
      <c r="B1338" s="48"/>
      <c r="C1338" s="48"/>
      <c r="D1338" s="48"/>
      <c r="E1338" s="55"/>
      <c r="F1338" s="56"/>
      <c r="G1338" s="56"/>
      <c r="H1338" s="56"/>
      <c r="I1338" s="48"/>
      <c r="J1338" s="48"/>
      <c r="K1338" s="48"/>
      <c r="L1338" s="56"/>
      <c r="M1338" s="48"/>
      <c r="N1338" s="48"/>
      <c r="O1338" s="49"/>
      <c r="P1338" s="48"/>
      <c r="Q1338" s="48"/>
      <c r="R1338" s="56"/>
      <c r="S1338" s="52"/>
      <c r="T1338" s="116"/>
      <c r="U1338" s="116"/>
      <c r="V1338" s="116"/>
      <c r="W1338" s="116"/>
      <c r="X1338" s="43"/>
      <c r="Y1338" s="43"/>
      <c r="Z1338" s="42"/>
      <c r="AA1338" s="43"/>
      <c r="AB1338" s="45"/>
      <c r="AC1338" s="45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  <c r="BM1338" s="29"/>
      <c r="BN1338" s="29"/>
      <c r="BO1338" s="29"/>
      <c r="BP1338" s="29"/>
      <c r="BQ1338" s="29"/>
      <c r="BR1338" s="29"/>
      <c r="BS1338" s="29"/>
      <c r="BT1338" s="29"/>
      <c r="BU1338" s="29"/>
      <c r="BV1338" s="29"/>
      <c r="BW1338" s="29"/>
      <c r="BX1338" s="29"/>
      <c r="BY1338" s="29"/>
      <c r="BZ1338" s="29"/>
      <c r="CA1338" s="29"/>
      <c r="CB1338" s="29"/>
      <c r="CC1338" s="29"/>
      <c r="CD1338" s="29"/>
      <c r="CE1338" s="29"/>
      <c r="CF1338" s="29"/>
      <c r="CG1338" s="29"/>
      <c r="CH1338" s="29"/>
      <c r="CI1338" s="29"/>
      <c r="CJ1338" s="29"/>
      <c r="CK1338" s="29"/>
      <c r="CL1338" s="29"/>
      <c r="CM1338" s="29"/>
      <c r="CN1338" s="29"/>
      <c r="CO1338" s="29"/>
      <c r="CP1338" s="29"/>
      <c r="CQ1338" s="29"/>
      <c r="CR1338" s="29"/>
      <c r="CS1338" s="29"/>
      <c r="CT1338" s="29"/>
      <c r="CU1338" s="29"/>
      <c r="CV1338" s="29"/>
      <c r="CW1338" s="29"/>
      <c r="CX1338" s="29"/>
      <c r="CY1338" s="29"/>
      <c r="CZ1338" s="29"/>
      <c r="DA1338" s="29"/>
      <c r="DB1338" s="29"/>
      <c r="DC1338" s="29"/>
      <c r="DD1338" s="29"/>
      <c r="DE1338" s="29"/>
      <c r="DF1338" s="29"/>
      <c r="DG1338" s="29"/>
      <c r="DH1338" s="29"/>
      <c r="DI1338" s="29"/>
      <c r="DJ1338" s="29"/>
      <c r="DK1338" s="29"/>
      <c r="DL1338" s="29"/>
      <c r="DM1338" s="29"/>
      <c r="DN1338" s="29"/>
      <c r="DO1338" s="29"/>
      <c r="DP1338" s="29"/>
      <c r="DQ1338" s="29"/>
      <c r="DR1338" s="29"/>
      <c r="DS1338" s="29"/>
      <c r="DT1338" s="29"/>
      <c r="DU1338" s="29"/>
      <c r="DV1338" s="29"/>
      <c r="DW1338" s="29"/>
      <c r="DX1338" s="29"/>
      <c r="DY1338" s="29"/>
      <c r="DZ1338" s="29"/>
      <c r="EA1338" s="29"/>
      <c r="EB1338" s="29"/>
      <c r="EC1338" s="29"/>
      <c r="ED1338" s="29"/>
      <c r="EE1338" s="29"/>
      <c r="EF1338" s="29"/>
      <c r="EG1338" s="29"/>
      <c r="EH1338" s="29"/>
      <c r="EI1338" s="29"/>
      <c r="EJ1338" s="29"/>
      <c r="EK1338" s="29"/>
      <c r="EL1338" s="29"/>
      <c r="EM1338" s="29"/>
      <c r="EN1338" s="29"/>
      <c r="EO1338" s="29"/>
      <c r="EP1338" s="29"/>
      <c r="EQ1338" s="29"/>
      <c r="ER1338" s="29"/>
      <c r="ES1338" s="29"/>
      <c r="ET1338" s="29"/>
      <c r="EU1338" s="29"/>
      <c r="EV1338" s="29"/>
      <c r="EW1338" s="29"/>
      <c r="EX1338" s="29"/>
      <c r="EY1338" s="29"/>
      <c r="EZ1338" s="29"/>
      <c r="FA1338" s="29"/>
      <c r="FB1338" s="29"/>
      <c r="FC1338" s="29"/>
      <c r="FD1338" s="29"/>
      <c r="FE1338" s="29"/>
      <c r="FF1338" s="29"/>
      <c r="FG1338" s="29"/>
      <c r="FH1338" s="29"/>
      <c r="FI1338" s="29"/>
      <c r="FJ1338" s="29"/>
      <c r="FK1338" s="29"/>
      <c r="FL1338" s="29"/>
      <c r="FM1338" s="29"/>
      <c r="FN1338" s="29"/>
      <c r="FO1338" s="29"/>
      <c r="FP1338" s="29"/>
      <c r="FQ1338" s="29"/>
      <c r="FR1338" s="29"/>
      <c r="FS1338" s="29"/>
      <c r="FT1338" s="29"/>
      <c r="FU1338" s="29"/>
      <c r="FV1338" s="29"/>
      <c r="FW1338" s="29"/>
      <c r="FX1338" s="29"/>
      <c r="FY1338" s="29"/>
      <c r="FZ1338" s="29"/>
      <c r="GA1338" s="29"/>
      <c r="GB1338" s="29"/>
      <c r="GC1338" s="29"/>
      <c r="GD1338" s="29"/>
      <c r="GE1338" s="29"/>
      <c r="GF1338" s="29"/>
      <c r="GG1338" s="29"/>
      <c r="GH1338" s="29"/>
      <c r="GI1338" s="29"/>
      <c r="GJ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</row>
    <row r="1339" spans="2:230" ht="12.75">
      <c r="B1339" s="48"/>
      <c r="C1339" s="48"/>
      <c r="D1339" s="48"/>
      <c r="E1339" s="55"/>
      <c r="F1339" s="56"/>
      <c r="G1339" s="56"/>
      <c r="H1339" s="56"/>
      <c r="I1339" s="48"/>
      <c r="J1339" s="48"/>
      <c r="K1339" s="48"/>
      <c r="L1339" s="56"/>
      <c r="M1339" s="48"/>
      <c r="N1339" s="48"/>
      <c r="O1339" s="49"/>
      <c r="P1339" s="48"/>
      <c r="Q1339" s="48"/>
      <c r="R1339" s="56"/>
      <c r="S1339" s="52"/>
      <c r="T1339" s="116"/>
      <c r="U1339" s="116"/>
      <c r="V1339" s="116"/>
      <c r="W1339" s="116"/>
      <c r="X1339" s="43"/>
      <c r="Y1339" s="43"/>
      <c r="Z1339" s="42"/>
      <c r="AA1339" s="43"/>
      <c r="AB1339" s="45"/>
      <c r="AC1339" s="45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  <c r="BM1339" s="29"/>
      <c r="BN1339" s="29"/>
      <c r="BO1339" s="29"/>
      <c r="BP1339" s="29"/>
      <c r="BQ1339" s="29"/>
      <c r="BR1339" s="29"/>
      <c r="BS1339" s="29"/>
      <c r="BT1339" s="29"/>
      <c r="BU1339" s="29"/>
      <c r="BV1339" s="29"/>
      <c r="BW1339" s="29"/>
      <c r="BX1339" s="29"/>
      <c r="BY1339" s="29"/>
      <c r="BZ1339" s="29"/>
      <c r="CA1339" s="29"/>
      <c r="CB1339" s="29"/>
      <c r="CC1339" s="29"/>
      <c r="CD1339" s="29"/>
      <c r="CE1339" s="29"/>
      <c r="CF1339" s="29"/>
      <c r="CG1339" s="29"/>
      <c r="CH1339" s="29"/>
      <c r="CI1339" s="29"/>
      <c r="CJ1339" s="29"/>
      <c r="CK1339" s="29"/>
      <c r="CL1339" s="29"/>
      <c r="CM1339" s="29"/>
      <c r="CN1339" s="29"/>
      <c r="CO1339" s="29"/>
      <c r="CP1339" s="29"/>
      <c r="CQ1339" s="29"/>
      <c r="CR1339" s="29"/>
      <c r="CS1339" s="29"/>
      <c r="CT1339" s="29"/>
      <c r="CU1339" s="29"/>
      <c r="CV1339" s="29"/>
      <c r="CW1339" s="29"/>
      <c r="CX1339" s="29"/>
      <c r="CY1339" s="29"/>
      <c r="CZ1339" s="29"/>
      <c r="DA1339" s="29"/>
      <c r="DB1339" s="29"/>
      <c r="DC1339" s="29"/>
      <c r="DD1339" s="29"/>
      <c r="DE1339" s="29"/>
      <c r="DF1339" s="29"/>
      <c r="DG1339" s="29"/>
      <c r="DH1339" s="29"/>
      <c r="DI1339" s="29"/>
      <c r="DJ1339" s="29"/>
      <c r="DK1339" s="29"/>
      <c r="DL1339" s="29"/>
      <c r="DM1339" s="29"/>
      <c r="DN1339" s="29"/>
      <c r="DO1339" s="29"/>
      <c r="DP1339" s="29"/>
      <c r="DQ1339" s="29"/>
      <c r="DR1339" s="29"/>
      <c r="DS1339" s="29"/>
      <c r="DT1339" s="29"/>
      <c r="DU1339" s="29"/>
      <c r="DV1339" s="29"/>
      <c r="DW1339" s="29"/>
      <c r="DX1339" s="29"/>
      <c r="DY1339" s="29"/>
      <c r="DZ1339" s="29"/>
      <c r="EA1339" s="29"/>
      <c r="EB1339" s="29"/>
      <c r="EC1339" s="29"/>
      <c r="ED1339" s="29"/>
      <c r="EE1339" s="29"/>
      <c r="EF1339" s="29"/>
      <c r="EG1339" s="29"/>
      <c r="EH1339" s="29"/>
      <c r="EI1339" s="29"/>
      <c r="EJ1339" s="29"/>
      <c r="EK1339" s="29"/>
      <c r="EL1339" s="29"/>
      <c r="EM1339" s="29"/>
      <c r="EN1339" s="29"/>
      <c r="EO1339" s="29"/>
      <c r="EP1339" s="29"/>
      <c r="EQ1339" s="29"/>
      <c r="ER1339" s="29"/>
      <c r="ES1339" s="29"/>
      <c r="ET1339" s="29"/>
      <c r="EU1339" s="29"/>
      <c r="EV1339" s="29"/>
      <c r="EW1339" s="29"/>
      <c r="EX1339" s="29"/>
      <c r="EY1339" s="29"/>
      <c r="EZ1339" s="29"/>
      <c r="FA1339" s="29"/>
      <c r="FB1339" s="29"/>
      <c r="FC1339" s="29"/>
      <c r="FD1339" s="29"/>
      <c r="FE1339" s="29"/>
      <c r="FF1339" s="29"/>
      <c r="FG1339" s="29"/>
      <c r="FH1339" s="29"/>
      <c r="FI1339" s="29"/>
      <c r="FJ1339" s="29"/>
      <c r="FK1339" s="29"/>
      <c r="FL1339" s="29"/>
      <c r="FM1339" s="29"/>
      <c r="FN1339" s="29"/>
      <c r="FO1339" s="29"/>
      <c r="FP1339" s="29"/>
      <c r="FQ1339" s="29"/>
      <c r="FR1339" s="29"/>
      <c r="FS1339" s="29"/>
      <c r="FT1339" s="29"/>
      <c r="FU1339" s="29"/>
      <c r="FV1339" s="29"/>
      <c r="FW1339" s="29"/>
      <c r="FX1339" s="29"/>
      <c r="FY1339" s="29"/>
      <c r="FZ1339" s="29"/>
      <c r="GA1339" s="29"/>
      <c r="GB1339" s="29"/>
      <c r="GC1339" s="29"/>
      <c r="GD1339" s="29"/>
      <c r="GE1339" s="29"/>
      <c r="GF1339" s="29"/>
      <c r="GG1339" s="29"/>
      <c r="GH1339" s="29"/>
      <c r="GI1339" s="29"/>
      <c r="GJ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</row>
    <row r="1340" spans="2:230" ht="12.75">
      <c r="B1340" s="48"/>
      <c r="C1340" s="48"/>
      <c r="D1340" s="48"/>
      <c r="E1340" s="55"/>
      <c r="F1340" s="56"/>
      <c r="G1340" s="56"/>
      <c r="H1340" s="56"/>
      <c r="I1340" s="48"/>
      <c r="J1340" s="48"/>
      <c r="K1340" s="48"/>
      <c r="L1340" s="56"/>
      <c r="M1340" s="48"/>
      <c r="N1340" s="48"/>
      <c r="O1340" s="49"/>
      <c r="P1340" s="48"/>
      <c r="Q1340" s="48"/>
      <c r="R1340" s="56"/>
      <c r="S1340" s="52"/>
      <c r="T1340" s="116"/>
      <c r="U1340" s="116"/>
      <c r="V1340" s="116"/>
      <c r="W1340" s="116"/>
      <c r="X1340" s="43"/>
      <c r="Y1340" s="43"/>
      <c r="Z1340" s="42"/>
      <c r="AA1340" s="43"/>
      <c r="AB1340" s="45"/>
      <c r="AC1340" s="45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  <c r="BM1340" s="29"/>
      <c r="BN1340" s="29"/>
      <c r="BO1340" s="29"/>
      <c r="BP1340" s="29"/>
      <c r="BQ1340" s="29"/>
      <c r="BR1340" s="29"/>
      <c r="BS1340" s="29"/>
      <c r="BT1340" s="29"/>
      <c r="BU1340" s="29"/>
      <c r="BV1340" s="29"/>
      <c r="BW1340" s="29"/>
      <c r="BX1340" s="29"/>
      <c r="BY1340" s="29"/>
      <c r="BZ1340" s="29"/>
      <c r="CA1340" s="29"/>
      <c r="CB1340" s="29"/>
      <c r="CC1340" s="29"/>
      <c r="CD1340" s="29"/>
      <c r="CE1340" s="29"/>
      <c r="CF1340" s="29"/>
      <c r="CG1340" s="29"/>
      <c r="CH1340" s="29"/>
      <c r="CI1340" s="29"/>
      <c r="CJ1340" s="29"/>
      <c r="CK1340" s="29"/>
      <c r="CL1340" s="29"/>
      <c r="CM1340" s="29"/>
      <c r="CN1340" s="29"/>
      <c r="CO1340" s="29"/>
      <c r="CP1340" s="29"/>
      <c r="CQ1340" s="29"/>
      <c r="CR1340" s="29"/>
      <c r="CS1340" s="29"/>
      <c r="CT1340" s="29"/>
      <c r="CU1340" s="29"/>
      <c r="CV1340" s="29"/>
      <c r="CW1340" s="29"/>
      <c r="CX1340" s="29"/>
      <c r="CY1340" s="29"/>
      <c r="CZ1340" s="29"/>
      <c r="DA1340" s="29"/>
      <c r="DB1340" s="29"/>
      <c r="DC1340" s="29"/>
      <c r="DD1340" s="29"/>
      <c r="DE1340" s="29"/>
      <c r="DF1340" s="29"/>
      <c r="DG1340" s="29"/>
      <c r="DH1340" s="29"/>
      <c r="DI1340" s="29"/>
      <c r="DJ1340" s="29"/>
      <c r="DK1340" s="29"/>
      <c r="DL1340" s="29"/>
      <c r="DM1340" s="29"/>
      <c r="DN1340" s="29"/>
      <c r="DO1340" s="29"/>
      <c r="DP1340" s="29"/>
      <c r="DQ1340" s="29"/>
      <c r="DR1340" s="29"/>
      <c r="DS1340" s="29"/>
      <c r="DT1340" s="29"/>
      <c r="DU1340" s="29"/>
      <c r="DV1340" s="29"/>
      <c r="DW1340" s="29"/>
      <c r="DX1340" s="29"/>
      <c r="DY1340" s="29"/>
      <c r="DZ1340" s="29"/>
      <c r="EA1340" s="29"/>
      <c r="EB1340" s="29"/>
      <c r="EC1340" s="29"/>
      <c r="ED1340" s="29"/>
      <c r="EE1340" s="29"/>
      <c r="EF1340" s="29"/>
      <c r="EG1340" s="29"/>
      <c r="EH1340" s="29"/>
      <c r="EI1340" s="29"/>
      <c r="EJ1340" s="29"/>
      <c r="EK1340" s="29"/>
      <c r="EL1340" s="29"/>
      <c r="EM1340" s="29"/>
      <c r="EN1340" s="29"/>
      <c r="EO1340" s="29"/>
      <c r="EP1340" s="29"/>
      <c r="EQ1340" s="29"/>
      <c r="ER1340" s="29"/>
      <c r="ES1340" s="29"/>
      <c r="ET1340" s="29"/>
      <c r="EU1340" s="29"/>
      <c r="EV1340" s="29"/>
      <c r="EW1340" s="29"/>
      <c r="EX1340" s="29"/>
      <c r="EY1340" s="29"/>
      <c r="EZ1340" s="29"/>
      <c r="FA1340" s="29"/>
      <c r="FB1340" s="29"/>
      <c r="FC1340" s="29"/>
      <c r="FD1340" s="29"/>
      <c r="FE1340" s="29"/>
      <c r="FF1340" s="29"/>
      <c r="FG1340" s="29"/>
      <c r="FH1340" s="29"/>
      <c r="FI1340" s="29"/>
      <c r="FJ1340" s="29"/>
      <c r="FK1340" s="29"/>
      <c r="FL1340" s="29"/>
      <c r="FM1340" s="29"/>
      <c r="FN1340" s="29"/>
      <c r="FO1340" s="29"/>
      <c r="FP1340" s="29"/>
      <c r="FQ1340" s="29"/>
      <c r="FR1340" s="29"/>
      <c r="FS1340" s="29"/>
      <c r="FT1340" s="29"/>
      <c r="FU1340" s="29"/>
      <c r="FV1340" s="29"/>
      <c r="FW1340" s="29"/>
      <c r="FX1340" s="29"/>
      <c r="FY1340" s="29"/>
      <c r="FZ1340" s="29"/>
      <c r="GA1340" s="29"/>
      <c r="GB1340" s="29"/>
      <c r="GC1340" s="29"/>
      <c r="GD1340" s="29"/>
      <c r="GE1340" s="29"/>
      <c r="GF1340" s="29"/>
      <c r="GG1340" s="29"/>
      <c r="GH1340" s="29"/>
      <c r="GI1340" s="29"/>
      <c r="GJ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</row>
    <row r="1341" spans="2:230" ht="12.75">
      <c r="B1341" s="48"/>
      <c r="C1341" s="48"/>
      <c r="D1341" s="48"/>
      <c r="E1341" s="55"/>
      <c r="F1341" s="56"/>
      <c r="G1341" s="56"/>
      <c r="H1341" s="56"/>
      <c r="I1341" s="48"/>
      <c r="J1341" s="48"/>
      <c r="K1341" s="48"/>
      <c r="L1341" s="56"/>
      <c r="M1341" s="48"/>
      <c r="N1341" s="48"/>
      <c r="O1341" s="49"/>
      <c r="P1341" s="48"/>
      <c r="Q1341" s="48"/>
      <c r="R1341" s="56"/>
      <c r="S1341" s="52"/>
      <c r="T1341" s="116"/>
      <c r="U1341" s="116"/>
      <c r="V1341" s="116"/>
      <c r="W1341" s="116"/>
      <c r="X1341" s="43"/>
      <c r="Y1341" s="43"/>
      <c r="Z1341" s="42"/>
      <c r="AA1341" s="43"/>
      <c r="AB1341" s="45"/>
      <c r="AC1341" s="45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  <c r="BM1341" s="29"/>
      <c r="BN1341" s="29"/>
      <c r="BO1341" s="29"/>
      <c r="BP1341" s="29"/>
      <c r="BQ1341" s="29"/>
      <c r="BR1341" s="29"/>
      <c r="BS1341" s="29"/>
      <c r="BT1341" s="29"/>
      <c r="BU1341" s="29"/>
      <c r="BV1341" s="29"/>
      <c r="BW1341" s="29"/>
      <c r="BX1341" s="29"/>
      <c r="BY1341" s="29"/>
      <c r="BZ1341" s="29"/>
      <c r="CA1341" s="29"/>
      <c r="CB1341" s="29"/>
      <c r="CC1341" s="29"/>
      <c r="CD1341" s="29"/>
      <c r="CE1341" s="29"/>
      <c r="CF1341" s="29"/>
      <c r="CG1341" s="29"/>
      <c r="CH1341" s="29"/>
      <c r="CI1341" s="29"/>
      <c r="CJ1341" s="29"/>
      <c r="CK1341" s="29"/>
      <c r="CL1341" s="29"/>
      <c r="CM1341" s="29"/>
      <c r="CN1341" s="29"/>
      <c r="CO1341" s="29"/>
      <c r="CP1341" s="29"/>
      <c r="CQ1341" s="29"/>
      <c r="CR1341" s="29"/>
      <c r="CS1341" s="29"/>
      <c r="CT1341" s="29"/>
      <c r="CU1341" s="29"/>
      <c r="CV1341" s="29"/>
      <c r="CW1341" s="29"/>
      <c r="CX1341" s="29"/>
      <c r="CY1341" s="29"/>
      <c r="CZ1341" s="29"/>
      <c r="DA1341" s="29"/>
      <c r="DB1341" s="29"/>
      <c r="DC1341" s="29"/>
      <c r="DD1341" s="29"/>
      <c r="DE1341" s="29"/>
      <c r="DF1341" s="29"/>
      <c r="DG1341" s="29"/>
      <c r="DH1341" s="29"/>
      <c r="DI1341" s="29"/>
      <c r="DJ1341" s="29"/>
      <c r="DK1341" s="29"/>
      <c r="DL1341" s="29"/>
      <c r="DM1341" s="29"/>
      <c r="DN1341" s="29"/>
      <c r="DO1341" s="29"/>
      <c r="DP1341" s="29"/>
      <c r="DQ1341" s="29"/>
      <c r="DR1341" s="29"/>
      <c r="DS1341" s="29"/>
      <c r="DT1341" s="29"/>
      <c r="DU1341" s="29"/>
      <c r="DV1341" s="29"/>
      <c r="DW1341" s="29"/>
      <c r="DX1341" s="29"/>
      <c r="DY1341" s="29"/>
      <c r="DZ1341" s="29"/>
      <c r="EA1341" s="29"/>
      <c r="EB1341" s="29"/>
      <c r="EC1341" s="29"/>
      <c r="ED1341" s="29"/>
      <c r="EE1341" s="29"/>
      <c r="EF1341" s="29"/>
      <c r="EG1341" s="29"/>
      <c r="EH1341" s="29"/>
      <c r="EI1341" s="29"/>
      <c r="EJ1341" s="29"/>
      <c r="EK1341" s="29"/>
      <c r="EL1341" s="29"/>
      <c r="EM1341" s="29"/>
      <c r="EN1341" s="29"/>
      <c r="EO1341" s="29"/>
      <c r="EP1341" s="29"/>
      <c r="EQ1341" s="29"/>
      <c r="ER1341" s="29"/>
      <c r="ES1341" s="29"/>
      <c r="ET1341" s="29"/>
      <c r="EU1341" s="29"/>
      <c r="EV1341" s="29"/>
      <c r="EW1341" s="29"/>
      <c r="EX1341" s="29"/>
      <c r="EY1341" s="29"/>
      <c r="EZ1341" s="29"/>
      <c r="FA1341" s="29"/>
      <c r="FB1341" s="29"/>
      <c r="FC1341" s="29"/>
      <c r="FD1341" s="29"/>
      <c r="FE1341" s="29"/>
      <c r="FF1341" s="29"/>
      <c r="FG1341" s="29"/>
      <c r="FH1341" s="29"/>
      <c r="FI1341" s="29"/>
      <c r="FJ1341" s="29"/>
      <c r="FK1341" s="29"/>
      <c r="FL1341" s="29"/>
      <c r="FM1341" s="29"/>
      <c r="FN1341" s="29"/>
      <c r="FO1341" s="29"/>
      <c r="FP1341" s="29"/>
      <c r="FQ1341" s="29"/>
      <c r="FR1341" s="29"/>
      <c r="FS1341" s="29"/>
      <c r="FT1341" s="29"/>
      <c r="FU1341" s="29"/>
      <c r="FV1341" s="29"/>
      <c r="FW1341" s="29"/>
      <c r="FX1341" s="29"/>
      <c r="FY1341" s="29"/>
      <c r="FZ1341" s="29"/>
      <c r="GA1341" s="29"/>
      <c r="GB1341" s="29"/>
      <c r="GC1341" s="29"/>
      <c r="GD1341" s="29"/>
      <c r="GE1341" s="29"/>
      <c r="GF1341" s="29"/>
      <c r="GG1341" s="29"/>
      <c r="GH1341" s="29"/>
      <c r="GI1341" s="29"/>
      <c r="GJ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</row>
    <row r="1342" spans="2:230" ht="12.75">
      <c r="B1342" s="48"/>
      <c r="C1342" s="48"/>
      <c r="D1342" s="48"/>
      <c r="E1342" s="55"/>
      <c r="F1342" s="56"/>
      <c r="G1342" s="56"/>
      <c r="H1342" s="56"/>
      <c r="I1342" s="48"/>
      <c r="J1342" s="48"/>
      <c r="K1342" s="48"/>
      <c r="L1342" s="56"/>
      <c r="M1342" s="48"/>
      <c r="N1342" s="48"/>
      <c r="O1342" s="49"/>
      <c r="P1342" s="48"/>
      <c r="Q1342" s="48"/>
      <c r="R1342" s="56"/>
      <c r="S1342" s="52"/>
      <c r="T1342" s="116"/>
      <c r="U1342" s="116"/>
      <c r="V1342" s="116"/>
      <c r="W1342" s="116"/>
      <c r="X1342" s="43"/>
      <c r="Y1342" s="43"/>
      <c r="Z1342" s="42"/>
      <c r="AA1342" s="43"/>
      <c r="AB1342" s="45"/>
      <c r="AC1342" s="45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  <c r="BM1342" s="29"/>
      <c r="BN1342" s="29"/>
      <c r="BO1342" s="29"/>
      <c r="BP1342" s="29"/>
      <c r="BQ1342" s="29"/>
      <c r="BR1342" s="29"/>
      <c r="BS1342" s="29"/>
      <c r="BT1342" s="29"/>
      <c r="BU1342" s="29"/>
      <c r="BV1342" s="29"/>
      <c r="BW1342" s="29"/>
      <c r="BX1342" s="29"/>
      <c r="BY1342" s="29"/>
      <c r="BZ1342" s="29"/>
      <c r="CA1342" s="29"/>
      <c r="CB1342" s="29"/>
      <c r="CC1342" s="29"/>
      <c r="CD1342" s="29"/>
      <c r="CE1342" s="29"/>
      <c r="CF1342" s="29"/>
      <c r="CG1342" s="29"/>
      <c r="CH1342" s="29"/>
      <c r="CI1342" s="29"/>
      <c r="CJ1342" s="29"/>
      <c r="CK1342" s="29"/>
      <c r="CL1342" s="29"/>
      <c r="CM1342" s="29"/>
      <c r="CN1342" s="29"/>
      <c r="CO1342" s="29"/>
      <c r="CP1342" s="29"/>
      <c r="CQ1342" s="29"/>
      <c r="CR1342" s="29"/>
      <c r="CS1342" s="29"/>
      <c r="CT1342" s="29"/>
      <c r="CU1342" s="29"/>
      <c r="CV1342" s="29"/>
      <c r="CW1342" s="29"/>
      <c r="CX1342" s="29"/>
      <c r="CY1342" s="29"/>
      <c r="CZ1342" s="29"/>
      <c r="DA1342" s="29"/>
      <c r="DB1342" s="29"/>
      <c r="DC1342" s="29"/>
      <c r="DD1342" s="29"/>
      <c r="DE1342" s="29"/>
      <c r="DF1342" s="29"/>
      <c r="DG1342" s="29"/>
      <c r="DH1342" s="29"/>
      <c r="DI1342" s="29"/>
      <c r="DJ1342" s="29"/>
      <c r="DK1342" s="29"/>
      <c r="DL1342" s="29"/>
      <c r="DM1342" s="29"/>
      <c r="DN1342" s="29"/>
      <c r="DO1342" s="29"/>
      <c r="DP1342" s="29"/>
      <c r="DQ1342" s="29"/>
      <c r="DR1342" s="29"/>
      <c r="DS1342" s="29"/>
      <c r="DT1342" s="29"/>
      <c r="DU1342" s="29"/>
      <c r="DV1342" s="29"/>
      <c r="DW1342" s="29"/>
      <c r="DX1342" s="29"/>
      <c r="DY1342" s="29"/>
      <c r="DZ1342" s="29"/>
      <c r="EA1342" s="29"/>
      <c r="EB1342" s="29"/>
      <c r="EC1342" s="29"/>
      <c r="ED1342" s="29"/>
      <c r="EE1342" s="29"/>
      <c r="EF1342" s="29"/>
      <c r="EG1342" s="29"/>
      <c r="EH1342" s="29"/>
      <c r="EI1342" s="29"/>
      <c r="EJ1342" s="29"/>
      <c r="EK1342" s="29"/>
      <c r="EL1342" s="29"/>
      <c r="EM1342" s="29"/>
      <c r="EN1342" s="29"/>
      <c r="EO1342" s="29"/>
      <c r="EP1342" s="29"/>
      <c r="EQ1342" s="29"/>
      <c r="ER1342" s="29"/>
      <c r="ES1342" s="29"/>
      <c r="ET1342" s="29"/>
      <c r="EU1342" s="29"/>
      <c r="EV1342" s="29"/>
      <c r="EW1342" s="29"/>
      <c r="EX1342" s="29"/>
      <c r="EY1342" s="29"/>
      <c r="EZ1342" s="29"/>
      <c r="FA1342" s="29"/>
      <c r="FB1342" s="29"/>
      <c r="FC1342" s="29"/>
      <c r="FD1342" s="29"/>
      <c r="FE1342" s="29"/>
      <c r="FF1342" s="29"/>
      <c r="FG1342" s="29"/>
      <c r="FH1342" s="29"/>
      <c r="FI1342" s="29"/>
      <c r="FJ1342" s="29"/>
      <c r="FK1342" s="29"/>
      <c r="FL1342" s="29"/>
      <c r="FM1342" s="29"/>
      <c r="FN1342" s="29"/>
      <c r="FO1342" s="29"/>
      <c r="FP1342" s="29"/>
      <c r="FQ1342" s="29"/>
      <c r="FR1342" s="29"/>
      <c r="FS1342" s="29"/>
      <c r="FT1342" s="29"/>
      <c r="FU1342" s="29"/>
      <c r="FV1342" s="29"/>
      <c r="FW1342" s="29"/>
      <c r="FX1342" s="29"/>
      <c r="FY1342" s="29"/>
      <c r="FZ1342" s="29"/>
      <c r="GA1342" s="29"/>
      <c r="GB1342" s="29"/>
      <c r="GC1342" s="29"/>
      <c r="GD1342" s="29"/>
      <c r="GE1342" s="29"/>
      <c r="GF1342" s="29"/>
      <c r="GG1342" s="29"/>
      <c r="GH1342" s="29"/>
      <c r="GI1342" s="29"/>
      <c r="GJ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</row>
    <row r="1343" spans="2:230" ht="12.75">
      <c r="B1343" s="48"/>
      <c r="C1343" s="48"/>
      <c r="D1343" s="48"/>
      <c r="E1343" s="55"/>
      <c r="F1343" s="56"/>
      <c r="G1343" s="56"/>
      <c r="H1343" s="56"/>
      <c r="I1343" s="48"/>
      <c r="J1343" s="48"/>
      <c r="K1343" s="48"/>
      <c r="L1343" s="56"/>
      <c r="M1343" s="48"/>
      <c r="N1343" s="48"/>
      <c r="O1343" s="49"/>
      <c r="P1343" s="48"/>
      <c r="Q1343" s="48"/>
      <c r="R1343" s="56"/>
      <c r="S1343" s="52"/>
      <c r="T1343" s="116"/>
      <c r="U1343" s="116"/>
      <c r="V1343" s="116"/>
      <c r="W1343" s="116"/>
      <c r="X1343" s="43"/>
      <c r="Y1343" s="43"/>
      <c r="Z1343" s="42"/>
      <c r="AA1343" s="43"/>
      <c r="AB1343" s="45"/>
      <c r="AC1343" s="45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  <c r="BM1343" s="29"/>
      <c r="BN1343" s="29"/>
      <c r="BO1343" s="29"/>
      <c r="BP1343" s="29"/>
      <c r="BQ1343" s="29"/>
      <c r="BR1343" s="29"/>
      <c r="BS1343" s="29"/>
      <c r="BT1343" s="29"/>
      <c r="BU1343" s="29"/>
      <c r="BV1343" s="29"/>
      <c r="BW1343" s="29"/>
      <c r="BX1343" s="29"/>
      <c r="BY1343" s="29"/>
      <c r="BZ1343" s="29"/>
      <c r="CA1343" s="29"/>
      <c r="CB1343" s="29"/>
      <c r="CC1343" s="29"/>
      <c r="CD1343" s="29"/>
      <c r="CE1343" s="29"/>
      <c r="CF1343" s="29"/>
      <c r="CG1343" s="29"/>
      <c r="CH1343" s="29"/>
      <c r="CI1343" s="29"/>
      <c r="CJ1343" s="29"/>
      <c r="CK1343" s="29"/>
      <c r="CL1343" s="29"/>
      <c r="CM1343" s="29"/>
      <c r="CN1343" s="29"/>
      <c r="CO1343" s="29"/>
      <c r="CP1343" s="29"/>
      <c r="CQ1343" s="29"/>
      <c r="CR1343" s="29"/>
      <c r="CS1343" s="29"/>
      <c r="CT1343" s="29"/>
      <c r="CU1343" s="29"/>
      <c r="CV1343" s="29"/>
      <c r="CW1343" s="29"/>
      <c r="CX1343" s="29"/>
      <c r="CY1343" s="29"/>
      <c r="CZ1343" s="29"/>
      <c r="DA1343" s="29"/>
      <c r="DB1343" s="29"/>
      <c r="DC1343" s="29"/>
      <c r="DD1343" s="29"/>
      <c r="DE1343" s="29"/>
      <c r="DF1343" s="29"/>
      <c r="DG1343" s="29"/>
      <c r="DH1343" s="29"/>
      <c r="DI1343" s="29"/>
      <c r="DJ1343" s="29"/>
      <c r="DK1343" s="29"/>
      <c r="DL1343" s="29"/>
      <c r="DM1343" s="29"/>
      <c r="DN1343" s="29"/>
      <c r="DO1343" s="29"/>
      <c r="DP1343" s="29"/>
      <c r="DQ1343" s="29"/>
      <c r="DR1343" s="29"/>
      <c r="DS1343" s="29"/>
      <c r="DT1343" s="29"/>
      <c r="DU1343" s="29"/>
      <c r="DV1343" s="29"/>
      <c r="DW1343" s="29"/>
      <c r="DX1343" s="29"/>
      <c r="DY1343" s="29"/>
      <c r="DZ1343" s="29"/>
      <c r="EA1343" s="29"/>
      <c r="EB1343" s="29"/>
      <c r="EC1343" s="29"/>
      <c r="ED1343" s="29"/>
      <c r="EE1343" s="29"/>
      <c r="EF1343" s="29"/>
      <c r="EG1343" s="29"/>
      <c r="EH1343" s="29"/>
      <c r="EI1343" s="29"/>
      <c r="EJ1343" s="29"/>
      <c r="EK1343" s="29"/>
      <c r="EL1343" s="29"/>
      <c r="EM1343" s="29"/>
      <c r="EN1343" s="29"/>
      <c r="EO1343" s="29"/>
      <c r="EP1343" s="29"/>
      <c r="EQ1343" s="29"/>
      <c r="ER1343" s="29"/>
      <c r="ES1343" s="29"/>
      <c r="ET1343" s="29"/>
      <c r="EU1343" s="29"/>
      <c r="EV1343" s="29"/>
      <c r="EW1343" s="29"/>
      <c r="EX1343" s="29"/>
      <c r="EY1343" s="29"/>
      <c r="EZ1343" s="29"/>
      <c r="FA1343" s="29"/>
      <c r="FB1343" s="29"/>
      <c r="FC1343" s="29"/>
      <c r="FD1343" s="29"/>
      <c r="FE1343" s="29"/>
      <c r="FF1343" s="29"/>
      <c r="FG1343" s="29"/>
      <c r="FH1343" s="29"/>
      <c r="FI1343" s="29"/>
      <c r="FJ1343" s="29"/>
      <c r="FK1343" s="29"/>
      <c r="FL1343" s="29"/>
      <c r="FM1343" s="29"/>
      <c r="FN1343" s="29"/>
      <c r="FO1343" s="29"/>
      <c r="FP1343" s="29"/>
      <c r="FQ1343" s="29"/>
      <c r="FR1343" s="29"/>
      <c r="FS1343" s="29"/>
      <c r="FT1343" s="29"/>
      <c r="FU1343" s="29"/>
      <c r="FV1343" s="29"/>
      <c r="FW1343" s="29"/>
      <c r="FX1343" s="29"/>
      <c r="FY1343" s="29"/>
      <c r="FZ1343" s="29"/>
      <c r="GA1343" s="29"/>
      <c r="GB1343" s="29"/>
      <c r="GC1343" s="29"/>
      <c r="GD1343" s="29"/>
      <c r="GE1343" s="29"/>
      <c r="GF1343" s="29"/>
      <c r="GG1343" s="29"/>
      <c r="GH1343" s="29"/>
      <c r="GI1343" s="29"/>
      <c r="GJ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</row>
    <row r="1344" spans="2:230" ht="12.75">
      <c r="B1344" s="48"/>
      <c r="C1344" s="48"/>
      <c r="D1344" s="48"/>
      <c r="E1344" s="55"/>
      <c r="F1344" s="56"/>
      <c r="G1344" s="56"/>
      <c r="H1344" s="56"/>
      <c r="I1344" s="48"/>
      <c r="J1344" s="48"/>
      <c r="K1344" s="48"/>
      <c r="L1344" s="56"/>
      <c r="M1344" s="48"/>
      <c r="N1344" s="48"/>
      <c r="O1344" s="49"/>
      <c r="P1344" s="48"/>
      <c r="Q1344" s="48"/>
      <c r="R1344" s="56"/>
      <c r="S1344" s="52"/>
      <c r="T1344" s="116"/>
      <c r="U1344" s="116"/>
      <c r="V1344" s="116"/>
      <c r="W1344" s="116"/>
      <c r="X1344" s="43"/>
      <c r="Y1344" s="43"/>
      <c r="Z1344" s="42"/>
      <c r="AA1344" s="43"/>
      <c r="AB1344" s="45"/>
      <c r="AC1344" s="45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  <c r="BM1344" s="29"/>
      <c r="BN1344" s="29"/>
      <c r="BO1344" s="29"/>
      <c r="BP1344" s="29"/>
      <c r="BQ1344" s="29"/>
      <c r="BR1344" s="29"/>
      <c r="BS1344" s="29"/>
      <c r="BT1344" s="29"/>
      <c r="BU1344" s="29"/>
      <c r="BV1344" s="29"/>
      <c r="BW1344" s="29"/>
      <c r="BX1344" s="29"/>
      <c r="BY1344" s="29"/>
      <c r="BZ1344" s="29"/>
      <c r="CA1344" s="29"/>
      <c r="CB1344" s="29"/>
      <c r="CC1344" s="29"/>
      <c r="CD1344" s="29"/>
      <c r="CE1344" s="29"/>
      <c r="CF1344" s="29"/>
      <c r="CG1344" s="29"/>
      <c r="CH1344" s="29"/>
      <c r="CI1344" s="29"/>
      <c r="CJ1344" s="29"/>
      <c r="CK1344" s="29"/>
      <c r="CL1344" s="29"/>
      <c r="CM1344" s="29"/>
      <c r="CN1344" s="29"/>
      <c r="CO1344" s="29"/>
      <c r="CP1344" s="29"/>
      <c r="CQ1344" s="29"/>
      <c r="CR1344" s="29"/>
      <c r="CS1344" s="29"/>
      <c r="CT1344" s="29"/>
      <c r="CU1344" s="29"/>
      <c r="CV1344" s="29"/>
      <c r="CW1344" s="29"/>
      <c r="CX1344" s="29"/>
      <c r="CY1344" s="29"/>
      <c r="CZ1344" s="29"/>
      <c r="DA1344" s="29"/>
      <c r="DB1344" s="29"/>
      <c r="DC1344" s="29"/>
      <c r="DD1344" s="29"/>
      <c r="DE1344" s="29"/>
      <c r="DF1344" s="29"/>
      <c r="DG1344" s="29"/>
      <c r="DH1344" s="29"/>
      <c r="DI1344" s="29"/>
      <c r="DJ1344" s="29"/>
      <c r="DK1344" s="29"/>
      <c r="DL1344" s="29"/>
      <c r="DM1344" s="29"/>
      <c r="DN1344" s="29"/>
      <c r="DO1344" s="29"/>
      <c r="DP1344" s="29"/>
      <c r="DQ1344" s="29"/>
      <c r="DR1344" s="29"/>
      <c r="DS1344" s="29"/>
      <c r="DT1344" s="29"/>
      <c r="DU1344" s="29"/>
      <c r="DV1344" s="29"/>
      <c r="DW1344" s="29"/>
      <c r="DX1344" s="29"/>
      <c r="DY1344" s="29"/>
      <c r="DZ1344" s="29"/>
      <c r="EA1344" s="29"/>
      <c r="EB1344" s="29"/>
      <c r="EC1344" s="29"/>
      <c r="ED1344" s="29"/>
      <c r="EE1344" s="29"/>
      <c r="EF1344" s="29"/>
      <c r="EG1344" s="29"/>
      <c r="EH1344" s="29"/>
      <c r="EI1344" s="29"/>
      <c r="EJ1344" s="29"/>
      <c r="EK1344" s="29"/>
      <c r="EL1344" s="29"/>
      <c r="EM1344" s="29"/>
      <c r="EN1344" s="29"/>
      <c r="EO1344" s="29"/>
      <c r="EP1344" s="29"/>
      <c r="EQ1344" s="29"/>
      <c r="ER1344" s="29"/>
      <c r="ES1344" s="29"/>
      <c r="ET1344" s="29"/>
      <c r="EU1344" s="29"/>
      <c r="EV1344" s="29"/>
      <c r="EW1344" s="29"/>
      <c r="EX1344" s="29"/>
      <c r="EY1344" s="29"/>
      <c r="EZ1344" s="29"/>
      <c r="FA1344" s="29"/>
      <c r="FB1344" s="29"/>
      <c r="FC1344" s="29"/>
      <c r="FD1344" s="29"/>
      <c r="FE1344" s="29"/>
      <c r="FF1344" s="29"/>
      <c r="FG1344" s="29"/>
      <c r="FH1344" s="29"/>
      <c r="FI1344" s="29"/>
      <c r="FJ1344" s="29"/>
      <c r="FK1344" s="29"/>
      <c r="FL1344" s="29"/>
      <c r="FM1344" s="29"/>
      <c r="FN1344" s="29"/>
      <c r="FO1344" s="29"/>
      <c r="FP1344" s="29"/>
      <c r="FQ1344" s="29"/>
      <c r="FR1344" s="29"/>
      <c r="FS1344" s="29"/>
      <c r="FT1344" s="29"/>
      <c r="FU1344" s="29"/>
      <c r="FV1344" s="29"/>
      <c r="FW1344" s="29"/>
      <c r="FX1344" s="29"/>
      <c r="FY1344" s="29"/>
      <c r="FZ1344" s="29"/>
      <c r="GA1344" s="29"/>
      <c r="GB1344" s="29"/>
      <c r="GC1344" s="29"/>
      <c r="GD1344" s="29"/>
      <c r="GE1344" s="29"/>
      <c r="GF1344" s="29"/>
      <c r="GG1344" s="29"/>
      <c r="GH1344" s="29"/>
      <c r="GI1344" s="29"/>
      <c r="GJ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</row>
    <row r="1345" spans="2:230" ht="12.75">
      <c r="B1345" s="48"/>
      <c r="C1345" s="48"/>
      <c r="D1345" s="48"/>
      <c r="E1345" s="55"/>
      <c r="F1345" s="56"/>
      <c r="G1345" s="56"/>
      <c r="H1345" s="56"/>
      <c r="I1345" s="48"/>
      <c r="J1345" s="48"/>
      <c r="K1345" s="48"/>
      <c r="L1345" s="56"/>
      <c r="M1345" s="48"/>
      <c r="N1345" s="48"/>
      <c r="O1345" s="49"/>
      <c r="P1345" s="48"/>
      <c r="Q1345" s="48"/>
      <c r="R1345" s="56"/>
      <c r="S1345" s="52"/>
      <c r="T1345" s="116"/>
      <c r="U1345" s="116"/>
      <c r="V1345" s="116"/>
      <c r="W1345" s="116"/>
      <c r="X1345" s="43"/>
      <c r="Y1345" s="43"/>
      <c r="Z1345" s="42"/>
      <c r="AA1345" s="43"/>
      <c r="AB1345" s="45"/>
      <c r="AC1345" s="45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  <c r="BM1345" s="29"/>
      <c r="BN1345" s="29"/>
      <c r="BO1345" s="29"/>
      <c r="BP1345" s="29"/>
      <c r="BQ1345" s="29"/>
      <c r="BR1345" s="29"/>
      <c r="BS1345" s="29"/>
      <c r="BT1345" s="29"/>
      <c r="BU1345" s="29"/>
      <c r="BV1345" s="29"/>
      <c r="BW1345" s="29"/>
      <c r="BX1345" s="29"/>
      <c r="BY1345" s="29"/>
      <c r="BZ1345" s="29"/>
      <c r="CA1345" s="29"/>
      <c r="CB1345" s="29"/>
      <c r="CC1345" s="29"/>
      <c r="CD1345" s="29"/>
      <c r="CE1345" s="29"/>
      <c r="CF1345" s="29"/>
      <c r="CG1345" s="29"/>
      <c r="CH1345" s="29"/>
      <c r="CI1345" s="29"/>
      <c r="CJ1345" s="29"/>
      <c r="CK1345" s="29"/>
      <c r="CL1345" s="29"/>
      <c r="CM1345" s="29"/>
      <c r="CN1345" s="29"/>
      <c r="CO1345" s="29"/>
      <c r="CP1345" s="29"/>
      <c r="CQ1345" s="29"/>
      <c r="CR1345" s="29"/>
      <c r="CS1345" s="29"/>
      <c r="CT1345" s="29"/>
      <c r="CU1345" s="29"/>
      <c r="CV1345" s="29"/>
      <c r="CW1345" s="29"/>
      <c r="CX1345" s="29"/>
      <c r="CY1345" s="29"/>
      <c r="CZ1345" s="29"/>
      <c r="DA1345" s="29"/>
      <c r="DB1345" s="29"/>
      <c r="DC1345" s="29"/>
      <c r="DD1345" s="29"/>
      <c r="DE1345" s="29"/>
      <c r="DF1345" s="29"/>
      <c r="DG1345" s="29"/>
      <c r="DH1345" s="29"/>
      <c r="DI1345" s="29"/>
      <c r="DJ1345" s="29"/>
      <c r="DK1345" s="29"/>
      <c r="DL1345" s="29"/>
      <c r="DM1345" s="29"/>
      <c r="DN1345" s="29"/>
      <c r="DO1345" s="29"/>
      <c r="DP1345" s="29"/>
      <c r="DQ1345" s="29"/>
      <c r="DR1345" s="29"/>
      <c r="DS1345" s="29"/>
      <c r="DT1345" s="29"/>
      <c r="DU1345" s="29"/>
      <c r="DV1345" s="29"/>
      <c r="DW1345" s="29"/>
      <c r="DX1345" s="29"/>
      <c r="DY1345" s="29"/>
      <c r="DZ1345" s="29"/>
      <c r="EA1345" s="29"/>
      <c r="EB1345" s="29"/>
      <c r="EC1345" s="29"/>
      <c r="ED1345" s="29"/>
      <c r="EE1345" s="29"/>
      <c r="EF1345" s="29"/>
      <c r="EG1345" s="29"/>
      <c r="EH1345" s="29"/>
      <c r="EI1345" s="29"/>
      <c r="EJ1345" s="29"/>
      <c r="EK1345" s="29"/>
      <c r="EL1345" s="29"/>
      <c r="EM1345" s="29"/>
      <c r="EN1345" s="29"/>
      <c r="EO1345" s="29"/>
      <c r="EP1345" s="29"/>
      <c r="EQ1345" s="29"/>
      <c r="ER1345" s="29"/>
      <c r="ES1345" s="29"/>
      <c r="ET1345" s="29"/>
      <c r="EU1345" s="29"/>
      <c r="EV1345" s="29"/>
      <c r="EW1345" s="29"/>
      <c r="EX1345" s="29"/>
      <c r="EY1345" s="29"/>
      <c r="EZ1345" s="29"/>
      <c r="FA1345" s="29"/>
      <c r="FB1345" s="29"/>
      <c r="FC1345" s="29"/>
      <c r="FD1345" s="29"/>
      <c r="FE1345" s="29"/>
      <c r="FF1345" s="29"/>
      <c r="FG1345" s="29"/>
      <c r="FH1345" s="29"/>
      <c r="FI1345" s="29"/>
      <c r="FJ1345" s="29"/>
      <c r="FK1345" s="29"/>
      <c r="FL1345" s="29"/>
      <c r="FM1345" s="29"/>
      <c r="FN1345" s="29"/>
      <c r="FO1345" s="29"/>
      <c r="FP1345" s="29"/>
      <c r="FQ1345" s="29"/>
      <c r="FR1345" s="29"/>
      <c r="FS1345" s="29"/>
      <c r="FT1345" s="29"/>
      <c r="FU1345" s="29"/>
      <c r="FV1345" s="29"/>
      <c r="FW1345" s="29"/>
      <c r="FX1345" s="29"/>
      <c r="FY1345" s="29"/>
      <c r="FZ1345" s="29"/>
      <c r="GA1345" s="29"/>
      <c r="GB1345" s="29"/>
      <c r="GC1345" s="29"/>
      <c r="GD1345" s="29"/>
      <c r="GE1345" s="29"/>
      <c r="GF1345" s="29"/>
      <c r="GG1345" s="29"/>
      <c r="GH1345" s="29"/>
      <c r="GI1345" s="29"/>
      <c r="GJ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</row>
    <row r="1346" spans="2:230" ht="12.75">
      <c r="B1346" s="48"/>
      <c r="C1346" s="48"/>
      <c r="D1346" s="48"/>
      <c r="E1346" s="55"/>
      <c r="F1346" s="56"/>
      <c r="G1346" s="56"/>
      <c r="H1346" s="56"/>
      <c r="I1346" s="48"/>
      <c r="J1346" s="48"/>
      <c r="K1346" s="48"/>
      <c r="L1346" s="56"/>
      <c r="M1346" s="48"/>
      <c r="N1346" s="48"/>
      <c r="O1346" s="49"/>
      <c r="P1346" s="48"/>
      <c r="Q1346" s="48"/>
      <c r="R1346" s="56"/>
      <c r="S1346" s="52"/>
      <c r="T1346" s="116"/>
      <c r="U1346" s="116"/>
      <c r="V1346" s="116"/>
      <c r="W1346" s="116"/>
      <c r="X1346" s="43"/>
      <c r="Y1346" s="43"/>
      <c r="Z1346" s="42"/>
      <c r="AA1346" s="43"/>
      <c r="AB1346" s="45"/>
      <c r="AC1346" s="45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  <c r="BM1346" s="29"/>
      <c r="BN1346" s="29"/>
      <c r="BO1346" s="29"/>
      <c r="BP1346" s="29"/>
      <c r="BQ1346" s="29"/>
      <c r="BR1346" s="29"/>
      <c r="BS1346" s="29"/>
      <c r="BT1346" s="29"/>
      <c r="BU1346" s="29"/>
      <c r="BV1346" s="29"/>
      <c r="BW1346" s="29"/>
      <c r="BX1346" s="29"/>
      <c r="BY1346" s="29"/>
      <c r="BZ1346" s="29"/>
      <c r="CA1346" s="29"/>
      <c r="CB1346" s="29"/>
      <c r="CC1346" s="29"/>
      <c r="CD1346" s="29"/>
      <c r="CE1346" s="29"/>
      <c r="CF1346" s="29"/>
      <c r="CG1346" s="29"/>
      <c r="CH1346" s="29"/>
      <c r="CI1346" s="29"/>
      <c r="CJ1346" s="29"/>
      <c r="CK1346" s="29"/>
      <c r="CL1346" s="29"/>
      <c r="CM1346" s="29"/>
      <c r="CN1346" s="29"/>
      <c r="CO1346" s="29"/>
      <c r="CP1346" s="29"/>
      <c r="CQ1346" s="29"/>
      <c r="CR1346" s="29"/>
      <c r="CS1346" s="29"/>
      <c r="CT1346" s="29"/>
      <c r="CU1346" s="29"/>
      <c r="CV1346" s="29"/>
      <c r="CW1346" s="29"/>
      <c r="CX1346" s="29"/>
      <c r="CY1346" s="29"/>
      <c r="CZ1346" s="29"/>
      <c r="DA1346" s="29"/>
      <c r="DB1346" s="29"/>
      <c r="DC1346" s="29"/>
      <c r="DD1346" s="29"/>
      <c r="DE1346" s="29"/>
      <c r="DF1346" s="29"/>
      <c r="DG1346" s="29"/>
      <c r="DH1346" s="29"/>
      <c r="DI1346" s="29"/>
      <c r="DJ1346" s="29"/>
      <c r="DK1346" s="29"/>
      <c r="DL1346" s="29"/>
      <c r="DM1346" s="29"/>
      <c r="DN1346" s="29"/>
      <c r="DO1346" s="29"/>
      <c r="DP1346" s="29"/>
      <c r="DQ1346" s="29"/>
      <c r="DR1346" s="29"/>
      <c r="DS1346" s="29"/>
      <c r="DT1346" s="29"/>
      <c r="DU1346" s="29"/>
      <c r="DV1346" s="29"/>
      <c r="DW1346" s="29"/>
      <c r="DX1346" s="29"/>
      <c r="DY1346" s="29"/>
      <c r="DZ1346" s="29"/>
      <c r="EA1346" s="29"/>
      <c r="EB1346" s="29"/>
      <c r="EC1346" s="29"/>
      <c r="ED1346" s="29"/>
      <c r="EE1346" s="29"/>
      <c r="EF1346" s="29"/>
      <c r="EG1346" s="29"/>
      <c r="EH1346" s="29"/>
      <c r="EI1346" s="29"/>
      <c r="EJ1346" s="29"/>
      <c r="EK1346" s="29"/>
      <c r="EL1346" s="29"/>
      <c r="EM1346" s="29"/>
      <c r="EN1346" s="29"/>
      <c r="EO1346" s="29"/>
      <c r="EP1346" s="29"/>
      <c r="EQ1346" s="29"/>
      <c r="ER1346" s="29"/>
      <c r="ES1346" s="29"/>
      <c r="ET1346" s="29"/>
      <c r="EU1346" s="29"/>
      <c r="EV1346" s="29"/>
      <c r="EW1346" s="29"/>
      <c r="EX1346" s="29"/>
      <c r="EY1346" s="29"/>
      <c r="EZ1346" s="29"/>
      <c r="FA1346" s="29"/>
      <c r="FB1346" s="29"/>
      <c r="FC1346" s="29"/>
      <c r="FD1346" s="29"/>
      <c r="FE1346" s="29"/>
      <c r="FF1346" s="29"/>
      <c r="FG1346" s="29"/>
      <c r="FH1346" s="29"/>
      <c r="FI1346" s="29"/>
      <c r="FJ1346" s="29"/>
      <c r="FK1346" s="29"/>
      <c r="FL1346" s="29"/>
      <c r="FM1346" s="29"/>
      <c r="FN1346" s="29"/>
      <c r="FO1346" s="29"/>
      <c r="FP1346" s="29"/>
      <c r="FQ1346" s="29"/>
      <c r="FR1346" s="29"/>
      <c r="FS1346" s="29"/>
      <c r="FT1346" s="29"/>
      <c r="FU1346" s="29"/>
      <c r="FV1346" s="29"/>
      <c r="FW1346" s="29"/>
      <c r="FX1346" s="29"/>
      <c r="FY1346" s="29"/>
      <c r="FZ1346" s="29"/>
      <c r="GA1346" s="29"/>
      <c r="GB1346" s="29"/>
      <c r="GC1346" s="29"/>
      <c r="GD1346" s="29"/>
      <c r="GE1346" s="29"/>
      <c r="GF1346" s="29"/>
      <c r="GG1346" s="29"/>
      <c r="GH1346" s="29"/>
      <c r="GI1346" s="29"/>
      <c r="GJ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</row>
    <row r="1347" spans="2:230" ht="12.75">
      <c r="B1347" s="48"/>
      <c r="C1347" s="48"/>
      <c r="D1347" s="48"/>
      <c r="E1347" s="55"/>
      <c r="F1347" s="56"/>
      <c r="G1347" s="56"/>
      <c r="H1347" s="56"/>
      <c r="I1347" s="48"/>
      <c r="J1347" s="48"/>
      <c r="K1347" s="48"/>
      <c r="L1347" s="56"/>
      <c r="M1347" s="48"/>
      <c r="N1347" s="48"/>
      <c r="O1347" s="49"/>
      <c r="P1347" s="48"/>
      <c r="Q1347" s="48"/>
      <c r="R1347" s="56"/>
      <c r="S1347" s="52"/>
      <c r="T1347" s="116"/>
      <c r="U1347" s="116"/>
      <c r="V1347" s="116"/>
      <c r="W1347" s="116"/>
      <c r="X1347" s="43"/>
      <c r="Y1347" s="43"/>
      <c r="Z1347" s="42"/>
      <c r="AA1347" s="43"/>
      <c r="AB1347" s="45"/>
      <c r="AC1347" s="45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  <c r="BM1347" s="29"/>
      <c r="BN1347" s="29"/>
      <c r="BO1347" s="29"/>
      <c r="BP1347" s="29"/>
      <c r="BQ1347" s="29"/>
      <c r="BR1347" s="29"/>
      <c r="BS1347" s="29"/>
      <c r="BT1347" s="29"/>
      <c r="BU1347" s="29"/>
      <c r="BV1347" s="29"/>
      <c r="BW1347" s="29"/>
      <c r="BX1347" s="29"/>
      <c r="BY1347" s="29"/>
      <c r="BZ1347" s="29"/>
      <c r="CA1347" s="29"/>
      <c r="CB1347" s="29"/>
      <c r="CC1347" s="29"/>
      <c r="CD1347" s="29"/>
      <c r="CE1347" s="29"/>
      <c r="CF1347" s="29"/>
      <c r="CG1347" s="29"/>
      <c r="CH1347" s="29"/>
      <c r="CI1347" s="29"/>
      <c r="CJ1347" s="29"/>
      <c r="CK1347" s="29"/>
      <c r="CL1347" s="29"/>
      <c r="CM1347" s="29"/>
      <c r="CN1347" s="29"/>
      <c r="CO1347" s="29"/>
      <c r="CP1347" s="29"/>
      <c r="CQ1347" s="29"/>
      <c r="CR1347" s="29"/>
      <c r="CS1347" s="29"/>
      <c r="CT1347" s="29"/>
      <c r="CU1347" s="29"/>
      <c r="CV1347" s="29"/>
      <c r="CW1347" s="29"/>
      <c r="CX1347" s="29"/>
      <c r="CY1347" s="29"/>
      <c r="CZ1347" s="29"/>
      <c r="DA1347" s="29"/>
      <c r="DB1347" s="29"/>
      <c r="DC1347" s="29"/>
      <c r="DD1347" s="29"/>
      <c r="DE1347" s="29"/>
      <c r="DF1347" s="29"/>
      <c r="DG1347" s="29"/>
      <c r="DH1347" s="29"/>
      <c r="DI1347" s="29"/>
      <c r="DJ1347" s="29"/>
      <c r="DK1347" s="29"/>
      <c r="DL1347" s="29"/>
      <c r="DM1347" s="29"/>
      <c r="DN1347" s="29"/>
      <c r="DO1347" s="29"/>
      <c r="DP1347" s="29"/>
      <c r="DQ1347" s="29"/>
      <c r="DR1347" s="29"/>
      <c r="DS1347" s="29"/>
      <c r="DT1347" s="29"/>
      <c r="DU1347" s="29"/>
      <c r="DV1347" s="29"/>
      <c r="DW1347" s="29"/>
      <c r="DX1347" s="29"/>
      <c r="DY1347" s="29"/>
      <c r="DZ1347" s="29"/>
      <c r="EA1347" s="29"/>
      <c r="EB1347" s="29"/>
      <c r="EC1347" s="29"/>
      <c r="ED1347" s="29"/>
      <c r="EE1347" s="29"/>
      <c r="EF1347" s="29"/>
      <c r="EG1347" s="29"/>
      <c r="EH1347" s="29"/>
      <c r="EI1347" s="29"/>
      <c r="EJ1347" s="29"/>
      <c r="EK1347" s="29"/>
      <c r="EL1347" s="29"/>
      <c r="EM1347" s="29"/>
      <c r="EN1347" s="29"/>
      <c r="EO1347" s="29"/>
      <c r="EP1347" s="29"/>
      <c r="EQ1347" s="29"/>
      <c r="ER1347" s="29"/>
      <c r="ES1347" s="29"/>
      <c r="ET1347" s="29"/>
      <c r="EU1347" s="29"/>
      <c r="EV1347" s="29"/>
      <c r="EW1347" s="29"/>
      <c r="EX1347" s="29"/>
      <c r="EY1347" s="29"/>
      <c r="EZ1347" s="29"/>
      <c r="FA1347" s="29"/>
      <c r="FB1347" s="29"/>
      <c r="FC1347" s="29"/>
      <c r="FD1347" s="29"/>
      <c r="FE1347" s="29"/>
      <c r="FF1347" s="29"/>
      <c r="FG1347" s="29"/>
      <c r="FH1347" s="29"/>
      <c r="FI1347" s="29"/>
      <c r="FJ1347" s="29"/>
      <c r="FK1347" s="29"/>
      <c r="FL1347" s="29"/>
      <c r="FM1347" s="29"/>
      <c r="FN1347" s="29"/>
      <c r="FO1347" s="29"/>
      <c r="FP1347" s="29"/>
      <c r="FQ1347" s="29"/>
      <c r="FR1347" s="29"/>
      <c r="FS1347" s="29"/>
      <c r="FT1347" s="29"/>
      <c r="FU1347" s="29"/>
      <c r="FV1347" s="29"/>
      <c r="FW1347" s="29"/>
      <c r="FX1347" s="29"/>
      <c r="FY1347" s="29"/>
      <c r="FZ1347" s="29"/>
      <c r="GA1347" s="29"/>
      <c r="GB1347" s="29"/>
      <c r="GC1347" s="29"/>
      <c r="GD1347" s="29"/>
      <c r="GE1347" s="29"/>
      <c r="GF1347" s="29"/>
      <c r="GG1347" s="29"/>
      <c r="GH1347" s="29"/>
      <c r="GI1347" s="29"/>
      <c r="GJ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</row>
    <row r="1348" spans="2:230" ht="12.75">
      <c r="B1348" s="48"/>
      <c r="C1348" s="48"/>
      <c r="D1348" s="48"/>
      <c r="E1348" s="55"/>
      <c r="F1348" s="56"/>
      <c r="G1348" s="56"/>
      <c r="H1348" s="56"/>
      <c r="I1348" s="48"/>
      <c r="J1348" s="48"/>
      <c r="K1348" s="48"/>
      <c r="L1348" s="56"/>
      <c r="M1348" s="48"/>
      <c r="N1348" s="48"/>
      <c r="O1348" s="49"/>
      <c r="P1348" s="48"/>
      <c r="Q1348" s="48"/>
      <c r="R1348" s="56"/>
      <c r="S1348" s="52"/>
      <c r="T1348" s="116"/>
      <c r="U1348" s="116"/>
      <c r="V1348" s="116"/>
      <c r="W1348" s="116"/>
      <c r="X1348" s="43"/>
      <c r="Y1348" s="43"/>
      <c r="Z1348" s="42"/>
      <c r="AA1348" s="43"/>
      <c r="AB1348" s="45"/>
      <c r="AC1348" s="45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  <c r="BM1348" s="29"/>
      <c r="BN1348" s="29"/>
      <c r="BO1348" s="29"/>
      <c r="BP1348" s="29"/>
      <c r="BQ1348" s="29"/>
      <c r="BR1348" s="29"/>
      <c r="BS1348" s="29"/>
      <c r="BT1348" s="29"/>
      <c r="BU1348" s="29"/>
      <c r="BV1348" s="29"/>
      <c r="BW1348" s="29"/>
      <c r="BX1348" s="29"/>
      <c r="BY1348" s="29"/>
      <c r="BZ1348" s="29"/>
      <c r="CA1348" s="29"/>
      <c r="CB1348" s="29"/>
      <c r="CC1348" s="29"/>
      <c r="CD1348" s="29"/>
      <c r="CE1348" s="29"/>
      <c r="CF1348" s="29"/>
      <c r="CG1348" s="29"/>
      <c r="CH1348" s="29"/>
      <c r="CI1348" s="29"/>
      <c r="CJ1348" s="29"/>
      <c r="CK1348" s="29"/>
      <c r="CL1348" s="29"/>
      <c r="CM1348" s="29"/>
      <c r="CN1348" s="29"/>
      <c r="CO1348" s="29"/>
      <c r="CP1348" s="29"/>
      <c r="CQ1348" s="29"/>
      <c r="CR1348" s="29"/>
      <c r="CS1348" s="29"/>
      <c r="CT1348" s="29"/>
      <c r="CU1348" s="29"/>
      <c r="CV1348" s="29"/>
      <c r="CW1348" s="29"/>
      <c r="CX1348" s="29"/>
      <c r="CY1348" s="29"/>
      <c r="CZ1348" s="29"/>
      <c r="DA1348" s="29"/>
      <c r="DB1348" s="29"/>
      <c r="DC1348" s="29"/>
      <c r="DD1348" s="29"/>
      <c r="DE1348" s="29"/>
      <c r="DF1348" s="29"/>
      <c r="DG1348" s="29"/>
      <c r="DH1348" s="29"/>
      <c r="DI1348" s="29"/>
      <c r="DJ1348" s="29"/>
      <c r="DK1348" s="29"/>
      <c r="DL1348" s="29"/>
      <c r="DM1348" s="29"/>
      <c r="DN1348" s="29"/>
      <c r="DO1348" s="29"/>
      <c r="DP1348" s="29"/>
      <c r="DQ1348" s="29"/>
      <c r="DR1348" s="29"/>
      <c r="DS1348" s="29"/>
      <c r="DT1348" s="29"/>
      <c r="DU1348" s="29"/>
      <c r="DV1348" s="29"/>
      <c r="DW1348" s="29"/>
      <c r="DX1348" s="29"/>
      <c r="DY1348" s="29"/>
      <c r="DZ1348" s="29"/>
      <c r="EA1348" s="29"/>
      <c r="EB1348" s="29"/>
      <c r="EC1348" s="29"/>
      <c r="ED1348" s="29"/>
      <c r="EE1348" s="29"/>
      <c r="EF1348" s="29"/>
      <c r="EG1348" s="29"/>
      <c r="EH1348" s="29"/>
      <c r="EI1348" s="29"/>
      <c r="EJ1348" s="29"/>
      <c r="EK1348" s="29"/>
      <c r="EL1348" s="29"/>
      <c r="EM1348" s="29"/>
      <c r="EN1348" s="29"/>
      <c r="EO1348" s="29"/>
      <c r="EP1348" s="29"/>
      <c r="EQ1348" s="29"/>
      <c r="ER1348" s="29"/>
      <c r="ES1348" s="29"/>
      <c r="ET1348" s="29"/>
      <c r="EU1348" s="29"/>
      <c r="EV1348" s="29"/>
      <c r="EW1348" s="29"/>
      <c r="EX1348" s="29"/>
      <c r="EY1348" s="29"/>
      <c r="EZ1348" s="29"/>
      <c r="FA1348" s="29"/>
      <c r="FB1348" s="29"/>
      <c r="FC1348" s="29"/>
      <c r="FD1348" s="29"/>
      <c r="FE1348" s="29"/>
      <c r="FF1348" s="29"/>
      <c r="FG1348" s="29"/>
      <c r="FH1348" s="29"/>
      <c r="FI1348" s="29"/>
      <c r="FJ1348" s="29"/>
      <c r="FK1348" s="29"/>
      <c r="FL1348" s="29"/>
      <c r="FM1348" s="29"/>
      <c r="FN1348" s="29"/>
      <c r="FO1348" s="29"/>
      <c r="FP1348" s="29"/>
      <c r="FQ1348" s="29"/>
      <c r="FR1348" s="29"/>
      <c r="FS1348" s="29"/>
      <c r="FT1348" s="29"/>
      <c r="FU1348" s="29"/>
      <c r="FV1348" s="29"/>
      <c r="FW1348" s="29"/>
      <c r="FX1348" s="29"/>
      <c r="FY1348" s="29"/>
      <c r="FZ1348" s="29"/>
      <c r="GA1348" s="29"/>
      <c r="GB1348" s="29"/>
      <c r="GC1348" s="29"/>
      <c r="GD1348" s="29"/>
      <c r="GE1348" s="29"/>
      <c r="GF1348" s="29"/>
      <c r="GG1348" s="29"/>
      <c r="GH1348" s="29"/>
      <c r="GI1348" s="29"/>
      <c r="GJ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</row>
    <row r="1349" spans="2:230" ht="12.75">
      <c r="B1349" s="48"/>
      <c r="C1349" s="48"/>
      <c r="D1349" s="48"/>
      <c r="E1349" s="55"/>
      <c r="F1349" s="56"/>
      <c r="G1349" s="56"/>
      <c r="H1349" s="56"/>
      <c r="I1349" s="48"/>
      <c r="J1349" s="48"/>
      <c r="K1349" s="48"/>
      <c r="L1349" s="56"/>
      <c r="M1349" s="48"/>
      <c r="N1349" s="48"/>
      <c r="O1349" s="49"/>
      <c r="P1349" s="48"/>
      <c r="Q1349" s="48"/>
      <c r="R1349" s="56"/>
      <c r="S1349" s="52"/>
      <c r="T1349" s="116"/>
      <c r="U1349" s="116"/>
      <c r="V1349" s="116"/>
      <c r="W1349" s="116"/>
      <c r="X1349" s="43"/>
      <c r="Y1349" s="43"/>
      <c r="Z1349" s="42"/>
      <c r="AA1349" s="43"/>
      <c r="AB1349" s="45"/>
      <c r="AC1349" s="45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  <c r="BM1349" s="29"/>
      <c r="BN1349" s="29"/>
      <c r="BO1349" s="29"/>
      <c r="BP1349" s="29"/>
      <c r="BQ1349" s="29"/>
      <c r="BR1349" s="29"/>
      <c r="BS1349" s="29"/>
      <c r="BT1349" s="29"/>
      <c r="BU1349" s="29"/>
      <c r="BV1349" s="29"/>
      <c r="BW1349" s="29"/>
      <c r="BX1349" s="29"/>
      <c r="BY1349" s="29"/>
      <c r="BZ1349" s="29"/>
      <c r="CA1349" s="29"/>
      <c r="CB1349" s="29"/>
      <c r="CC1349" s="29"/>
      <c r="CD1349" s="29"/>
      <c r="CE1349" s="29"/>
      <c r="CF1349" s="29"/>
      <c r="CG1349" s="29"/>
      <c r="CH1349" s="29"/>
      <c r="CI1349" s="29"/>
      <c r="CJ1349" s="29"/>
      <c r="CK1349" s="29"/>
      <c r="CL1349" s="29"/>
      <c r="CM1349" s="29"/>
      <c r="CN1349" s="29"/>
      <c r="CO1349" s="29"/>
      <c r="CP1349" s="29"/>
      <c r="CQ1349" s="29"/>
      <c r="CR1349" s="29"/>
      <c r="CS1349" s="29"/>
      <c r="CT1349" s="29"/>
      <c r="CU1349" s="29"/>
      <c r="CV1349" s="29"/>
      <c r="CW1349" s="29"/>
      <c r="CX1349" s="29"/>
      <c r="CY1349" s="29"/>
      <c r="CZ1349" s="29"/>
      <c r="DA1349" s="29"/>
      <c r="DB1349" s="29"/>
      <c r="DC1349" s="29"/>
      <c r="DD1349" s="29"/>
      <c r="DE1349" s="29"/>
      <c r="DF1349" s="29"/>
      <c r="DG1349" s="29"/>
      <c r="DH1349" s="29"/>
      <c r="DI1349" s="29"/>
      <c r="DJ1349" s="29"/>
      <c r="DK1349" s="29"/>
      <c r="DL1349" s="29"/>
      <c r="DM1349" s="29"/>
      <c r="DN1349" s="29"/>
      <c r="DO1349" s="29"/>
      <c r="DP1349" s="29"/>
      <c r="DQ1349" s="29"/>
      <c r="DR1349" s="29"/>
      <c r="DS1349" s="29"/>
      <c r="DT1349" s="29"/>
      <c r="DU1349" s="29"/>
      <c r="DV1349" s="29"/>
      <c r="DW1349" s="29"/>
      <c r="DX1349" s="29"/>
      <c r="DY1349" s="29"/>
      <c r="DZ1349" s="29"/>
      <c r="EA1349" s="29"/>
      <c r="EB1349" s="29"/>
      <c r="EC1349" s="29"/>
      <c r="ED1349" s="29"/>
      <c r="EE1349" s="29"/>
      <c r="EF1349" s="29"/>
      <c r="EG1349" s="29"/>
      <c r="EH1349" s="29"/>
      <c r="EI1349" s="29"/>
      <c r="EJ1349" s="29"/>
      <c r="EK1349" s="29"/>
      <c r="EL1349" s="29"/>
      <c r="EM1349" s="29"/>
      <c r="EN1349" s="29"/>
      <c r="EO1349" s="29"/>
      <c r="EP1349" s="29"/>
      <c r="EQ1349" s="29"/>
      <c r="ER1349" s="29"/>
      <c r="ES1349" s="29"/>
      <c r="ET1349" s="29"/>
      <c r="EU1349" s="29"/>
      <c r="EV1349" s="29"/>
      <c r="EW1349" s="29"/>
      <c r="EX1349" s="29"/>
      <c r="EY1349" s="29"/>
      <c r="EZ1349" s="29"/>
      <c r="FA1349" s="29"/>
      <c r="FB1349" s="29"/>
      <c r="FC1349" s="29"/>
      <c r="FD1349" s="29"/>
      <c r="FE1349" s="29"/>
      <c r="FF1349" s="29"/>
      <c r="FG1349" s="29"/>
      <c r="FH1349" s="29"/>
      <c r="FI1349" s="29"/>
      <c r="FJ1349" s="29"/>
      <c r="FK1349" s="29"/>
      <c r="FL1349" s="29"/>
      <c r="FM1349" s="29"/>
      <c r="FN1349" s="29"/>
      <c r="FO1349" s="29"/>
      <c r="FP1349" s="29"/>
      <c r="FQ1349" s="29"/>
      <c r="FR1349" s="29"/>
      <c r="FS1349" s="29"/>
      <c r="FT1349" s="29"/>
      <c r="FU1349" s="29"/>
      <c r="FV1349" s="29"/>
      <c r="FW1349" s="29"/>
      <c r="FX1349" s="29"/>
      <c r="FY1349" s="29"/>
      <c r="FZ1349" s="29"/>
      <c r="GA1349" s="29"/>
      <c r="GB1349" s="29"/>
      <c r="GC1349" s="29"/>
      <c r="GD1349" s="29"/>
      <c r="GE1349" s="29"/>
      <c r="GF1349" s="29"/>
      <c r="GG1349" s="29"/>
      <c r="GH1349" s="29"/>
      <c r="GI1349" s="29"/>
      <c r="GJ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</row>
    <row r="1350" spans="2:230" ht="12.75">
      <c r="B1350" s="48"/>
      <c r="C1350" s="48"/>
      <c r="D1350" s="48"/>
      <c r="E1350" s="55"/>
      <c r="F1350" s="56"/>
      <c r="G1350" s="56"/>
      <c r="H1350" s="56"/>
      <c r="I1350" s="48"/>
      <c r="J1350" s="48"/>
      <c r="K1350" s="48"/>
      <c r="L1350" s="56"/>
      <c r="M1350" s="48"/>
      <c r="N1350" s="48"/>
      <c r="O1350" s="49"/>
      <c r="P1350" s="48"/>
      <c r="Q1350" s="48"/>
      <c r="R1350" s="56"/>
      <c r="S1350" s="52"/>
      <c r="T1350" s="116"/>
      <c r="U1350" s="116"/>
      <c r="V1350" s="116"/>
      <c r="W1350" s="116"/>
      <c r="X1350" s="43"/>
      <c r="Y1350" s="43"/>
      <c r="Z1350" s="42"/>
      <c r="AA1350" s="43"/>
      <c r="AB1350" s="45"/>
      <c r="AC1350" s="45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  <c r="BM1350" s="29"/>
      <c r="BN1350" s="29"/>
      <c r="BO1350" s="29"/>
      <c r="BP1350" s="29"/>
      <c r="BQ1350" s="29"/>
      <c r="BR1350" s="29"/>
      <c r="BS1350" s="29"/>
      <c r="BT1350" s="29"/>
      <c r="BU1350" s="29"/>
      <c r="BV1350" s="29"/>
      <c r="BW1350" s="29"/>
      <c r="BX1350" s="29"/>
      <c r="BY1350" s="29"/>
      <c r="BZ1350" s="29"/>
      <c r="CA1350" s="29"/>
      <c r="CB1350" s="29"/>
      <c r="CC1350" s="29"/>
      <c r="CD1350" s="29"/>
      <c r="CE1350" s="29"/>
      <c r="CF1350" s="29"/>
      <c r="CG1350" s="29"/>
      <c r="CH1350" s="29"/>
      <c r="CI1350" s="29"/>
      <c r="CJ1350" s="29"/>
      <c r="CK1350" s="29"/>
      <c r="CL1350" s="29"/>
      <c r="CM1350" s="29"/>
      <c r="CN1350" s="29"/>
      <c r="CO1350" s="29"/>
      <c r="CP1350" s="29"/>
      <c r="CQ1350" s="29"/>
      <c r="CR1350" s="29"/>
      <c r="CS1350" s="29"/>
      <c r="CT1350" s="29"/>
      <c r="CU1350" s="29"/>
      <c r="CV1350" s="29"/>
      <c r="CW1350" s="29"/>
      <c r="CX1350" s="29"/>
      <c r="CY1350" s="29"/>
      <c r="CZ1350" s="29"/>
      <c r="DA1350" s="29"/>
      <c r="DB1350" s="29"/>
      <c r="DC1350" s="29"/>
      <c r="DD1350" s="29"/>
      <c r="DE1350" s="29"/>
      <c r="DF1350" s="29"/>
      <c r="DG1350" s="29"/>
      <c r="DH1350" s="29"/>
      <c r="DI1350" s="29"/>
      <c r="DJ1350" s="29"/>
      <c r="DK1350" s="29"/>
      <c r="DL1350" s="29"/>
      <c r="DM1350" s="29"/>
      <c r="DN1350" s="29"/>
      <c r="DO1350" s="29"/>
      <c r="DP1350" s="29"/>
      <c r="DQ1350" s="29"/>
      <c r="DR1350" s="29"/>
      <c r="DS1350" s="29"/>
      <c r="DT1350" s="29"/>
      <c r="DU1350" s="29"/>
      <c r="DV1350" s="29"/>
      <c r="DW1350" s="29"/>
      <c r="DX1350" s="29"/>
      <c r="DY1350" s="29"/>
      <c r="DZ1350" s="29"/>
      <c r="EA1350" s="29"/>
      <c r="EB1350" s="29"/>
      <c r="EC1350" s="29"/>
      <c r="ED1350" s="29"/>
      <c r="EE1350" s="29"/>
      <c r="EF1350" s="29"/>
      <c r="EG1350" s="29"/>
      <c r="EH1350" s="29"/>
      <c r="EI1350" s="29"/>
      <c r="EJ1350" s="29"/>
      <c r="EK1350" s="29"/>
      <c r="EL1350" s="29"/>
      <c r="EM1350" s="29"/>
      <c r="EN1350" s="29"/>
      <c r="EO1350" s="29"/>
      <c r="EP1350" s="29"/>
      <c r="EQ1350" s="29"/>
      <c r="ER1350" s="29"/>
      <c r="ES1350" s="29"/>
      <c r="ET1350" s="29"/>
      <c r="EU1350" s="29"/>
      <c r="EV1350" s="29"/>
      <c r="EW1350" s="29"/>
      <c r="EX1350" s="29"/>
      <c r="EY1350" s="29"/>
      <c r="EZ1350" s="29"/>
      <c r="FA1350" s="29"/>
      <c r="FB1350" s="29"/>
      <c r="FC1350" s="29"/>
      <c r="FD1350" s="29"/>
      <c r="FE1350" s="29"/>
      <c r="FF1350" s="29"/>
      <c r="FG1350" s="29"/>
      <c r="FH1350" s="29"/>
      <c r="FI1350" s="29"/>
      <c r="FJ1350" s="29"/>
      <c r="FK1350" s="29"/>
      <c r="FL1350" s="29"/>
      <c r="FM1350" s="29"/>
      <c r="FN1350" s="29"/>
      <c r="FO1350" s="29"/>
      <c r="FP1350" s="29"/>
      <c r="FQ1350" s="29"/>
      <c r="FR1350" s="29"/>
      <c r="FS1350" s="29"/>
      <c r="FT1350" s="29"/>
      <c r="FU1350" s="29"/>
      <c r="FV1350" s="29"/>
      <c r="FW1350" s="29"/>
      <c r="FX1350" s="29"/>
      <c r="FY1350" s="29"/>
      <c r="FZ1350" s="29"/>
      <c r="GA1350" s="29"/>
      <c r="GB1350" s="29"/>
      <c r="GC1350" s="29"/>
      <c r="GD1350" s="29"/>
      <c r="GE1350" s="29"/>
      <c r="GF1350" s="29"/>
      <c r="GG1350" s="29"/>
      <c r="GH1350" s="29"/>
      <c r="GI1350" s="29"/>
      <c r="GJ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</row>
    <row r="1351" spans="2:230" ht="12.75">
      <c r="B1351" s="48"/>
      <c r="C1351" s="48"/>
      <c r="D1351" s="48"/>
      <c r="E1351" s="55"/>
      <c r="F1351" s="56"/>
      <c r="G1351" s="56"/>
      <c r="H1351" s="56"/>
      <c r="I1351" s="48"/>
      <c r="J1351" s="48"/>
      <c r="K1351" s="48"/>
      <c r="L1351" s="56"/>
      <c r="M1351" s="48"/>
      <c r="N1351" s="48"/>
      <c r="O1351" s="49"/>
      <c r="P1351" s="48"/>
      <c r="Q1351" s="48"/>
      <c r="R1351" s="56"/>
      <c r="S1351" s="52"/>
      <c r="T1351" s="116"/>
      <c r="U1351" s="116"/>
      <c r="V1351" s="116"/>
      <c r="W1351" s="116"/>
      <c r="X1351" s="43"/>
      <c r="Y1351" s="43"/>
      <c r="Z1351" s="42"/>
      <c r="AA1351" s="43"/>
      <c r="AB1351" s="45"/>
      <c r="AC1351" s="45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  <c r="BM1351" s="29"/>
      <c r="BN1351" s="29"/>
      <c r="BO1351" s="29"/>
      <c r="BP1351" s="29"/>
      <c r="BQ1351" s="29"/>
      <c r="BR1351" s="29"/>
      <c r="BS1351" s="29"/>
      <c r="BT1351" s="29"/>
      <c r="BU1351" s="29"/>
      <c r="BV1351" s="29"/>
      <c r="BW1351" s="29"/>
      <c r="BX1351" s="29"/>
      <c r="BY1351" s="29"/>
      <c r="BZ1351" s="29"/>
      <c r="CA1351" s="29"/>
      <c r="CB1351" s="29"/>
      <c r="CC1351" s="29"/>
      <c r="CD1351" s="29"/>
      <c r="CE1351" s="29"/>
      <c r="CF1351" s="29"/>
      <c r="CG1351" s="29"/>
      <c r="CH1351" s="29"/>
      <c r="CI1351" s="29"/>
      <c r="CJ1351" s="29"/>
      <c r="CK1351" s="29"/>
      <c r="CL1351" s="29"/>
      <c r="CM1351" s="29"/>
      <c r="CN1351" s="29"/>
      <c r="CO1351" s="29"/>
      <c r="CP1351" s="29"/>
      <c r="CQ1351" s="29"/>
      <c r="CR1351" s="29"/>
      <c r="CS1351" s="29"/>
      <c r="CT1351" s="29"/>
      <c r="CU1351" s="29"/>
      <c r="CV1351" s="29"/>
      <c r="CW1351" s="29"/>
      <c r="CX1351" s="29"/>
      <c r="CY1351" s="29"/>
      <c r="CZ1351" s="29"/>
      <c r="DA1351" s="29"/>
      <c r="DB1351" s="29"/>
      <c r="DC1351" s="29"/>
      <c r="DD1351" s="29"/>
      <c r="DE1351" s="29"/>
      <c r="DF1351" s="29"/>
      <c r="DG1351" s="29"/>
      <c r="DH1351" s="29"/>
      <c r="DI1351" s="29"/>
      <c r="DJ1351" s="29"/>
      <c r="DK1351" s="29"/>
      <c r="DL1351" s="29"/>
      <c r="DM1351" s="29"/>
      <c r="DN1351" s="29"/>
      <c r="DO1351" s="29"/>
      <c r="DP1351" s="29"/>
      <c r="DQ1351" s="29"/>
      <c r="DR1351" s="29"/>
      <c r="DS1351" s="29"/>
      <c r="DT1351" s="29"/>
      <c r="DU1351" s="29"/>
      <c r="DV1351" s="29"/>
      <c r="DW1351" s="29"/>
      <c r="DX1351" s="29"/>
      <c r="DY1351" s="29"/>
      <c r="DZ1351" s="29"/>
      <c r="EA1351" s="29"/>
      <c r="EB1351" s="29"/>
      <c r="EC1351" s="29"/>
      <c r="ED1351" s="29"/>
      <c r="EE1351" s="29"/>
      <c r="EF1351" s="29"/>
      <c r="EG1351" s="29"/>
      <c r="EH1351" s="29"/>
      <c r="EI1351" s="29"/>
      <c r="EJ1351" s="29"/>
      <c r="EK1351" s="29"/>
      <c r="EL1351" s="29"/>
      <c r="EM1351" s="29"/>
      <c r="EN1351" s="29"/>
      <c r="EO1351" s="29"/>
      <c r="EP1351" s="29"/>
      <c r="EQ1351" s="29"/>
      <c r="ER1351" s="29"/>
      <c r="ES1351" s="29"/>
      <c r="ET1351" s="29"/>
      <c r="EU1351" s="29"/>
      <c r="EV1351" s="29"/>
      <c r="EW1351" s="29"/>
      <c r="EX1351" s="29"/>
      <c r="EY1351" s="29"/>
      <c r="EZ1351" s="29"/>
      <c r="FA1351" s="29"/>
      <c r="FB1351" s="29"/>
      <c r="FC1351" s="29"/>
      <c r="FD1351" s="29"/>
      <c r="FE1351" s="29"/>
      <c r="FF1351" s="29"/>
      <c r="FG1351" s="29"/>
      <c r="FH1351" s="29"/>
      <c r="FI1351" s="29"/>
      <c r="FJ1351" s="29"/>
      <c r="FK1351" s="29"/>
      <c r="FL1351" s="29"/>
      <c r="FM1351" s="29"/>
      <c r="FN1351" s="29"/>
      <c r="FO1351" s="29"/>
      <c r="FP1351" s="29"/>
      <c r="FQ1351" s="29"/>
      <c r="FR1351" s="29"/>
      <c r="FS1351" s="29"/>
      <c r="FT1351" s="29"/>
      <c r="FU1351" s="29"/>
      <c r="FV1351" s="29"/>
      <c r="FW1351" s="29"/>
      <c r="FX1351" s="29"/>
      <c r="FY1351" s="29"/>
      <c r="FZ1351" s="29"/>
      <c r="GA1351" s="29"/>
      <c r="GB1351" s="29"/>
      <c r="GC1351" s="29"/>
      <c r="GD1351" s="29"/>
      <c r="GE1351" s="29"/>
      <c r="GF1351" s="29"/>
      <c r="GG1351" s="29"/>
      <c r="GH1351" s="29"/>
      <c r="GI1351" s="29"/>
      <c r="GJ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</row>
    <row r="1352" spans="2:230" ht="12.75">
      <c r="B1352" s="48"/>
      <c r="C1352" s="48"/>
      <c r="D1352" s="48"/>
      <c r="E1352" s="55"/>
      <c r="F1352" s="56"/>
      <c r="G1352" s="56"/>
      <c r="H1352" s="56"/>
      <c r="I1352" s="48"/>
      <c r="J1352" s="48"/>
      <c r="K1352" s="48"/>
      <c r="L1352" s="56"/>
      <c r="M1352" s="48"/>
      <c r="N1352" s="48"/>
      <c r="O1352" s="49"/>
      <c r="P1352" s="48"/>
      <c r="Q1352" s="48"/>
      <c r="R1352" s="56"/>
      <c r="S1352" s="52"/>
      <c r="T1352" s="116"/>
      <c r="U1352" s="116"/>
      <c r="V1352" s="116"/>
      <c r="W1352" s="116"/>
      <c r="X1352" s="43"/>
      <c r="Y1352" s="43"/>
      <c r="Z1352" s="42"/>
      <c r="AA1352" s="43"/>
      <c r="AB1352" s="45"/>
      <c r="AC1352" s="45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  <c r="BM1352" s="29"/>
      <c r="BN1352" s="29"/>
      <c r="BO1352" s="29"/>
      <c r="BP1352" s="29"/>
      <c r="BQ1352" s="29"/>
      <c r="BR1352" s="29"/>
      <c r="BS1352" s="29"/>
      <c r="BT1352" s="29"/>
      <c r="BU1352" s="29"/>
      <c r="BV1352" s="29"/>
      <c r="BW1352" s="29"/>
      <c r="BX1352" s="29"/>
      <c r="BY1352" s="29"/>
      <c r="BZ1352" s="29"/>
      <c r="CA1352" s="29"/>
      <c r="CB1352" s="29"/>
      <c r="CC1352" s="29"/>
      <c r="CD1352" s="29"/>
      <c r="CE1352" s="29"/>
      <c r="CF1352" s="29"/>
      <c r="CG1352" s="29"/>
      <c r="CH1352" s="29"/>
      <c r="CI1352" s="29"/>
      <c r="CJ1352" s="29"/>
      <c r="CK1352" s="29"/>
      <c r="CL1352" s="29"/>
      <c r="CM1352" s="29"/>
      <c r="CN1352" s="29"/>
      <c r="CO1352" s="29"/>
      <c r="CP1352" s="29"/>
      <c r="CQ1352" s="29"/>
      <c r="CR1352" s="29"/>
      <c r="CS1352" s="29"/>
      <c r="CT1352" s="29"/>
      <c r="CU1352" s="29"/>
      <c r="CV1352" s="29"/>
      <c r="CW1352" s="29"/>
      <c r="CX1352" s="29"/>
      <c r="CY1352" s="29"/>
      <c r="CZ1352" s="29"/>
      <c r="DA1352" s="29"/>
      <c r="DB1352" s="29"/>
      <c r="DC1352" s="29"/>
      <c r="DD1352" s="29"/>
      <c r="DE1352" s="29"/>
      <c r="DF1352" s="29"/>
      <c r="DG1352" s="29"/>
      <c r="DH1352" s="29"/>
      <c r="DI1352" s="29"/>
      <c r="DJ1352" s="29"/>
      <c r="DK1352" s="29"/>
      <c r="DL1352" s="29"/>
      <c r="DM1352" s="29"/>
      <c r="DN1352" s="29"/>
      <c r="DO1352" s="29"/>
      <c r="DP1352" s="29"/>
      <c r="DQ1352" s="29"/>
      <c r="DR1352" s="29"/>
      <c r="DS1352" s="29"/>
      <c r="DT1352" s="29"/>
      <c r="DU1352" s="29"/>
      <c r="DV1352" s="29"/>
      <c r="DW1352" s="29"/>
      <c r="DX1352" s="29"/>
      <c r="DY1352" s="29"/>
      <c r="DZ1352" s="29"/>
      <c r="EA1352" s="29"/>
      <c r="EB1352" s="29"/>
      <c r="EC1352" s="29"/>
      <c r="ED1352" s="29"/>
      <c r="EE1352" s="29"/>
      <c r="EF1352" s="29"/>
      <c r="EG1352" s="29"/>
      <c r="EH1352" s="29"/>
      <c r="EI1352" s="29"/>
      <c r="EJ1352" s="29"/>
      <c r="EK1352" s="29"/>
      <c r="EL1352" s="29"/>
      <c r="EM1352" s="29"/>
      <c r="EN1352" s="29"/>
      <c r="EO1352" s="29"/>
      <c r="EP1352" s="29"/>
      <c r="EQ1352" s="29"/>
      <c r="ER1352" s="29"/>
      <c r="ES1352" s="29"/>
      <c r="ET1352" s="29"/>
      <c r="EU1352" s="29"/>
      <c r="EV1352" s="29"/>
      <c r="EW1352" s="29"/>
      <c r="EX1352" s="29"/>
      <c r="EY1352" s="29"/>
      <c r="EZ1352" s="29"/>
      <c r="FA1352" s="29"/>
      <c r="FB1352" s="29"/>
      <c r="FC1352" s="29"/>
      <c r="FD1352" s="29"/>
      <c r="FE1352" s="29"/>
      <c r="FF1352" s="29"/>
      <c r="FG1352" s="29"/>
      <c r="FH1352" s="29"/>
      <c r="FI1352" s="29"/>
      <c r="FJ1352" s="29"/>
      <c r="FK1352" s="29"/>
      <c r="FL1352" s="29"/>
      <c r="FM1352" s="29"/>
      <c r="FN1352" s="29"/>
      <c r="FO1352" s="29"/>
      <c r="FP1352" s="29"/>
      <c r="FQ1352" s="29"/>
      <c r="FR1352" s="29"/>
      <c r="FS1352" s="29"/>
      <c r="FT1352" s="29"/>
      <c r="FU1352" s="29"/>
      <c r="FV1352" s="29"/>
      <c r="FW1352" s="29"/>
      <c r="FX1352" s="29"/>
      <c r="FY1352" s="29"/>
      <c r="FZ1352" s="29"/>
      <c r="GA1352" s="29"/>
      <c r="GB1352" s="29"/>
      <c r="GC1352" s="29"/>
      <c r="GD1352" s="29"/>
      <c r="GE1352" s="29"/>
      <c r="GF1352" s="29"/>
      <c r="GG1352" s="29"/>
      <c r="GH1352" s="29"/>
      <c r="GI1352" s="29"/>
      <c r="GJ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</row>
    <row r="1353" spans="2:230" ht="12.75">
      <c r="B1353" s="48"/>
      <c r="C1353" s="48"/>
      <c r="D1353" s="48"/>
      <c r="E1353" s="55"/>
      <c r="F1353" s="56"/>
      <c r="G1353" s="56"/>
      <c r="H1353" s="56"/>
      <c r="I1353" s="48"/>
      <c r="J1353" s="48"/>
      <c r="K1353" s="48"/>
      <c r="L1353" s="56"/>
      <c r="M1353" s="48"/>
      <c r="N1353" s="48"/>
      <c r="O1353" s="49"/>
      <c r="P1353" s="48"/>
      <c r="Q1353" s="48"/>
      <c r="R1353" s="56"/>
      <c r="S1353" s="52"/>
      <c r="T1353" s="116"/>
      <c r="U1353" s="116"/>
      <c r="V1353" s="116"/>
      <c r="W1353" s="116"/>
      <c r="X1353" s="43"/>
      <c r="Y1353" s="43"/>
      <c r="Z1353" s="42"/>
      <c r="AA1353" s="43"/>
      <c r="AB1353" s="45"/>
      <c r="AC1353" s="45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  <c r="BM1353" s="29"/>
      <c r="BN1353" s="29"/>
      <c r="BO1353" s="29"/>
      <c r="BP1353" s="29"/>
      <c r="BQ1353" s="29"/>
      <c r="BR1353" s="29"/>
      <c r="BS1353" s="29"/>
      <c r="BT1353" s="29"/>
      <c r="BU1353" s="29"/>
      <c r="BV1353" s="29"/>
      <c r="BW1353" s="29"/>
      <c r="BX1353" s="29"/>
      <c r="BY1353" s="29"/>
      <c r="BZ1353" s="29"/>
      <c r="CA1353" s="29"/>
      <c r="CB1353" s="29"/>
      <c r="CC1353" s="29"/>
      <c r="CD1353" s="29"/>
      <c r="CE1353" s="29"/>
      <c r="CF1353" s="29"/>
      <c r="CG1353" s="29"/>
      <c r="CH1353" s="29"/>
      <c r="CI1353" s="29"/>
      <c r="CJ1353" s="29"/>
      <c r="CK1353" s="29"/>
      <c r="CL1353" s="29"/>
      <c r="CM1353" s="29"/>
      <c r="CN1353" s="29"/>
      <c r="CO1353" s="29"/>
      <c r="CP1353" s="29"/>
      <c r="CQ1353" s="29"/>
      <c r="CR1353" s="29"/>
      <c r="CS1353" s="29"/>
      <c r="CT1353" s="29"/>
      <c r="CU1353" s="29"/>
      <c r="CV1353" s="29"/>
      <c r="CW1353" s="29"/>
      <c r="CX1353" s="29"/>
      <c r="CY1353" s="29"/>
      <c r="CZ1353" s="29"/>
      <c r="DA1353" s="29"/>
      <c r="DB1353" s="29"/>
      <c r="DC1353" s="29"/>
      <c r="DD1353" s="29"/>
      <c r="DE1353" s="29"/>
      <c r="DF1353" s="29"/>
      <c r="DG1353" s="29"/>
      <c r="DH1353" s="29"/>
      <c r="DI1353" s="29"/>
      <c r="DJ1353" s="29"/>
      <c r="DK1353" s="29"/>
      <c r="DL1353" s="29"/>
      <c r="DM1353" s="29"/>
      <c r="DN1353" s="29"/>
      <c r="DO1353" s="29"/>
      <c r="DP1353" s="29"/>
      <c r="DQ1353" s="29"/>
      <c r="DR1353" s="29"/>
      <c r="DS1353" s="29"/>
      <c r="DT1353" s="29"/>
      <c r="DU1353" s="29"/>
      <c r="DV1353" s="29"/>
      <c r="DW1353" s="29"/>
      <c r="DX1353" s="29"/>
      <c r="DY1353" s="29"/>
      <c r="DZ1353" s="29"/>
      <c r="EA1353" s="29"/>
      <c r="EB1353" s="29"/>
      <c r="EC1353" s="29"/>
      <c r="ED1353" s="29"/>
      <c r="EE1353" s="29"/>
      <c r="EF1353" s="29"/>
      <c r="EG1353" s="29"/>
      <c r="EH1353" s="29"/>
      <c r="EI1353" s="29"/>
      <c r="EJ1353" s="29"/>
      <c r="EK1353" s="29"/>
      <c r="EL1353" s="29"/>
      <c r="EM1353" s="29"/>
      <c r="EN1353" s="29"/>
      <c r="EO1353" s="29"/>
      <c r="EP1353" s="29"/>
      <c r="EQ1353" s="29"/>
      <c r="ER1353" s="29"/>
      <c r="ES1353" s="29"/>
      <c r="ET1353" s="29"/>
      <c r="EU1353" s="29"/>
      <c r="EV1353" s="29"/>
      <c r="EW1353" s="29"/>
      <c r="EX1353" s="29"/>
      <c r="EY1353" s="29"/>
      <c r="EZ1353" s="29"/>
      <c r="FA1353" s="29"/>
      <c r="FB1353" s="29"/>
      <c r="FC1353" s="29"/>
      <c r="FD1353" s="29"/>
      <c r="FE1353" s="29"/>
      <c r="FF1353" s="29"/>
      <c r="FG1353" s="29"/>
      <c r="FH1353" s="29"/>
      <c r="FI1353" s="29"/>
      <c r="FJ1353" s="29"/>
      <c r="FK1353" s="29"/>
      <c r="FL1353" s="29"/>
      <c r="FM1353" s="29"/>
      <c r="FN1353" s="29"/>
      <c r="FO1353" s="29"/>
      <c r="FP1353" s="29"/>
      <c r="FQ1353" s="29"/>
      <c r="FR1353" s="29"/>
      <c r="FS1353" s="29"/>
      <c r="FT1353" s="29"/>
      <c r="FU1353" s="29"/>
      <c r="FV1353" s="29"/>
      <c r="FW1353" s="29"/>
      <c r="FX1353" s="29"/>
      <c r="FY1353" s="29"/>
      <c r="FZ1353" s="29"/>
      <c r="GA1353" s="29"/>
      <c r="GB1353" s="29"/>
      <c r="GC1353" s="29"/>
      <c r="GD1353" s="29"/>
      <c r="GE1353" s="29"/>
      <c r="GF1353" s="29"/>
      <c r="GG1353" s="29"/>
      <c r="GH1353" s="29"/>
      <c r="GI1353" s="29"/>
      <c r="GJ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</row>
    <row r="1354" spans="2:230" ht="12.75">
      <c r="B1354" s="48"/>
      <c r="C1354" s="48"/>
      <c r="D1354" s="48"/>
      <c r="E1354" s="55"/>
      <c r="F1354" s="56"/>
      <c r="G1354" s="56"/>
      <c r="H1354" s="56"/>
      <c r="I1354" s="48"/>
      <c r="J1354" s="48"/>
      <c r="K1354" s="48"/>
      <c r="L1354" s="56"/>
      <c r="M1354" s="48"/>
      <c r="N1354" s="48"/>
      <c r="O1354" s="49"/>
      <c r="P1354" s="48"/>
      <c r="Q1354" s="48"/>
      <c r="R1354" s="56"/>
      <c r="S1354" s="52"/>
      <c r="T1354" s="116"/>
      <c r="U1354" s="116"/>
      <c r="V1354" s="116"/>
      <c r="W1354" s="116"/>
      <c r="X1354" s="43"/>
      <c r="Y1354" s="43"/>
      <c r="Z1354" s="42"/>
      <c r="AA1354" s="43"/>
      <c r="AB1354" s="45"/>
      <c r="AC1354" s="45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  <c r="BM1354" s="29"/>
      <c r="BN1354" s="29"/>
      <c r="BO1354" s="29"/>
      <c r="BP1354" s="29"/>
      <c r="BQ1354" s="29"/>
      <c r="BR1354" s="29"/>
      <c r="BS1354" s="29"/>
      <c r="BT1354" s="29"/>
      <c r="BU1354" s="29"/>
      <c r="BV1354" s="29"/>
      <c r="BW1354" s="29"/>
      <c r="BX1354" s="29"/>
      <c r="BY1354" s="29"/>
      <c r="BZ1354" s="29"/>
      <c r="CA1354" s="29"/>
      <c r="CB1354" s="29"/>
      <c r="CC1354" s="29"/>
      <c r="CD1354" s="29"/>
      <c r="CE1354" s="29"/>
      <c r="CF1354" s="29"/>
      <c r="CG1354" s="29"/>
      <c r="CH1354" s="29"/>
      <c r="CI1354" s="29"/>
      <c r="CJ1354" s="29"/>
      <c r="CK1354" s="29"/>
      <c r="CL1354" s="29"/>
      <c r="CM1354" s="29"/>
      <c r="CN1354" s="29"/>
      <c r="CO1354" s="29"/>
      <c r="CP1354" s="29"/>
      <c r="CQ1354" s="29"/>
      <c r="CR1354" s="29"/>
      <c r="CS1354" s="29"/>
      <c r="CT1354" s="29"/>
      <c r="CU1354" s="29"/>
      <c r="CV1354" s="29"/>
      <c r="CW1354" s="29"/>
      <c r="CX1354" s="29"/>
      <c r="CY1354" s="29"/>
      <c r="CZ1354" s="29"/>
      <c r="DA1354" s="29"/>
      <c r="DB1354" s="29"/>
      <c r="DC1354" s="29"/>
      <c r="DD1354" s="29"/>
      <c r="DE1354" s="29"/>
      <c r="DF1354" s="29"/>
      <c r="DG1354" s="29"/>
      <c r="DH1354" s="29"/>
      <c r="DI1354" s="29"/>
      <c r="DJ1354" s="29"/>
      <c r="DK1354" s="29"/>
      <c r="DL1354" s="29"/>
      <c r="DM1354" s="29"/>
      <c r="DN1354" s="29"/>
      <c r="DO1354" s="29"/>
      <c r="DP1354" s="29"/>
      <c r="DQ1354" s="29"/>
      <c r="DR1354" s="29"/>
      <c r="DS1354" s="29"/>
      <c r="DT1354" s="29"/>
      <c r="DU1354" s="29"/>
      <c r="DV1354" s="29"/>
      <c r="DW1354" s="29"/>
      <c r="DX1354" s="29"/>
      <c r="DY1354" s="29"/>
      <c r="DZ1354" s="29"/>
      <c r="EA1354" s="29"/>
      <c r="EB1354" s="29"/>
      <c r="EC1354" s="29"/>
      <c r="ED1354" s="29"/>
      <c r="EE1354" s="29"/>
      <c r="EF1354" s="29"/>
      <c r="EG1354" s="29"/>
      <c r="EH1354" s="29"/>
      <c r="EI1354" s="29"/>
      <c r="EJ1354" s="29"/>
      <c r="EK1354" s="29"/>
      <c r="EL1354" s="29"/>
      <c r="EM1354" s="29"/>
      <c r="EN1354" s="29"/>
      <c r="EO1354" s="29"/>
      <c r="EP1354" s="29"/>
      <c r="EQ1354" s="29"/>
      <c r="ER1354" s="29"/>
      <c r="ES1354" s="29"/>
      <c r="ET1354" s="29"/>
      <c r="EU1354" s="29"/>
      <c r="EV1354" s="29"/>
      <c r="EW1354" s="29"/>
      <c r="EX1354" s="29"/>
      <c r="EY1354" s="29"/>
      <c r="EZ1354" s="29"/>
      <c r="FA1354" s="29"/>
      <c r="FB1354" s="29"/>
      <c r="FC1354" s="29"/>
      <c r="FD1354" s="29"/>
      <c r="FE1354" s="29"/>
      <c r="FF1354" s="29"/>
      <c r="FG1354" s="29"/>
      <c r="FH1354" s="29"/>
      <c r="FI1354" s="29"/>
      <c r="FJ1354" s="29"/>
      <c r="FK1354" s="29"/>
      <c r="FL1354" s="29"/>
      <c r="FM1354" s="29"/>
      <c r="FN1354" s="29"/>
      <c r="FO1354" s="29"/>
      <c r="FP1354" s="29"/>
      <c r="FQ1354" s="29"/>
      <c r="FR1354" s="29"/>
      <c r="FS1354" s="29"/>
      <c r="FT1354" s="29"/>
      <c r="FU1354" s="29"/>
      <c r="FV1354" s="29"/>
      <c r="FW1354" s="29"/>
      <c r="FX1354" s="29"/>
      <c r="FY1354" s="29"/>
      <c r="FZ1354" s="29"/>
      <c r="GA1354" s="29"/>
      <c r="GB1354" s="29"/>
      <c r="GC1354" s="29"/>
      <c r="GD1354" s="29"/>
      <c r="GE1354" s="29"/>
      <c r="GF1354" s="29"/>
      <c r="GG1354" s="29"/>
      <c r="GH1354" s="29"/>
      <c r="GI1354" s="29"/>
      <c r="GJ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</row>
    <row r="1355" spans="2:230" ht="12.75">
      <c r="B1355" s="48"/>
      <c r="C1355" s="48"/>
      <c r="D1355" s="48"/>
      <c r="E1355" s="55"/>
      <c r="F1355" s="56"/>
      <c r="G1355" s="56"/>
      <c r="H1355" s="56"/>
      <c r="I1355" s="48"/>
      <c r="J1355" s="48"/>
      <c r="K1355" s="48"/>
      <c r="L1355" s="56"/>
      <c r="M1355" s="48"/>
      <c r="N1355" s="48"/>
      <c r="O1355" s="49"/>
      <c r="P1355" s="48"/>
      <c r="Q1355" s="48"/>
      <c r="R1355" s="56"/>
      <c r="S1355" s="52"/>
      <c r="T1355" s="116"/>
      <c r="U1355" s="116"/>
      <c r="V1355" s="116"/>
      <c r="W1355" s="116"/>
      <c r="X1355" s="43"/>
      <c r="Y1355" s="43"/>
      <c r="Z1355" s="42"/>
      <c r="AA1355" s="43"/>
      <c r="AB1355" s="45"/>
      <c r="AC1355" s="45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  <c r="BM1355" s="29"/>
      <c r="BN1355" s="29"/>
      <c r="BO1355" s="29"/>
      <c r="BP1355" s="29"/>
      <c r="BQ1355" s="29"/>
      <c r="BR1355" s="29"/>
      <c r="BS1355" s="29"/>
      <c r="BT1355" s="29"/>
      <c r="BU1355" s="29"/>
      <c r="BV1355" s="29"/>
      <c r="BW1355" s="29"/>
      <c r="BX1355" s="29"/>
      <c r="BY1355" s="29"/>
      <c r="BZ1355" s="29"/>
      <c r="CA1355" s="29"/>
      <c r="CB1355" s="29"/>
      <c r="CC1355" s="29"/>
      <c r="CD1355" s="29"/>
      <c r="CE1355" s="29"/>
      <c r="CF1355" s="29"/>
      <c r="CG1355" s="29"/>
      <c r="CH1355" s="29"/>
      <c r="CI1355" s="29"/>
      <c r="CJ1355" s="29"/>
      <c r="CK1355" s="29"/>
      <c r="CL1355" s="29"/>
      <c r="CM1355" s="29"/>
      <c r="CN1355" s="29"/>
      <c r="CO1355" s="29"/>
      <c r="CP1355" s="29"/>
      <c r="CQ1355" s="29"/>
      <c r="CR1355" s="29"/>
      <c r="CS1355" s="29"/>
      <c r="CT1355" s="29"/>
      <c r="CU1355" s="29"/>
      <c r="CV1355" s="29"/>
      <c r="CW1355" s="29"/>
      <c r="CX1355" s="29"/>
      <c r="CY1355" s="29"/>
      <c r="CZ1355" s="29"/>
      <c r="DA1355" s="29"/>
      <c r="DB1355" s="29"/>
      <c r="DC1355" s="29"/>
      <c r="DD1355" s="29"/>
      <c r="DE1355" s="29"/>
      <c r="DF1355" s="29"/>
      <c r="DG1355" s="29"/>
      <c r="DH1355" s="29"/>
      <c r="DI1355" s="29"/>
      <c r="DJ1355" s="29"/>
      <c r="DK1355" s="29"/>
      <c r="DL1355" s="29"/>
      <c r="DM1355" s="29"/>
      <c r="DN1355" s="29"/>
      <c r="DO1355" s="29"/>
      <c r="DP1355" s="29"/>
      <c r="DQ1355" s="29"/>
      <c r="DR1355" s="29"/>
      <c r="DS1355" s="29"/>
      <c r="DT1355" s="29"/>
      <c r="DU1355" s="29"/>
      <c r="DV1355" s="29"/>
      <c r="DW1355" s="29"/>
      <c r="DX1355" s="29"/>
      <c r="DY1355" s="29"/>
      <c r="DZ1355" s="29"/>
      <c r="EA1355" s="29"/>
      <c r="EB1355" s="29"/>
      <c r="EC1355" s="29"/>
      <c r="ED1355" s="29"/>
      <c r="EE1355" s="29"/>
      <c r="EF1355" s="29"/>
      <c r="EG1355" s="29"/>
      <c r="EH1355" s="29"/>
      <c r="EI1355" s="29"/>
      <c r="EJ1355" s="29"/>
      <c r="EK1355" s="29"/>
      <c r="EL1355" s="29"/>
      <c r="EM1355" s="29"/>
      <c r="EN1355" s="29"/>
      <c r="EO1355" s="29"/>
      <c r="EP1355" s="29"/>
      <c r="EQ1355" s="29"/>
      <c r="ER1355" s="29"/>
      <c r="ES1355" s="29"/>
      <c r="ET1355" s="29"/>
      <c r="EU1355" s="29"/>
      <c r="EV1355" s="29"/>
      <c r="EW1355" s="29"/>
      <c r="EX1355" s="29"/>
      <c r="EY1355" s="29"/>
      <c r="EZ1355" s="29"/>
      <c r="FA1355" s="29"/>
      <c r="FB1355" s="29"/>
      <c r="FC1355" s="29"/>
      <c r="FD1355" s="29"/>
      <c r="FE1355" s="29"/>
      <c r="FF1355" s="29"/>
      <c r="FG1355" s="29"/>
      <c r="FH1355" s="29"/>
      <c r="FI1355" s="29"/>
      <c r="FJ1355" s="29"/>
      <c r="FK1355" s="29"/>
      <c r="FL1355" s="29"/>
      <c r="FM1355" s="29"/>
      <c r="FN1355" s="29"/>
      <c r="FO1355" s="29"/>
      <c r="FP1355" s="29"/>
      <c r="FQ1355" s="29"/>
      <c r="FR1355" s="29"/>
      <c r="FS1355" s="29"/>
      <c r="FT1355" s="29"/>
      <c r="FU1355" s="29"/>
      <c r="FV1355" s="29"/>
      <c r="FW1355" s="29"/>
      <c r="FX1355" s="29"/>
      <c r="FY1355" s="29"/>
      <c r="FZ1355" s="29"/>
      <c r="GA1355" s="29"/>
      <c r="GB1355" s="29"/>
      <c r="GC1355" s="29"/>
      <c r="GD1355" s="29"/>
      <c r="GE1355" s="29"/>
      <c r="GF1355" s="29"/>
      <c r="GG1355" s="29"/>
      <c r="GH1355" s="29"/>
      <c r="GI1355" s="29"/>
      <c r="GJ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</row>
    <row r="1356" spans="2:230" ht="12.75">
      <c r="B1356" s="48"/>
      <c r="C1356" s="48"/>
      <c r="D1356" s="48"/>
      <c r="E1356" s="55"/>
      <c r="F1356" s="56"/>
      <c r="G1356" s="56"/>
      <c r="H1356" s="56"/>
      <c r="I1356" s="48"/>
      <c r="J1356" s="48"/>
      <c r="K1356" s="48"/>
      <c r="L1356" s="56"/>
      <c r="M1356" s="48"/>
      <c r="N1356" s="48"/>
      <c r="O1356" s="49"/>
      <c r="P1356" s="48"/>
      <c r="Q1356" s="48"/>
      <c r="R1356" s="56"/>
      <c r="S1356" s="52"/>
      <c r="T1356" s="116"/>
      <c r="U1356" s="116"/>
      <c r="V1356" s="116"/>
      <c r="W1356" s="116"/>
      <c r="X1356" s="43"/>
      <c r="Y1356" s="43"/>
      <c r="Z1356" s="42"/>
      <c r="AA1356" s="43"/>
      <c r="AB1356" s="45"/>
      <c r="AC1356" s="45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  <c r="BM1356" s="29"/>
      <c r="BN1356" s="29"/>
      <c r="BO1356" s="29"/>
      <c r="BP1356" s="29"/>
      <c r="BQ1356" s="29"/>
      <c r="BR1356" s="29"/>
      <c r="BS1356" s="29"/>
      <c r="BT1356" s="29"/>
      <c r="BU1356" s="29"/>
      <c r="BV1356" s="29"/>
      <c r="BW1356" s="29"/>
      <c r="BX1356" s="29"/>
      <c r="BY1356" s="29"/>
      <c r="BZ1356" s="29"/>
      <c r="CA1356" s="29"/>
      <c r="CB1356" s="29"/>
      <c r="CC1356" s="29"/>
      <c r="CD1356" s="29"/>
      <c r="CE1356" s="29"/>
      <c r="CF1356" s="29"/>
      <c r="CG1356" s="29"/>
      <c r="CH1356" s="29"/>
      <c r="CI1356" s="29"/>
      <c r="CJ1356" s="29"/>
      <c r="CK1356" s="29"/>
      <c r="CL1356" s="29"/>
      <c r="CM1356" s="29"/>
      <c r="CN1356" s="29"/>
      <c r="CO1356" s="29"/>
      <c r="CP1356" s="29"/>
      <c r="CQ1356" s="29"/>
      <c r="CR1356" s="29"/>
      <c r="CS1356" s="29"/>
      <c r="CT1356" s="29"/>
      <c r="CU1356" s="29"/>
      <c r="CV1356" s="29"/>
      <c r="CW1356" s="29"/>
      <c r="CX1356" s="29"/>
      <c r="CY1356" s="29"/>
      <c r="CZ1356" s="29"/>
      <c r="DA1356" s="29"/>
      <c r="DB1356" s="29"/>
      <c r="DC1356" s="29"/>
      <c r="DD1356" s="29"/>
      <c r="DE1356" s="29"/>
      <c r="DF1356" s="29"/>
      <c r="DG1356" s="29"/>
      <c r="DH1356" s="29"/>
      <c r="DI1356" s="29"/>
      <c r="DJ1356" s="29"/>
      <c r="DK1356" s="29"/>
      <c r="DL1356" s="29"/>
      <c r="DM1356" s="29"/>
      <c r="DN1356" s="29"/>
      <c r="DO1356" s="29"/>
      <c r="DP1356" s="29"/>
      <c r="DQ1356" s="29"/>
      <c r="DR1356" s="29"/>
      <c r="DS1356" s="29"/>
      <c r="DT1356" s="29"/>
      <c r="DU1356" s="29"/>
      <c r="DV1356" s="29"/>
      <c r="DW1356" s="29"/>
      <c r="DX1356" s="29"/>
      <c r="DY1356" s="29"/>
      <c r="DZ1356" s="29"/>
      <c r="EA1356" s="29"/>
      <c r="EB1356" s="29"/>
      <c r="EC1356" s="29"/>
      <c r="ED1356" s="29"/>
      <c r="EE1356" s="29"/>
      <c r="EF1356" s="29"/>
      <c r="EG1356" s="29"/>
      <c r="EH1356" s="29"/>
      <c r="EI1356" s="29"/>
      <c r="EJ1356" s="29"/>
      <c r="EK1356" s="29"/>
      <c r="EL1356" s="29"/>
      <c r="EM1356" s="29"/>
      <c r="EN1356" s="29"/>
      <c r="EO1356" s="29"/>
      <c r="EP1356" s="29"/>
      <c r="EQ1356" s="29"/>
      <c r="ER1356" s="29"/>
      <c r="ES1356" s="29"/>
      <c r="ET1356" s="29"/>
      <c r="EU1356" s="29"/>
      <c r="EV1356" s="29"/>
      <c r="EW1356" s="29"/>
      <c r="EX1356" s="29"/>
      <c r="EY1356" s="29"/>
      <c r="EZ1356" s="29"/>
      <c r="FA1356" s="29"/>
      <c r="FB1356" s="29"/>
      <c r="FC1356" s="29"/>
      <c r="FD1356" s="29"/>
      <c r="FE1356" s="29"/>
      <c r="FF1356" s="29"/>
      <c r="FG1356" s="29"/>
      <c r="FH1356" s="29"/>
      <c r="FI1356" s="29"/>
      <c r="FJ1356" s="29"/>
      <c r="FK1356" s="29"/>
      <c r="FL1356" s="29"/>
      <c r="FM1356" s="29"/>
      <c r="FN1356" s="29"/>
      <c r="FO1356" s="29"/>
      <c r="FP1356" s="29"/>
      <c r="FQ1356" s="29"/>
      <c r="FR1356" s="29"/>
      <c r="FS1356" s="29"/>
      <c r="FT1356" s="29"/>
      <c r="FU1356" s="29"/>
      <c r="FV1356" s="29"/>
      <c r="FW1356" s="29"/>
      <c r="FX1356" s="29"/>
      <c r="FY1356" s="29"/>
      <c r="FZ1356" s="29"/>
      <c r="GA1356" s="29"/>
      <c r="GB1356" s="29"/>
      <c r="GC1356" s="29"/>
      <c r="GD1356" s="29"/>
      <c r="GE1356" s="29"/>
      <c r="GF1356" s="29"/>
      <c r="GG1356" s="29"/>
      <c r="GH1356" s="29"/>
      <c r="GI1356" s="29"/>
      <c r="GJ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</row>
    <row r="1357" spans="2:230" ht="12.75">
      <c r="B1357" s="48"/>
      <c r="C1357" s="48"/>
      <c r="D1357" s="48"/>
      <c r="E1357" s="55"/>
      <c r="F1357" s="56"/>
      <c r="G1357" s="56"/>
      <c r="H1357" s="56"/>
      <c r="I1357" s="48"/>
      <c r="J1357" s="48"/>
      <c r="K1357" s="48"/>
      <c r="L1357" s="56"/>
      <c r="M1357" s="48"/>
      <c r="N1357" s="48"/>
      <c r="O1357" s="49"/>
      <c r="P1357" s="48"/>
      <c r="Q1357" s="48"/>
      <c r="R1357" s="56"/>
      <c r="S1357" s="52"/>
      <c r="T1357" s="116"/>
      <c r="U1357" s="116"/>
      <c r="V1357" s="116"/>
      <c r="W1357" s="116"/>
      <c r="X1357" s="43"/>
      <c r="Y1357" s="43"/>
      <c r="Z1357" s="42"/>
      <c r="AA1357" s="43"/>
      <c r="AB1357" s="45"/>
      <c r="AC1357" s="45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  <c r="BM1357" s="29"/>
      <c r="BN1357" s="29"/>
      <c r="BO1357" s="29"/>
      <c r="BP1357" s="29"/>
      <c r="BQ1357" s="29"/>
      <c r="BR1357" s="29"/>
      <c r="BS1357" s="29"/>
      <c r="BT1357" s="29"/>
      <c r="BU1357" s="29"/>
      <c r="BV1357" s="29"/>
      <c r="BW1357" s="29"/>
      <c r="BX1357" s="29"/>
      <c r="BY1357" s="29"/>
      <c r="BZ1357" s="29"/>
      <c r="CA1357" s="29"/>
      <c r="CB1357" s="29"/>
      <c r="CC1357" s="29"/>
      <c r="CD1357" s="29"/>
      <c r="CE1357" s="29"/>
      <c r="CF1357" s="29"/>
      <c r="CG1357" s="29"/>
      <c r="CH1357" s="29"/>
      <c r="CI1357" s="29"/>
      <c r="CJ1357" s="29"/>
      <c r="CK1357" s="29"/>
      <c r="CL1357" s="29"/>
      <c r="CM1357" s="29"/>
      <c r="CN1357" s="29"/>
      <c r="CO1357" s="29"/>
      <c r="CP1357" s="29"/>
      <c r="CQ1357" s="29"/>
      <c r="CR1357" s="29"/>
      <c r="CS1357" s="29"/>
      <c r="CT1357" s="29"/>
      <c r="CU1357" s="29"/>
      <c r="CV1357" s="29"/>
      <c r="CW1357" s="29"/>
      <c r="CX1357" s="29"/>
      <c r="CY1357" s="29"/>
      <c r="CZ1357" s="29"/>
      <c r="DA1357" s="29"/>
      <c r="DB1357" s="29"/>
      <c r="DC1357" s="29"/>
      <c r="DD1357" s="29"/>
      <c r="DE1357" s="29"/>
      <c r="DF1357" s="29"/>
      <c r="DG1357" s="29"/>
      <c r="DH1357" s="29"/>
      <c r="DI1357" s="29"/>
      <c r="DJ1357" s="29"/>
      <c r="DK1357" s="29"/>
      <c r="DL1357" s="29"/>
      <c r="DM1357" s="29"/>
      <c r="DN1357" s="29"/>
      <c r="DO1357" s="29"/>
      <c r="DP1357" s="29"/>
      <c r="DQ1357" s="29"/>
      <c r="DR1357" s="29"/>
      <c r="DS1357" s="29"/>
      <c r="DT1357" s="29"/>
      <c r="DU1357" s="29"/>
      <c r="DV1357" s="29"/>
      <c r="DW1357" s="29"/>
      <c r="DX1357" s="29"/>
      <c r="DY1357" s="29"/>
      <c r="DZ1357" s="29"/>
      <c r="EA1357" s="29"/>
      <c r="EB1357" s="29"/>
      <c r="EC1357" s="29"/>
      <c r="ED1357" s="29"/>
      <c r="EE1357" s="29"/>
      <c r="EF1357" s="29"/>
      <c r="EG1357" s="29"/>
      <c r="EH1357" s="29"/>
      <c r="EI1357" s="29"/>
      <c r="EJ1357" s="29"/>
      <c r="EK1357" s="29"/>
      <c r="EL1357" s="29"/>
      <c r="EM1357" s="29"/>
      <c r="EN1357" s="29"/>
      <c r="EO1357" s="29"/>
      <c r="EP1357" s="29"/>
      <c r="EQ1357" s="29"/>
      <c r="ER1357" s="29"/>
      <c r="ES1357" s="29"/>
      <c r="ET1357" s="29"/>
      <c r="EU1357" s="29"/>
      <c r="EV1357" s="29"/>
      <c r="EW1357" s="29"/>
      <c r="EX1357" s="29"/>
      <c r="EY1357" s="29"/>
      <c r="EZ1357" s="29"/>
      <c r="FA1357" s="29"/>
      <c r="FB1357" s="29"/>
      <c r="FC1357" s="29"/>
      <c r="FD1357" s="29"/>
      <c r="FE1357" s="29"/>
      <c r="FF1357" s="29"/>
      <c r="FG1357" s="29"/>
      <c r="FH1357" s="29"/>
      <c r="FI1357" s="29"/>
      <c r="FJ1357" s="29"/>
      <c r="FK1357" s="29"/>
      <c r="FL1357" s="29"/>
      <c r="FM1357" s="29"/>
      <c r="FN1357" s="29"/>
      <c r="FO1357" s="29"/>
      <c r="FP1357" s="29"/>
      <c r="FQ1357" s="29"/>
      <c r="FR1357" s="29"/>
      <c r="FS1357" s="29"/>
      <c r="FT1357" s="29"/>
      <c r="FU1357" s="29"/>
      <c r="FV1357" s="29"/>
      <c r="FW1357" s="29"/>
      <c r="FX1357" s="29"/>
      <c r="FY1357" s="29"/>
      <c r="FZ1357" s="29"/>
      <c r="GA1357" s="29"/>
      <c r="GB1357" s="29"/>
      <c r="GC1357" s="29"/>
      <c r="GD1357" s="29"/>
      <c r="GE1357" s="29"/>
      <c r="GF1357" s="29"/>
      <c r="GG1357" s="29"/>
      <c r="GH1357" s="29"/>
      <c r="GI1357" s="29"/>
      <c r="GJ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</row>
    <row r="1358" spans="2:230" ht="12.75">
      <c r="B1358" s="48"/>
      <c r="C1358" s="48"/>
      <c r="D1358" s="48"/>
      <c r="E1358" s="55"/>
      <c r="F1358" s="56"/>
      <c r="G1358" s="56"/>
      <c r="H1358" s="56"/>
      <c r="I1358" s="48"/>
      <c r="J1358" s="48"/>
      <c r="K1358" s="48"/>
      <c r="L1358" s="56"/>
      <c r="M1358" s="48"/>
      <c r="N1358" s="48"/>
      <c r="O1358" s="49"/>
      <c r="P1358" s="48"/>
      <c r="Q1358" s="48"/>
      <c r="R1358" s="56"/>
      <c r="S1358" s="52"/>
      <c r="T1358" s="116"/>
      <c r="U1358" s="116"/>
      <c r="V1358" s="116"/>
      <c r="W1358" s="116"/>
      <c r="X1358" s="43"/>
      <c r="Y1358" s="43"/>
      <c r="Z1358" s="42"/>
      <c r="AA1358" s="43"/>
      <c r="AB1358" s="45"/>
      <c r="AC1358" s="45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  <c r="BM1358" s="29"/>
      <c r="BN1358" s="29"/>
      <c r="BO1358" s="29"/>
      <c r="BP1358" s="29"/>
      <c r="BQ1358" s="29"/>
      <c r="BR1358" s="29"/>
      <c r="BS1358" s="29"/>
      <c r="BT1358" s="29"/>
      <c r="BU1358" s="29"/>
      <c r="BV1358" s="29"/>
      <c r="BW1358" s="29"/>
      <c r="BX1358" s="29"/>
      <c r="BY1358" s="29"/>
      <c r="BZ1358" s="29"/>
      <c r="CA1358" s="29"/>
      <c r="CB1358" s="29"/>
      <c r="CC1358" s="29"/>
      <c r="CD1358" s="29"/>
      <c r="CE1358" s="29"/>
      <c r="CF1358" s="29"/>
      <c r="CG1358" s="29"/>
      <c r="CH1358" s="29"/>
      <c r="CI1358" s="29"/>
      <c r="CJ1358" s="29"/>
      <c r="CK1358" s="29"/>
      <c r="CL1358" s="29"/>
      <c r="CM1358" s="29"/>
      <c r="CN1358" s="29"/>
      <c r="CO1358" s="29"/>
      <c r="CP1358" s="29"/>
      <c r="CQ1358" s="29"/>
      <c r="CR1358" s="29"/>
      <c r="CS1358" s="29"/>
      <c r="CT1358" s="29"/>
      <c r="CU1358" s="29"/>
      <c r="CV1358" s="29"/>
      <c r="CW1358" s="29"/>
      <c r="CX1358" s="29"/>
      <c r="CY1358" s="29"/>
      <c r="CZ1358" s="29"/>
      <c r="DA1358" s="29"/>
      <c r="DB1358" s="29"/>
      <c r="DC1358" s="29"/>
      <c r="DD1358" s="29"/>
      <c r="DE1358" s="29"/>
      <c r="DF1358" s="29"/>
      <c r="DG1358" s="29"/>
      <c r="DH1358" s="29"/>
      <c r="DI1358" s="29"/>
      <c r="DJ1358" s="29"/>
      <c r="DK1358" s="29"/>
      <c r="DL1358" s="29"/>
      <c r="DM1358" s="29"/>
      <c r="DN1358" s="29"/>
      <c r="DO1358" s="29"/>
      <c r="DP1358" s="29"/>
      <c r="DQ1358" s="29"/>
      <c r="DR1358" s="29"/>
      <c r="DS1358" s="29"/>
      <c r="DT1358" s="29"/>
      <c r="DU1358" s="29"/>
      <c r="DV1358" s="29"/>
      <c r="DW1358" s="29"/>
      <c r="DX1358" s="29"/>
      <c r="DY1358" s="29"/>
      <c r="DZ1358" s="29"/>
      <c r="EA1358" s="29"/>
      <c r="EB1358" s="29"/>
      <c r="EC1358" s="29"/>
      <c r="ED1358" s="29"/>
      <c r="EE1358" s="29"/>
      <c r="EF1358" s="29"/>
      <c r="EG1358" s="29"/>
      <c r="EH1358" s="29"/>
      <c r="EI1358" s="29"/>
      <c r="EJ1358" s="29"/>
      <c r="EK1358" s="29"/>
      <c r="EL1358" s="29"/>
      <c r="EM1358" s="29"/>
      <c r="EN1358" s="29"/>
      <c r="EO1358" s="29"/>
      <c r="EP1358" s="29"/>
      <c r="EQ1358" s="29"/>
      <c r="ER1358" s="29"/>
      <c r="ES1358" s="29"/>
      <c r="ET1358" s="29"/>
      <c r="EU1358" s="29"/>
      <c r="EV1358" s="29"/>
      <c r="EW1358" s="29"/>
      <c r="EX1358" s="29"/>
      <c r="EY1358" s="29"/>
      <c r="EZ1358" s="29"/>
      <c r="FA1358" s="29"/>
      <c r="FB1358" s="29"/>
      <c r="FC1358" s="29"/>
      <c r="FD1358" s="29"/>
      <c r="FE1358" s="29"/>
      <c r="FF1358" s="29"/>
      <c r="FG1358" s="29"/>
      <c r="FH1358" s="29"/>
      <c r="FI1358" s="29"/>
      <c r="FJ1358" s="29"/>
      <c r="FK1358" s="29"/>
      <c r="FL1358" s="29"/>
      <c r="FM1358" s="29"/>
      <c r="FN1358" s="29"/>
      <c r="FO1358" s="29"/>
      <c r="FP1358" s="29"/>
      <c r="FQ1358" s="29"/>
      <c r="FR1358" s="29"/>
      <c r="FS1358" s="29"/>
      <c r="FT1358" s="29"/>
      <c r="FU1358" s="29"/>
      <c r="FV1358" s="29"/>
      <c r="FW1358" s="29"/>
      <c r="FX1358" s="29"/>
      <c r="FY1358" s="29"/>
      <c r="FZ1358" s="29"/>
      <c r="GA1358" s="29"/>
      <c r="GB1358" s="29"/>
      <c r="GC1358" s="29"/>
      <c r="GD1358" s="29"/>
      <c r="GE1358" s="29"/>
      <c r="GF1358" s="29"/>
      <c r="GG1358" s="29"/>
      <c r="GH1358" s="29"/>
      <c r="GI1358" s="29"/>
      <c r="GJ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</row>
    <row r="1359" spans="2:230" ht="12.75">
      <c r="B1359" s="48"/>
      <c r="C1359" s="48"/>
      <c r="D1359" s="48"/>
      <c r="E1359" s="55"/>
      <c r="F1359" s="56"/>
      <c r="G1359" s="56"/>
      <c r="H1359" s="56"/>
      <c r="I1359" s="48"/>
      <c r="J1359" s="48"/>
      <c r="K1359" s="48"/>
      <c r="L1359" s="56"/>
      <c r="M1359" s="48"/>
      <c r="N1359" s="48"/>
      <c r="O1359" s="49"/>
      <c r="P1359" s="48"/>
      <c r="Q1359" s="48"/>
      <c r="R1359" s="56"/>
      <c r="S1359" s="52"/>
      <c r="T1359" s="116"/>
      <c r="U1359" s="116"/>
      <c r="V1359" s="116"/>
      <c r="W1359" s="116"/>
      <c r="X1359" s="43"/>
      <c r="Y1359" s="43"/>
      <c r="Z1359" s="42"/>
      <c r="AA1359" s="43"/>
      <c r="AB1359" s="45"/>
      <c r="AC1359" s="45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  <c r="BM1359" s="29"/>
      <c r="BN1359" s="29"/>
      <c r="BO1359" s="29"/>
      <c r="BP1359" s="29"/>
      <c r="BQ1359" s="29"/>
      <c r="BR1359" s="29"/>
      <c r="BS1359" s="29"/>
      <c r="BT1359" s="29"/>
      <c r="BU1359" s="29"/>
      <c r="BV1359" s="29"/>
      <c r="BW1359" s="29"/>
      <c r="BX1359" s="29"/>
      <c r="BY1359" s="29"/>
      <c r="BZ1359" s="29"/>
      <c r="CA1359" s="29"/>
      <c r="CB1359" s="29"/>
      <c r="CC1359" s="29"/>
      <c r="CD1359" s="29"/>
      <c r="CE1359" s="29"/>
      <c r="CF1359" s="29"/>
      <c r="CG1359" s="29"/>
      <c r="CH1359" s="29"/>
      <c r="CI1359" s="29"/>
      <c r="CJ1359" s="29"/>
      <c r="CK1359" s="29"/>
      <c r="CL1359" s="29"/>
      <c r="CM1359" s="29"/>
      <c r="CN1359" s="29"/>
      <c r="CO1359" s="29"/>
      <c r="CP1359" s="29"/>
      <c r="CQ1359" s="29"/>
      <c r="CR1359" s="29"/>
      <c r="CS1359" s="29"/>
      <c r="CT1359" s="29"/>
      <c r="CU1359" s="29"/>
      <c r="CV1359" s="29"/>
      <c r="CW1359" s="29"/>
      <c r="CX1359" s="29"/>
      <c r="CY1359" s="29"/>
      <c r="CZ1359" s="29"/>
      <c r="DA1359" s="29"/>
      <c r="DB1359" s="29"/>
      <c r="DC1359" s="29"/>
      <c r="DD1359" s="29"/>
      <c r="DE1359" s="29"/>
      <c r="DF1359" s="29"/>
      <c r="DG1359" s="29"/>
      <c r="DH1359" s="29"/>
      <c r="DI1359" s="29"/>
      <c r="DJ1359" s="29"/>
      <c r="DK1359" s="29"/>
      <c r="DL1359" s="29"/>
      <c r="DM1359" s="29"/>
      <c r="DN1359" s="29"/>
      <c r="DO1359" s="29"/>
      <c r="DP1359" s="29"/>
      <c r="DQ1359" s="29"/>
      <c r="DR1359" s="29"/>
      <c r="DS1359" s="29"/>
      <c r="DT1359" s="29"/>
      <c r="DU1359" s="29"/>
      <c r="DV1359" s="29"/>
      <c r="DW1359" s="29"/>
      <c r="DX1359" s="29"/>
      <c r="DY1359" s="29"/>
      <c r="DZ1359" s="29"/>
      <c r="EA1359" s="29"/>
      <c r="EB1359" s="29"/>
      <c r="EC1359" s="29"/>
      <c r="ED1359" s="29"/>
      <c r="EE1359" s="29"/>
      <c r="EF1359" s="29"/>
      <c r="EG1359" s="29"/>
      <c r="EH1359" s="29"/>
      <c r="EI1359" s="29"/>
      <c r="EJ1359" s="29"/>
      <c r="EK1359" s="29"/>
      <c r="EL1359" s="29"/>
      <c r="EM1359" s="29"/>
      <c r="EN1359" s="29"/>
      <c r="EO1359" s="29"/>
      <c r="EP1359" s="29"/>
      <c r="EQ1359" s="29"/>
      <c r="ER1359" s="29"/>
      <c r="ES1359" s="29"/>
      <c r="ET1359" s="29"/>
      <c r="EU1359" s="29"/>
      <c r="EV1359" s="29"/>
      <c r="EW1359" s="29"/>
      <c r="EX1359" s="29"/>
      <c r="EY1359" s="29"/>
      <c r="EZ1359" s="29"/>
      <c r="FA1359" s="29"/>
      <c r="FB1359" s="29"/>
      <c r="FC1359" s="29"/>
      <c r="FD1359" s="29"/>
      <c r="FE1359" s="29"/>
      <c r="FF1359" s="29"/>
      <c r="FG1359" s="29"/>
      <c r="FH1359" s="29"/>
      <c r="FI1359" s="29"/>
      <c r="FJ1359" s="29"/>
      <c r="FK1359" s="29"/>
      <c r="FL1359" s="29"/>
      <c r="FM1359" s="29"/>
      <c r="FN1359" s="29"/>
      <c r="FO1359" s="29"/>
      <c r="FP1359" s="29"/>
      <c r="FQ1359" s="29"/>
      <c r="FR1359" s="29"/>
      <c r="FS1359" s="29"/>
      <c r="FT1359" s="29"/>
      <c r="FU1359" s="29"/>
      <c r="FV1359" s="29"/>
      <c r="FW1359" s="29"/>
      <c r="FX1359" s="29"/>
      <c r="FY1359" s="29"/>
      <c r="FZ1359" s="29"/>
      <c r="GA1359" s="29"/>
      <c r="GB1359" s="29"/>
      <c r="GC1359" s="29"/>
      <c r="GD1359" s="29"/>
      <c r="GE1359" s="29"/>
      <c r="GF1359" s="29"/>
      <c r="GG1359" s="29"/>
      <c r="GH1359" s="29"/>
      <c r="GI1359" s="29"/>
      <c r="GJ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</row>
    <row r="1360" spans="2:230" ht="12.75">
      <c r="B1360" s="48"/>
      <c r="C1360" s="48"/>
      <c r="D1360" s="48"/>
      <c r="E1360" s="55"/>
      <c r="F1360" s="56"/>
      <c r="G1360" s="56"/>
      <c r="H1360" s="56"/>
      <c r="I1360" s="48"/>
      <c r="J1360" s="48"/>
      <c r="K1360" s="48"/>
      <c r="L1360" s="56"/>
      <c r="M1360" s="48"/>
      <c r="N1360" s="48"/>
      <c r="O1360" s="49"/>
      <c r="P1360" s="48"/>
      <c r="Q1360" s="48"/>
      <c r="R1360" s="56"/>
      <c r="S1360" s="52"/>
      <c r="T1360" s="116"/>
      <c r="U1360" s="116"/>
      <c r="V1360" s="116"/>
      <c r="W1360" s="116"/>
      <c r="X1360" s="43"/>
      <c r="Y1360" s="43"/>
      <c r="Z1360" s="42"/>
      <c r="AA1360" s="43"/>
      <c r="AB1360" s="45"/>
      <c r="AC1360" s="45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  <c r="BM1360" s="29"/>
      <c r="BN1360" s="29"/>
      <c r="BO1360" s="29"/>
      <c r="BP1360" s="29"/>
      <c r="BQ1360" s="29"/>
      <c r="BR1360" s="29"/>
      <c r="BS1360" s="29"/>
      <c r="BT1360" s="29"/>
      <c r="BU1360" s="29"/>
      <c r="BV1360" s="29"/>
      <c r="BW1360" s="29"/>
      <c r="BX1360" s="29"/>
      <c r="BY1360" s="29"/>
      <c r="BZ1360" s="29"/>
      <c r="CA1360" s="29"/>
      <c r="CB1360" s="29"/>
      <c r="CC1360" s="29"/>
      <c r="CD1360" s="29"/>
      <c r="CE1360" s="29"/>
      <c r="CF1360" s="29"/>
      <c r="CG1360" s="29"/>
      <c r="CH1360" s="29"/>
      <c r="CI1360" s="29"/>
      <c r="CJ1360" s="29"/>
      <c r="CK1360" s="29"/>
      <c r="CL1360" s="29"/>
      <c r="CM1360" s="29"/>
      <c r="CN1360" s="29"/>
      <c r="CO1360" s="29"/>
      <c r="CP1360" s="29"/>
      <c r="CQ1360" s="29"/>
      <c r="CR1360" s="29"/>
      <c r="CS1360" s="29"/>
      <c r="CT1360" s="29"/>
      <c r="CU1360" s="29"/>
      <c r="CV1360" s="29"/>
      <c r="CW1360" s="29"/>
      <c r="CX1360" s="29"/>
      <c r="CY1360" s="29"/>
      <c r="CZ1360" s="29"/>
      <c r="DA1360" s="29"/>
      <c r="DB1360" s="29"/>
      <c r="DC1360" s="29"/>
      <c r="DD1360" s="29"/>
      <c r="DE1360" s="29"/>
      <c r="DF1360" s="29"/>
      <c r="DG1360" s="29"/>
      <c r="DH1360" s="29"/>
      <c r="DI1360" s="29"/>
      <c r="DJ1360" s="29"/>
      <c r="DK1360" s="29"/>
      <c r="DL1360" s="29"/>
      <c r="DM1360" s="29"/>
      <c r="DN1360" s="29"/>
      <c r="DO1360" s="29"/>
      <c r="DP1360" s="29"/>
      <c r="DQ1360" s="29"/>
      <c r="DR1360" s="29"/>
      <c r="DS1360" s="29"/>
      <c r="DT1360" s="29"/>
      <c r="DU1360" s="29"/>
      <c r="DV1360" s="29"/>
      <c r="DW1360" s="29"/>
      <c r="DX1360" s="29"/>
      <c r="DY1360" s="29"/>
      <c r="DZ1360" s="29"/>
      <c r="EA1360" s="29"/>
      <c r="EB1360" s="29"/>
      <c r="EC1360" s="29"/>
      <c r="ED1360" s="29"/>
      <c r="EE1360" s="29"/>
      <c r="EF1360" s="29"/>
      <c r="EG1360" s="29"/>
      <c r="EH1360" s="29"/>
      <c r="EI1360" s="29"/>
      <c r="EJ1360" s="29"/>
      <c r="EK1360" s="29"/>
      <c r="EL1360" s="29"/>
      <c r="EM1360" s="29"/>
      <c r="EN1360" s="29"/>
      <c r="EO1360" s="29"/>
      <c r="EP1360" s="29"/>
      <c r="EQ1360" s="29"/>
      <c r="ER1360" s="29"/>
      <c r="ES1360" s="29"/>
      <c r="ET1360" s="29"/>
      <c r="EU1360" s="29"/>
      <c r="EV1360" s="29"/>
      <c r="EW1360" s="29"/>
      <c r="EX1360" s="29"/>
      <c r="EY1360" s="29"/>
      <c r="EZ1360" s="29"/>
      <c r="FA1360" s="29"/>
      <c r="FB1360" s="29"/>
      <c r="FC1360" s="29"/>
      <c r="FD1360" s="29"/>
      <c r="FE1360" s="29"/>
      <c r="FF1360" s="29"/>
      <c r="FG1360" s="29"/>
      <c r="FH1360" s="29"/>
      <c r="FI1360" s="29"/>
      <c r="FJ1360" s="29"/>
      <c r="FK1360" s="29"/>
      <c r="FL1360" s="29"/>
      <c r="FM1360" s="29"/>
      <c r="FN1360" s="29"/>
      <c r="FO1360" s="29"/>
      <c r="FP1360" s="29"/>
      <c r="FQ1360" s="29"/>
      <c r="FR1360" s="29"/>
      <c r="FS1360" s="29"/>
      <c r="FT1360" s="29"/>
      <c r="FU1360" s="29"/>
      <c r="FV1360" s="29"/>
      <c r="FW1360" s="29"/>
      <c r="FX1360" s="29"/>
      <c r="FY1360" s="29"/>
      <c r="FZ1360" s="29"/>
      <c r="GA1360" s="29"/>
      <c r="GB1360" s="29"/>
      <c r="GC1360" s="29"/>
      <c r="GD1360" s="29"/>
      <c r="GE1360" s="29"/>
      <c r="GF1360" s="29"/>
      <c r="GG1360" s="29"/>
      <c r="GH1360" s="29"/>
      <c r="GI1360" s="29"/>
      <c r="GJ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</row>
    <row r="1361" spans="2:230" ht="12.75">
      <c r="B1361" s="48"/>
      <c r="C1361" s="48"/>
      <c r="D1361" s="48"/>
      <c r="E1361" s="55"/>
      <c r="F1361" s="56"/>
      <c r="G1361" s="56"/>
      <c r="H1361" s="56"/>
      <c r="I1361" s="48"/>
      <c r="J1361" s="48"/>
      <c r="K1361" s="48"/>
      <c r="L1361" s="56"/>
      <c r="M1361" s="48"/>
      <c r="N1361" s="48"/>
      <c r="O1361" s="49"/>
      <c r="P1361" s="48"/>
      <c r="Q1361" s="48"/>
      <c r="R1361" s="56"/>
      <c r="S1361" s="52"/>
      <c r="T1361" s="116"/>
      <c r="U1361" s="116"/>
      <c r="V1361" s="116"/>
      <c r="W1361" s="116"/>
      <c r="X1361" s="43"/>
      <c r="Y1361" s="43"/>
      <c r="Z1361" s="42"/>
      <c r="AA1361" s="43"/>
      <c r="AB1361" s="45"/>
      <c r="AC1361" s="45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  <c r="BM1361" s="29"/>
      <c r="BN1361" s="29"/>
      <c r="BO1361" s="29"/>
      <c r="BP1361" s="29"/>
      <c r="BQ1361" s="29"/>
      <c r="BR1361" s="29"/>
      <c r="BS1361" s="29"/>
      <c r="BT1361" s="29"/>
      <c r="BU1361" s="29"/>
      <c r="BV1361" s="29"/>
      <c r="BW1361" s="29"/>
      <c r="BX1361" s="29"/>
      <c r="BY1361" s="29"/>
      <c r="BZ1361" s="29"/>
      <c r="CA1361" s="29"/>
      <c r="CB1361" s="29"/>
      <c r="CC1361" s="29"/>
      <c r="CD1361" s="29"/>
      <c r="CE1361" s="29"/>
      <c r="CF1361" s="29"/>
      <c r="CG1361" s="29"/>
      <c r="CH1361" s="29"/>
      <c r="CI1361" s="29"/>
      <c r="CJ1361" s="29"/>
      <c r="CK1361" s="29"/>
      <c r="CL1361" s="29"/>
      <c r="CM1361" s="29"/>
      <c r="CN1361" s="29"/>
      <c r="CO1361" s="29"/>
      <c r="CP1361" s="29"/>
      <c r="CQ1361" s="29"/>
      <c r="CR1361" s="29"/>
      <c r="CS1361" s="29"/>
      <c r="CT1361" s="29"/>
      <c r="CU1361" s="29"/>
      <c r="CV1361" s="29"/>
      <c r="CW1361" s="29"/>
      <c r="CX1361" s="29"/>
      <c r="CY1361" s="29"/>
      <c r="CZ1361" s="29"/>
      <c r="DA1361" s="29"/>
      <c r="DB1361" s="29"/>
      <c r="DC1361" s="29"/>
      <c r="DD1361" s="29"/>
      <c r="DE1361" s="29"/>
      <c r="DF1361" s="29"/>
      <c r="DG1361" s="29"/>
      <c r="DH1361" s="29"/>
      <c r="DI1361" s="29"/>
      <c r="DJ1361" s="29"/>
      <c r="DK1361" s="29"/>
      <c r="DL1361" s="29"/>
      <c r="DM1361" s="29"/>
      <c r="DN1361" s="29"/>
      <c r="DO1361" s="29"/>
      <c r="DP1361" s="29"/>
      <c r="DQ1361" s="29"/>
      <c r="DR1361" s="29"/>
      <c r="DS1361" s="29"/>
      <c r="DT1361" s="29"/>
      <c r="DU1361" s="29"/>
      <c r="DV1361" s="29"/>
      <c r="DW1361" s="29"/>
      <c r="DX1361" s="29"/>
      <c r="DY1361" s="29"/>
      <c r="DZ1361" s="29"/>
      <c r="EA1361" s="29"/>
      <c r="EB1361" s="29"/>
      <c r="EC1361" s="29"/>
      <c r="ED1361" s="29"/>
      <c r="EE1361" s="29"/>
      <c r="EF1361" s="29"/>
      <c r="EG1361" s="29"/>
      <c r="EH1361" s="29"/>
      <c r="EI1361" s="29"/>
      <c r="EJ1361" s="29"/>
      <c r="EK1361" s="29"/>
      <c r="EL1361" s="29"/>
      <c r="EM1361" s="29"/>
      <c r="EN1361" s="29"/>
      <c r="EO1361" s="29"/>
      <c r="EP1361" s="29"/>
      <c r="EQ1361" s="29"/>
      <c r="ER1361" s="29"/>
      <c r="ES1361" s="29"/>
      <c r="ET1361" s="29"/>
      <c r="EU1361" s="29"/>
      <c r="EV1361" s="29"/>
      <c r="EW1361" s="29"/>
      <c r="EX1361" s="29"/>
      <c r="EY1361" s="29"/>
      <c r="EZ1361" s="29"/>
      <c r="FA1361" s="29"/>
      <c r="FB1361" s="29"/>
      <c r="FC1361" s="29"/>
      <c r="FD1361" s="29"/>
      <c r="FE1361" s="29"/>
      <c r="FF1361" s="29"/>
      <c r="FG1361" s="29"/>
      <c r="FH1361" s="29"/>
      <c r="FI1361" s="29"/>
      <c r="FJ1361" s="29"/>
      <c r="FK1361" s="29"/>
      <c r="FL1361" s="29"/>
      <c r="FM1361" s="29"/>
      <c r="FN1361" s="29"/>
      <c r="FO1361" s="29"/>
      <c r="FP1361" s="29"/>
      <c r="FQ1361" s="29"/>
      <c r="FR1361" s="29"/>
      <c r="FS1361" s="29"/>
      <c r="FT1361" s="29"/>
      <c r="FU1361" s="29"/>
      <c r="FV1361" s="29"/>
      <c r="FW1361" s="29"/>
      <c r="FX1361" s="29"/>
      <c r="FY1361" s="29"/>
      <c r="FZ1361" s="29"/>
      <c r="GA1361" s="29"/>
      <c r="GB1361" s="29"/>
      <c r="GC1361" s="29"/>
      <c r="GD1361" s="29"/>
      <c r="GE1361" s="29"/>
      <c r="GF1361" s="29"/>
      <c r="GG1361" s="29"/>
      <c r="GH1361" s="29"/>
      <c r="GI1361" s="29"/>
      <c r="GJ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</row>
    <row r="1362" spans="2:230" ht="12.75">
      <c r="B1362" s="48"/>
      <c r="C1362" s="48"/>
      <c r="D1362" s="48"/>
      <c r="E1362" s="55"/>
      <c r="F1362" s="56"/>
      <c r="G1362" s="56"/>
      <c r="H1362" s="56"/>
      <c r="I1362" s="48"/>
      <c r="J1362" s="48"/>
      <c r="K1362" s="48"/>
      <c r="L1362" s="56"/>
      <c r="M1362" s="48"/>
      <c r="N1362" s="48"/>
      <c r="O1362" s="49"/>
      <c r="P1362" s="48"/>
      <c r="Q1362" s="48"/>
      <c r="R1362" s="56"/>
      <c r="S1362" s="52"/>
      <c r="T1362" s="116"/>
      <c r="U1362" s="116"/>
      <c r="V1362" s="116"/>
      <c r="W1362" s="116"/>
      <c r="X1362" s="43"/>
      <c r="Y1362" s="43"/>
      <c r="Z1362" s="42"/>
      <c r="AA1362" s="43"/>
      <c r="AB1362" s="45"/>
      <c r="AC1362" s="45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  <c r="BM1362" s="29"/>
      <c r="BN1362" s="29"/>
      <c r="BO1362" s="29"/>
      <c r="BP1362" s="29"/>
      <c r="BQ1362" s="29"/>
      <c r="BR1362" s="29"/>
      <c r="BS1362" s="29"/>
      <c r="BT1362" s="29"/>
      <c r="BU1362" s="29"/>
      <c r="BV1362" s="29"/>
      <c r="BW1362" s="29"/>
      <c r="BX1362" s="29"/>
      <c r="BY1362" s="29"/>
      <c r="BZ1362" s="29"/>
      <c r="CA1362" s="29"/>
      <c r="CB1362" s="29"/>
      <c r="CC1362" s="29"/>
      <c r="CD1362" s="29"/>
      <c r="CE1362" s="29"/>
      <c r="CF1362" s="29"/>
      <c r="CG1362" s="29"/>
      <c r="CH1362" s="29"/>
      <c r="CI1362" s="29"/>
      <c r="CJ1362" s="29"/>
      <c r="CK1362" s="29"/>
      <c r="CL1362" s="29"/>
      <c r="CM1362" s="29"/>
      <c r="CN1362" s="29"/>
      <c r="CO1362" s="29"/>
      <c r="CP1362" s="29"/>
      <c r="CQ1362" s="29"/>
      <c r="CR1362" s="29"/>
      <c r="CS1362" s="29"/>
      <c r="CT1362" s="29"/>
      <c r="CU1362" s="29"/>
      <c r="CV1362" s="29"/>
      <c r="CW1362" s="29"/>
      <c r="CX1362" s="29"/>
      <c r="CY1362" s="29"/>
      <c r="CZ1362" s="29"/>
      <c r="DA1362" s="29"/>
      <c r="DB1362" s="29"/>
      <c r="DC1362" s="29"/>
      <c r="DD1362" s="29"/>
      <c r="DE1362" s="29"/>
      <c r="DF1362" s="29"/>
      <c r="DG1362" s="29"/>
      <c r="DH1362" s="29"/>
      <c r="DI1362" s="29"/>
      <c r="DJ1362" s="29"/>
      <c r="DK1362" s="29"/>
      <c r="DL1362" s="29"/>
      <c r="DM1362" s="29"/>
      <c r="DN1362" s="29"/>
      <c r="DO1362" s="29"/>
      <c r="DP1362" s="29"/>
      <c r="DQ1362" s="29"/>
      <c r="DR1362" s="29"/>
      <c r="DS1362" s="29"/>
      <c r="DT1362" s="29"/>
      <c r="DU1362" s="29"/>
      <c r="DV1362" s="29"/>
      <c r="DW1362" s="29"/>
      <c r="DX1362" s="29"/>
      <c r="DY1362" s="29"/>
      <c r="DZ1362" s="29"/>
      <c r="EA1362" s="29"/>
      <c r="EB1362" s="29"/>
      <c r="EC1362" s="29"/>
      <c r="ED1362" s="29"/>
      <c r="EE1362" s="29"/>
      <c r="EF1362" s="29"/>
      <c r="EG1362" s="29"/>
      <c r="EH1362" s="29"/>
      <c r="EI1362" s="29"/>
      <c r="EJ1362" s="29"/>
      <c r="EK1362" s="29"/>
      <c r="EL1362" s="29"/>
      <c r="EM1362" s="29"/>
      <c r="EN1362" s="29"/>
      <c r="EO1362" s="29"/>
      <c r="EP1362" s="29"/>
      <c r="EQ1362" s="29"/>
      <c r="ER1362" s="29"/>
      <c r="ES1362" s="29"/>
      <c r="ET1362" s="29"/>
      <c r="EU1362" s="29"/>
      <c r="EV1362" s="29"/>
      <c r="EW1362" s="29"/>
      <c r="EX1362" s="29"/>
      <c r="EY1362" s="29"/>
      <c r="EZ1362" s="29"/>
      <c r="FA1362" s="29"/>
      <c r="FB1362" s="29"/>
      <c r="FC1362" s="29"/>
      <c r="FD1362" s="29"/>
      <c r="FE1362" s="29"/>
      <c r="FF1362" s="29"/>
      <c r="FG1362" s="29"/>
      <c r="FH1362" s="29"/>
      <c r="FI1362" s="29"/>
      <c r="FJ1362" s="29"/>
      <c r="FK1362" s="29"/>
      <c r="FL1362" s="29"/>
      <c r="FM1362" s="29"/>
      <c r="FN1362" s="29"/>
      <c r="FO1362" s="29"/>
      <c r="FP1362" s="29"/>
      <c r="FQ1362" s="29"/>
      <c r="FR1362" s="29"/>
      <c r="FS1362" s="29"/>
      <c r="FT1362" s="29"/>
      <c r="FU1362" s="29"/>
      <c r="FV1362" s="29"/>
      <c r="FW1362" s="29"/>
      <c r="FX1362" s="29"/>
      <c r="FY1362" s="29"/>
      <c r="FZ1362" s="29"/>
      <c r="GA1362" s="29"/>
      <c r="GB1362" s="29"/>
      <c r="GC1362" s="29"/>
      <c r="GD1362" s="29"/>
      <c r="GE1362" s="29"/>
      <c r="GF1362" s="29"/>
      <c r="GG1362" s="29"/>
      <c r="GH1362" s="29"/>
      <c r="GI1362" s="29"/>
      <c r="GJ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</row>
    <row r="1363" spans="2:230" ht="12.75">
      <c r="B1363" s="48"/>
      <c r="C1363" s="48"/>
      <c r="D1363" s="48"/>
      <c r="E1363" s="55"/>
      <c r="F1363" s="56"/>
      <c r="G1363" s="56"/>
      <c r="H1363" s="56"/>
      <c r="I1363" s="48"/>
      <c r="J1363" s="48"/>
      <c r="K1363" s="48"/>
      <c r="L1363" s="56"/>
      <c r="M1363" s="48"/>
      <c r="N1363" s="48"/>
      <c r="O1363" s="49"/>
      <c r="P1363" s="48"/>
      <c r="Q1363" s="48"/>
      <c r="R1363" s="56"/>
      <c r="S1363" s="52"/>
      <c r="T1363" s="116"/>
      <c r="U1363" s="116"/>
      <c r="V1363" s="116"/>
      <c r="W1363" s="116"/>
      <c r="X1363" s="43"/>
      <c r="Y1363" s="43"/>
      <c r="Z1363" s="42"/>
      <c r="AA1363" s="43"/>
      <c r="AB1363" s="45"/>
      <c r="AC1363" s="45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  <c r="BM1363" s="29"/>
      <c r="BN1363" s="29"/>
      <c r="BO1363" s="29"/>
      <c r="BP1363" s="29"/>
      <c r="BQ1363" s="29"/>
      <c r="BR1363" s="29"/>
      <c r="BS1363" s="29"/>
      <c r="BT1363" s="29"/>
      <c r="BU1363" s="29"/>
      <c r="BV1363" s="29"/>
      <c r="BW1363" s="29"/>
      <c r="BX1363" s="29"/>
      <c r="BY1363" s="29"/>
      <c r="BZ1363" s="29"/>
      <c r="CA1363" s="29"/>
      <c r="CB1363" s="29"/>
      <c r="CC1363" s="29"/>
      <c r="CD1363" s="29"/>
      <c r="CE1363" s="29"/>
      <c r="CF1363" s="29"/>
      <c r="CG1363" s="29"/>
      <c r="CH1363" s="29"/>
      <c r="CI1363" s="29"/>
      <c r="CJ1363" s="29"/>
      <c r="CK1363" s="29"/>
      <c r="CL1363" s="29"/>
      <c r="CM1363" s="29"/>
      <c r="CN1363" s="29"/>
      <c r="CO1363" s="29"/>
      <c r="CP1363" s="29"/>
      <c r="CQ1363" s="29"/>
      <c r="CR1363" s="29"/>
      <c r="CS1363" s="29"/>
      <c r="CT1363" s="29"/>
      <c r="CU1363" s="29"/>
      <c r="CV1363" s="29"/>
      <c r="CW1363" s="29"/>
      <c r="CX1363" s="29"/>
      <c r="CY1363" s="29"/>
      <c r="CZ1363" s="29"/>
      <c r="DA1363" s="29"/>
      <c r="DB1363" s="29"/>
      <c r="DC1363" s="29"/>
      <c r="DD1363" s="29"/>
      <c r="DE1363" s="29"/>
      <c r="DF1363" s="29"/>
      <c r="DG1363" s="29"/>
      <c r="DH1363" s="29"/>
      <c r="DI1363" s="29"/>
      <c r="DJ1363" s="29"/>
      <c r="DK1363" s="29"/>
      <c r="DL1363" s="29"/>
      <c r="DM1363" s="29"/>
      <c r="DN1363" s="29"/>
      <c r="DO1363" s="29"/>
      <c r="DP1363" s="29"/>
      <c r="DQ1363" s="29"/>
      <c r="DR1363" s="29"/>
      <c r="DS1363" s="29"/>
      <c r="DT1363" s="29"/>
      <c r="DU1363" s="29"/>
      <c r="DV1363" s="29"/>
      <c r="DW1363" s="29"/>
      <c r="DX1363" s="29"/>
      <c r="DY1363" s="29"/>
      <c r="DZ1363" s="29"/>
      <c r="EA1363" s="29"/>
      <c r="EB1363" s="29"/>
      <c r="EC1363" s="29"/>
      <c r="ED1363" s="29"/>
      <c r="EE1363" s="29"/>
      <c r="EF1363" s="29"/>
      <c r="EG1363" s="29"/>
      <c r="EH1363" s="29"/>
      <c r="EI1363" s="29"/>
      <c r="EJ1363" s="29"/>
      <c r="EK1363" s="29"/>
      <c r="EL1363" s="29"/>
      <c r="EM1363" s="29"/>
      <c r="EN1363" s="29"/>
      <c r="EO1363" s="29"/>
      <c r="EP1363" s="29"/>
      <c r="EQ1363" s="29"/>
      <c r="ER1363" s="29"/>
      <c r="ES1363" s="29"/>
      <c r="ET1363" s="29"/>
      <c r="EU1363" s="29"/>
      <c r="EV1363" s="29"/>
      <c r="EW1363" s="29"/>
      <c r="EX1363" s="29"/>
      <c r="EY1363" s="29"/>
      <c r="EZ1363" s="29"/>
      <c r="FA1363" s="29"/>
      <c r="FB1363" s="29"/>
      <c r="FC1363" s="29"/>
      <c r="FD1363" s="29"/>
      <c r="FE1363" s="29"/>
      <c r="FF1363" s="29"/>
      <c r="FG1363" s="29"/>
      <c r="FH1363" s="29"/>
      <c r="FI1363" s="29"/>
      <c r="FJ1363" s="29"/>
      <c r="FK1363" s="29"/>
      <c r="FL1363" s="29"/>
      <c r="FM1363" s="29"/>
      <c r="FN1363" s="29"/>
      <c r="FO1363" s="29"/>
      <c r="FP1363" s="29"/>
      <c r="FQ1363" s="29"/>
      <c r="FR1363" s="29"/>
      <c r="FS1363" s="29"/>
      <c r="FT1363" s="29"/>
      <c r="FU1363" s="29"/>
      <c r="FV1363" s="29"/>
      <c r="FW1363" s="29"/>
      <c r="FX1363" s="29"/>
      <c r="FY1363" s="29"/>
      <c r="FZ1363" s="29"/>
      <c r="GA1363" s="29"/>
      <c r="GB1363" s="29"/>
      <c r="GC1363" s="29"/>
      <c r="GD1363" s="29"/>
      <c r="GE1363" s="29"/>
      <c r="GF1363" s="29"/>
      <c r="GG1363" s="29"/>
      <c r="GH1363" s="29"/>
      <c r="GI1363" s="29"/>
      <c r="GJ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</row>
    <row r="1364" spans="2:230" ht="12.75">
      <c r="B1364" s="48"/>
      <c r="C1364" s="48"/>
      <c r="D1364" s="48"/>
      <c r="E1364" s="55"/>
      <c r="F1364" s="56"/>
      <c r="G1364" s="56"/>
      <c r="H1364" s="56"/>
      <c r="I1364" s="48"/>
      <c r="J1364" s="48"/>
      <c r="K1364" s="48"/>
      <c r="L1364" s="56"/>
      <c r="M1364" s="48"/>
      <c r="N1364" s="48"/>
      <c r="O1364" s="49"/>
      <c r="P1364" s="48"/>
      <c r="Q1364" s="48"/>
      <c r="R1364" s="56"/>
      <c r="S1364" s="52"/>
      <c r="T1364" s="116"/>
      <c r="U1364" s="116"/>
      <c r="V1364" s="116"/>
      <c r="W1364" s="116"/>
      <c r="X1364" s="43"/>
      <c r="Y1364" s="43"/>
      <c r="Z1364" s="42"/>
      <c r="AA1364" s="43"/>
      <c r="AB1364" s="45"/>
      <c r="AC1364" s="45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  <c r="BM1364" s="29"/>
      <c r="BN1364" s="29"/>
      <c r="BO1364" s="29"/>
      <c r="BP1364" s="29"/>
      <c r="BQ1364" s="29"/>
      <c r="BR1364" s="29"/>
      <c r="BS1364" s="29"/>
      <c r="BT1364" s="29"/>
      <c r="BU1364" s="29"/>
      <c r="BV1364" s="29"/>
      <c r="BW1364" s="29"/>
      <c r="BX1364" s="29"/>
      <c r="BY1364" s="29"/>
      <c r="BZ1364" s="29"/>
      <c r="CA1364" s="29"/>
      <c r="CB1364" s="29"/>
      <c r="CC1364" s="29"/>
      <c r="CD1364" s="29"/>
      <c r="CE1364" s="29"/>
      <c r="CF1364" s="29"/>
      <c r="CG1364" s="29"/>
      <c r="CH1364" s="29"/>
      <c r="CI1364" s="29"/>
      <c r="CJ1364" s="29"/>
      <c r="CK1364" s="29"/>
      <c r="CL1364" s="29"/>
      <c r="CM1364" s="29"/>
      <c r="CN1364" s="29"/>
      <c r="CO1364" s="29"/>
      <c r="CP1364" s="29"/>
      <c r="CQ1364" s="29"/>
      <c r="CR1364" s="29"/>
      <c r="CS1364" s="29"/>
      <c r="CT1364" s="29"/>
      <c r="CU1364" s="29"/>
      <c r="CV1364" s="29"/>
      <c r="CW1364" s="29"/>
      <c r="CX1364" s="29"/>
      <c r="CY1364" s="29"/>
      <c r="CZ1364" s="29"/>
      <c r="DA1364" s="29"/>
      <c r="DB1364" s="29"/>
      <c r="DC1364" s="29"/>
      <c r="DD1364" s="29"/>
      <c r="DE1364" s="29"/>
      <c r="DF1364" s="29"/>
      <c r="DG1364" s="29"/>
      <c r="DH1364" s="29"/>
      <c r="DI1364" s="29"/>
      <c r="DJ1364" s="29"/>
      <c r="DK1364" s="29"/>
      <c r="DL1364" s="29"/>
      <c r="DM1364" s="29"/>
      <c r="DN1364" s="29"/>
      <c r="DO1364" s="29"/>
      <c r="DP1364" s="29"/>
      <c r="DQ1364" s="29"/>
      <c r="DR1364" s="29"/>
      <c r="DS1364" s="29"/>
      <c r="DT1364" s="29"/>
      <c r="DU1364" s="29"/>
      <c r="DV1364" s="29"/>
      <c r="DW1364" s="29"/>
      <c r="DX1364" s="29"/>
      <c r="DY1364" s="29"/>
      <c r="DZ1364" s="29"/>
      <c r="EA1364" s="29"/>
      <c r="EB1364" s="29"/>
      <c r="EC1364" s="29"/>
      <c r="ED1364" s="29"/>
      <c r="EE1364" s="29"/>
      <c r="EF1364" s="29"/>
      <c r="EG1364" s="29"/>
      <c r="EH1364" s="29"/>
      <c r="EI1364" s="29"/>
      <c r="EJ1364" s="29"/>
      <c r="EK1364" s="29"/>
      <c r="EL1364" s="29"/>
      <c r="EM1364" s="29"/>
      <c r="EN1364" s="29"/>
      <c r="EO1364" s="29"/>
      <c r="EP1364" s="29"/>
      <c r="EQ1364" s="29"/>
      <c r="ER1364" s="29"/>
      <c r="ES1364" s="29"/>
      <c r="ET1364" s="29"/>
      <c r="EU1364" s="29"/>
      <c r="EV1364" s="29"/>
      <c r="EW1364" s="29"/>
      <c r="EX1364" s="29"/>
      <c r="EY1364" s="29"/>
      <c r="EZ1364" s="29"/>
      <c r="FA1364" s="29"/>
      <c r="FB1364" s="29"/>
      <c r="FC1364" s="29"/>
      <c r="FD1364" s="29"/>
      <c r="FE1364" s="29"/>
      <c r="FF1364" s="29"/>
      <c r="FG1364" s="29"/>
      <c r="FH1364" s="29"/>
      <c r="FI1364" s="29"/>
      <c r="FJ1364" s="29"/>
      <c r="FK1364" s="29"/>
      <c r="FL1364" s="29"/>
      <c r="FM1364" s="29"/>
      <c r="FN1364" s="29"/>
      <c r="FO1364" s="29"/>
      <c r="FP1364" s="29"/>
      <c r="FQ1364" s="29"/>
      <c r="FR1364" s="29"/>
      <c r="FS1364" s="29"/>
      <c r="FT1364" s="29"/>
      <c r="FU1364" s="29"/>
      <c r="FV1364" s="29"/>
      <c r="FW1364" s="29"/>
      <c r="FX1364" s="29"/>
      <c r="FY1364" s="29"/>
      <c r="FZ1364" s="29"/>
      <c r="GA1364" s="29"/>
      <c r="GB1364" s="29"/>
      <c r="GC1364" s="29"/>
      <c r="GD1364" s="29"/>
      <c r="GE1364" s="29"/>
      <c r="GF1364" s="29"/>
      <c r="GG1364" s="29"/>
      <c r="GH1364" s="29"/>
      <c r="GI1364" s="29"/>
      <c r="GJ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</row>
    <row r="1365" spans="2:230" ht="12.75">
      <c r="B1365" s="48"/>
      <c r="C1365" s="48"/>
      <c r="D1365" s="48"/>
      <c r="E1365" s="55"/>
      <c r="F1365" s="56"/>
      <c r="G1365" s="56"/>
      <c r="H1365" s="56"/>
      <c r="I1365" s="48"/>
      <c r="J1365" s="48"/>
      <c r="K1365" s="48"/>
      <c r="L1365" s="56"/>
      <c r="M1365" s="48"/>
      <c r="N1365" s="48"/>
      <c r="O1365" s="49"/>
      <c r="P1365" s="48"/>
      <c r="Q1365" s="48"/>
      <c r="R1365" s="56"/>
      <c r="S1365" s="52"/>
      <c r="T1365" s="116"/>
      <c r="U1365" s="116"/>
      <c r="V1365" s="116"/>
      <c r="W1365" s="116"/>
      <c r="X1365" s="43"/>
      <c r="Y1365" s="43"/>
      <c r="Z1365" s="42"/>
      <c r="AA1365" s="43"/>
      <c r="AB1365" s="45"/>
      <c r="AC1365" s="45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  <c r="BM1365" s="29"/>
      <c r="BN1365" s="29"/>
      <c r="BO1365" s="29"/>
      <c r="BP1365" s="29"/>
      <c r="BQ1365" s="29"/>
      <c r="BR1365" s="29"/>
      <c r="BS1365" s="29"/>
      <c r="BT1365" s="29"/>
      <c r="BU1365" s="29"/>
      <c r="BV1365" s="29"/>
      <c r="BW1365" s="29"/>
      <c r="BX1365" s="29"/>
      <c r="BY1365" s="29"/>
      <c r="BZ1365" s="29"/>
      <c r="CA1365" s="29"/>
      <c r="CB1365" s="29"/>
      <c r="CC1365" s="29"/>
      <c r="CD1365" s="29"/>
      <c r="CE1365" s="29"/>
      <c r="CF1365" s="29"/>
      <c r="CG1365" s="29"/>
      <c r="CH1365" s="29"/>
      <c r="CI1365" s="29"/>
      <c r="CJ1365" s="29"/>
      <c r="CK1365" s="29"/>
      <c r="CL1365" s="29"/>
      <c r="CM1365" s="29"/>
      <c r="CN1365" s="29"/>
      <c r="CO1365" s="29"/>
      <c r="CP1365" s="29"/>
      <c r="CQ1365" s="29"/>
      <c r="CR1365" s="29"/>
      <c r="CS1365" s="29"/>
      <c r="CT1365" s="29"/>
      <c r="CU1365" s="29"/>
      <c r="CV1365" s="29"/>
      <c r="CW1365" s="29"/>
      <c r="CX1365" s="29"/>
      <c r="CY1365" s="29"/>
      <c r="CZ1365" s="29"/>
      <c r="DA1365" s="29"/>
      <c r="DB1365" s="29"/>
      <c r="DC1365" s="29"/>
      <c r="DD1365" s="29"/>
      <c r="DE1365" s="29"/>
      <c r="DF1365" s="29"/>
      <c r="DG1365" s="29"/>
      <c r="DH1365" s="29"/>
      <c r="DI1365" s="29"/>
      <c r="DJ1365" s="29"/>
      <c r="DK1365" s="29"/>
      <c r="DL1365" s="29"/>
      <c r="DM1365" s="29"/>
      <c r="DN1365" s="29"/>
      <c r="DO1365" s="29"/>
      <c r="DP1365" s="29"/>
      <c r="DQ1365" s="29"/>
      <c r="DR1365" s="29"/>
      <c r="DS1365" s="29"/>
      <c r="DT1365" s="29"/>
      <c r="DU1365" s="29"/>
      <c r="DV1365" s="29"/>
      <c r="DW1365" s="29"/>
      <c r="DX1365" s="29"/>
      <c r="DY1365" s="29"/>
      <c r="DZ1365" s="29"/>
      <c r="EA1365" s="29"/>
      <c r="EB1365" s="29"/>
      <c r="EC1365" s="29"/>
      <c r="ED1365" s="29"/>
      <c r="EE1365" s="29"/>
      <c r="EF1365" s="29"/>
      <c r="EG1365" s="29"/>
      <c r="EH1365" s="29"/>
      <c r="EI1365" s="29"/>
      <c r="EJ1365" s="29"/>
      <c r="EK1365" s="29"/>
      <c r="EL1365" s="29"/>
      <c r="EM1365" s="29"/>
      <c r="EN1365" s="29"/>
      <c r="EO1365" s="29"/>
      <c r="EP1365" s="29"/>
      <c r="EQ1365" s="29"/>
      <c r="ER1365" s="29"/>
      <c r="ES1365" s="29"/>
      <c r="ET1365" s="29"/>
      <c r="EU1365" s="29"/>
      <c r="EV1365" s="29"/>
      <c r="EW1365" s="29"/>
      <c r="EX1365" s="29"/>
      <c r="EY1365" s="29"/>
      <c r="EZ1365" s="29"/>
      <c r="FA1365" s="29"/>
      <c r="FB1365" s="29"/>
      <c r="FC1365" s="29"/>
      <c r="FD1365" s="29"/>
      <c r="FE1365" s="29"/>
      <c r="FF1365" s="29"/>
      <c r="FG1365" s="29"/>
      <c r="FH1365" s="29"/>
      <c r="FI1365" s="29"/>
      <c r="FJ1365" s="29"/>
      <c r="FK1365" s="29"/>
      <c r="FL1365" s="29"/>
      <c r="FM1365" s="29"/>
      <c r="FN1365" s="29"/>
      <c r="FO1365" s="29"/>
      <c r="FP1365" s="29"/>
      <c r="FQ1365" s="29"/>
      <c r="FR1365" s="29"/>
      <c r="FS1365" s="29"/>
      <c r="FT1365" s="29"/>
      <c r="FU1365" s="29"/>
      <c r="FV1365" s="29"/>
      <c r="FW1365" s="29"/>
      <c r="FX1365" s="29"/>
      <c r="FY1365" s="29"/>
      <c r="FZ1365" s="29"/>
      <c r="GA1365" s="29"/>
      <c r="GB1365" s="29"/>
      <c r="GC1365" s="29"/>
      <c r="GD1365" s="29"/>
      <c r="GE1365" s="29"/>
      <c r="GF1365" s="29"/>
      <c r="GG1365" s="29"/>
      <c r="GH1365" s="29"/>
      <c r="GI1365" s="29"/>
      <c r="GJ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</row>
    <row r="1366" spans="2:230" ht="12.75">
      <c r="B1366" s="48"/>
      <c r="C1366" s="48"/>
      <c r="D1366" s="48"/>
      <c r="E1366" s="55"/>
      <c r="F1366" s="56"/>
      <c r="G1366" s="56"/>
      <c r="H1366" s="56"/>
      <c r="I1366" s="48"/>
      <c r="J1366" s="48"/>
      <c r="K1366" s="48"/>
      <c r="L1366" s="56"/>
      <c r="M1366" s="48"/>
      <c r="N1366" s="48"/>
      <c r="O1366" s="49"/>
      <c r="P1366" s="48"/>
      <c r="Q1366" s="48"/>
      <c r="R1366" s="56"/>
      <c r="S1366" s="52"/>
      <c r="T1366" s="116"/>
      <c r="U1366" s="116"/>
      <c r="V1366" s="116"/>
      <c r="W1366" s="116"/>
      <c r="X1366" s="43"/>
      <c r="Y1366" s="43"/>
      <c r="Z1366" s="42"/>
      <c r="AA1366" s="43"/>
      <c r="AB1366" s="45"/>
      <c r="AC1366" s="45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  <c r="BM1366" s="29"/>
      <c r="BN1366" s="29"/>
      <c r="BO1366" s="29"/>
      <c r="BP1366" s="29"/>
      <c r="BQ1366" s="29"/>
      <c r="BR1366" s="29"/>
      <c r="BS1366" s="29"/>
      <c r="BT1366" s="29"/>
      <c r="BU1366" s="29"/>
      <c r="BV1366" s="29"/>
      <c r="BW1366" s="29"/>
      <c r="BX1366" s="29"/>
      <c r="BY1366" s="29"/>
      <c r="BZ1366" s="29"/>
      <c r="CA1366" s="29"/>
      <c r="CB1366" s="29"/>
      <c r="CC1366" s="29"/>
      <c r="CD1366" s="29"/>
      <c r="CE1366" s="29"/>
      <c r="CF1366" s="29"/>
      <c r="CG1366" s="29"/>
      <c r="CH1366" s="29"/>
      <c r="CI1366" s="29"/>
      <c r="CJ1366" s="29"/>
      <c r="CK1366" s="29"/>
      <c r="CL1366" s="29"/>
      <c r="CM1366" s="29"/>
      <c r="CN1366" s="29"/>
      <c r="CO1366" s="29"/>
      <c r="CP1366" s="29"/>
      <c r="CQ1366" s="29"/>
      <c r="CR1366" s="29"/>
      <c r="CS1366" s="29"/>
      <c r="CT1366" s="29"/>
      <c r="CU1366" s="29"/>
      <c r="CV1366" s="29"/>
      <c r="CW1366" s="29"/>
      <c r="CX1366" s="29"/>
      <c r="CY1366" s="29"/>
      <c r="CZ1366" s="29"/>
      <c r="DA1366" s="29"/>
      <c r="DB1366" s="29"/>
      <c r="DC1366" s="29"/>
      <c r="DD1366" s="29"/>
      <c r="DE1366" s="29"/>
      <c r="DF1366" s="29"/>
      <c r="DG1366" s="29"/>
      <c r="DH1366" s="29"/>
      <c r="DI1366" s="29"/>
      <c r="DJ1366" s="29"/>
      <c r="DK1366" s="29"/>
      <c r="DL1366" s="29"/>
      <c r="DM1366" s="29"/>
      <c r="DN1366" s="29"/>
      <c r="DO1366" s="29"/>
      <c r="DP1366" s="29"/>
      <c r="DQ1366" s="29"/>
      <c r="DR1366" s="29"/>
      <c r="DS1366" s="29"/>
      <c r="DT1366" s="29"/>
      <c r="DU1366" s="29"/>
      <c r="DV1366" s="29"/>
      <c r="DW1366" s="29"/>
      <c r="DX1366" s="29"/>
      <c r="DY1366" s="29"/>
      <c r="DZ1366" s="29"/>
      <c r="EA1366" s="29"/>
      <c r="EB1366" s="29"/>
      <c r="EC1366" s="29"/>
      <c r="ED1366" s="29"/>
      <c r="EE1366" s="29"/>
      <c r="EF1366" s="29"/>
      <c r="EG1366" s="29"/>
      <c r="EH1366" s="29"/>
      <c r="EI1366" s="29"/>
      <c r="EJ1366" s="29"/>
      <c r="EK1366" s="29"/>
      <c r="EL1366" s="29"/>
      <c r="EM1366" s="29"/>
      <c r="EN1366" s="29"/>
      <c r="EO1366" s="29"/>
      <c r="EP1366" s="29"/>
      <c r="EQ1366" s="29"/>
      <c r="ER1366" s="29"/>
      <c r="ES1366" s="29"/>
      <c r="ET1366" s="29"/>
      <c r="EU1366" s="29"/>
      <c r="EV1366" s="29"/>
      <c r="EW1366" s="29"/>
      <c r="EX1366" s="29"/>
      <c r="EY1366" s="29"/>
      <c r="EZ1366" s="29"/>
      <c r="FA1366" s="29"/>
      <c r="FB1366" s="29"/>
      <c r="FC1366" s="29"/>
      <c r="FD1366" s="29"/>
      <c r="FE1366" s="29"/>
      <c r="FF1366" s="29"/>
      <c r="FG1366" s="29"/>
      <c r="FH1366" s="29"/>
      <c r="FI1366" s="29"/>
      <c r="FJ1366" s="29"/>
      <c r="FK1366" s="29"/>
      <c r="FL1366" s="29"/>
      <c r="FM1366" s="29"/>
      <c r="FN1366" s="29"/>
      <c r="FO1366" s="29"/>
      <c r="FP1366" s="29"/>
      <c r="FQ1366" s="29"/>
      <c r="FR1366" s="29"/>
      <c r="FS1366" s="29"/>
      <c r="FT1366" s="29"/>
      <c r="FU1366" s="29"/>
      <c r="FV1366" s="29"/>
      <c r="FW1366" s="29"/>
      <c r="FX1366" s="29"/>
      <c r="FY1366" s="29"/>
      <c r="FZ1366" s="29"/>
      <c r="GA1366" s="29"/>
      <c r="GB1366" s="29"/>
      <c r="GC1366" s="29"/>
      <c r="GD1366" s="29"/>
      <c r="GE1366" s="29"/>
      <c r="GF1366" s="29"/>
      <c r="GG1366" s="29"/>
      <c r="GH1366" s="29"/>
      <c r="GI1366" s="29"/>
      <c r="GJ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</row>
    <row r="1367" spans="2:230" ht="12.75">
      <c r="B1367" s="48"/>
      <c r="C1367" s="48"/>
      <c r="D1367" s="48"/>
      <c r="E1367" s="55"/>
      <c r="F1367" s="56"/>
      <c r="G1367" s="56"/>
      <c r="H1367" s="56"/>
      <c r="I1367" s="48"/>
      <c r="J1367" s="48"/>
      <c r="K1367" s="48"/>
      <c r="L1367" s="56"/>
      <c r="M1367" s="48"/>
      <c r="N1367" s="48"/>
      <c r="O1367" s="49"/>
      <c r="P1367" s="48"/>
      <c r="Q1367" s="48"/>
      <c r="R1367" s="56"/>
      <c r="S1367" s="52"/>
      <c r="T1367" s="116"/>
      <c r="U1367" s="116"/>
      <c r="V1367" s="116"/>
      <c r="W1367" s="116"/>
      <c r="X1367" s="43"/>
      <c r="Y1367" s="43"/>
      <c r="Z1367" s="42"/>
      <c r="AA1367" s="43"/>
      <c r="AB1367" s="45"/>
      <c r="AC1367" s="45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  <c r="BM1367" s="29"/>
      <c r="BN1367" s="29"/>
      <c r="BO1367" s="29"/>
      <c r="BP1367" s="29"/>
      <c r="BQ1367" s="29"/>
      <c r="BR1367" s="29"/>
      <c r="BS1367" s="29"/>
      <c r="BT1367" s="29"/>
      <c r="BU1367" s="29"/>
      <c r="BV1367" s="29"/>
      <c r="BW1367" s="29"/>
      <c r="BX1367" s="29"/>
      <c r="BY1367" s="29"/>
      <c r="BZ1367" s="29"/>
      <c r="CA1367" s="29"/>
      <c r="CB1367" s="29"/>
      <c r="CC1367" s="29"/>
      <c r="CD1367" s="29"/>
      <c r="CE1367" s="29"/>
      <c r="CF1367" s="29"/>
      <c r="CG1367" s="29"/>
      <c r="CH1367" s="29"/>
      <c r="CI1367" s="29"/>
      <c r="CJ1367" s="29"/>
      <c r="CK1367" s="29"/>
      <c r="CL1367" s="29"/>
      <c r="CM1367" s="29"/>
      <c r="CN1367" s="29"/>
      <c r="CO1367" s="29"/>
      <c r="CP1367" s="29"/>
      <c r="CQ1367" s="29"/>
      <c r="CR1367" s="29"/>
      <c r="CS1367" s="29"/>
      <c r="CT1367" s="29"/>
      <c r="CU1367" s="29"/>
      <c r="CV1367" s="29"/>
      <c r="CW1367" s="29"/>
      <c r="CX1367" s="29"/>
      <c r="CY1367" s="29"/>
      <c r="CZ1367" s="29"/>
      <c r="DA1367" s="29"/>
      <c r="DB1367" s="29"/>
      <c r="DC1367" s="29"/>
      <c r="DD1367" s="29"/>
      <c r="DE1367" s="29"/>
      <c r="DF1367" s="29"/>
      <c r="DG1367" s="29"/>
      <c r="DH1367" s="29"/>
      <c r="DI1367" s="29"/>
      <c r="DJ1367" s="29"/>
      <c r="DK1367" s="29"/>
      <c r="DL1367" s="29"/>
      <c r="DM1367" s="29"/>
      <c r="DN1367" s="29"/>
      <c r="DO1367" s="29"/>
      <c r="DP1367" s="29"/>
      <c r="DQ1367" s="29"/>
      <c r="DR1367" s="29"/>
      <c r="DS1367" s="29"/>
      <c r="DT1367" s="29"/>
      <c r="DU1367" s="29"/>
      <c r="DV1367" s="29"/>
      <c r="DW1367" s="29"/>
      <c r="DX1367" s="29"/>
      <c r="DY1367" s="29"/>
      <c r="DZ1367" s="29"/>
      <c r="EA1367" s="29"/>
      <c r="EB1367" s="29"/>
      <c r="EC1367" s="29"/>
      <c r="ED1367" s="29"/>
      <c r="EE1367" s="29"/>
      <c r="EF1367" s="29"/>
      <c r="EG1367" s="29"/>
      <c r="EH1367" s="29"/>
      <c r="EI1367" s="29"/>
      <c r="EJ1367" s="29"/>
      <c r="EK1367" s="29"/>
      <c r="EL1367" s="29"/>
      <c r="EM1367" s="29"/>
      <c r="EN1367" s="29"/>
      <c r="EO1367" s="29"/>
      <c r="EP1367" s="29"/>
      <c r="EQ1367" s="29"/>
      <c r="ER1367" s="29"/>
      <c r="ES1367" s="29"/>
      <c r="ET1367" s="29"/>
      <c r="EU1367" s="29"/>
      <c r="EV1367" s="29"/>
      <c r="EW1367" s="29"/>
      <c r="EX1367" s="29"/>
      <c r="EY1367" s="29"/>
      <c r="EZ1367" s="29"/>
      <c r="FA1367" s="29"/>
      <c r="FB1367" s="29"/>
      <c r="FC1367" s="29"/>
      <c r="FD1367" s="29"/>
      <c r="FE1367" s="29"/>
      <c r="FF1367" s="29"/>
      <c r="FG1367" s="29"/>
      <c r="FH1367" s="29"/>
      <c r="FI1367" s="29"/>
      <c r="FJ1367" s="29"/>
      <c r="FK1367" s="29"/>
      <c r="FL1367" s="29"/>
      <c r="FM1367" s="29"/>
      <c r="FN1367" s="29"/>
      <c r="FO1367" s="29"/>
      <c r="FP1367" s="29"/>
      <c r="FQ1367" s="29"/>
      <c r="FR1367" s="29"/>
      <c r="FS1367" s="29"/>
      <c r="FT1367" s="29"/>
      <c r="FU1367" s="29"/>
      <c r="FV1367" s="29"/>
      <c r="FW1367" s="29"/>
      <c r="FX1367" s="29"/>
      <c r="FY1367" s="29"/>
      <c r="FZ1367" s="29"/>
      <c r="GA1367" s="29"/>
      <c r="GB1367" s="29"/>
      <c r="GC1367" s="29"/>
      <c r="GD1367" s="29"/>
      <c r="GE1367" s="29"/>
      <c r="GF1367" s="29"/>
      <c r="GG1367" s="29"/>
      <c r="GH1367" s="29"/>
      <c r="GI1367" s="29"/>
      <c r="GJ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</row>
    <row r="1368" spans="2:230" ht="12.75">
      <c r="B1368" s="48"/>
      <c r="C1368" s="48"/>
      <c r="D1368" s="48"/>
      <c r="E1368" s="55"/>
      <c r="F1368" s="56"/>
      <c r="G1368" s="56"/>
      <c r="H1368" s="56"/>
      <c r="I1368" s="48"/>
      <c r="J1368" s="48"/>
      <c r="K1368" s="48"/>
      <c r="L1368" s="56"/>
      <c r="M1368" s="48"/>
      <c r="N1368" s="48"/>
      <c r="O1368" s="49"/>
      <c r="P1368" s="48"/>
      <c r="Q1368" s="48"/>
      <c r="R1368" s="56"/>
      <c r="S1368" s="52"/>
      <c r="T1368" s="116"/>
      <c r="U1368" s="116"/>
      <c r="V1368" s="116"/>
      <c r="W1368" s="116"/>
      <c r="X1368" s="43"/>
      <c r="Y1368" s="43"/>
      <c r="Z1368" s="42"/>
      <c r="AA1368" s="43"/>
      <c r="AB1368" s="45"/>
      <c r="AC1368" s="45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  <c r="BM1368" s="29"/>
      <c r="BN1368" s="29"/>
      <c r="BO1368" s="29"/>
      <c r="BP1368" s="29"/>
      <c r="BQ1368" s="29"/>
      <c r="BR1368" s="29"/>
      <c r="BS1368" s="29"/>
      <c r="BT1368" s="29"/>
      <c r="BU1368" s="29"/>
      <c r="BV1368" s="29"/>
      <c r="BW1368" s="29"/>
      <c r="BX1368" s="29"/>
      <c r="BY1368" s="29"/>
      <c r="BZ1368" s="29"/>
      <c r="CA1368" s="29"/>
      <c r="CB1368" s="29"/>
      <c r="CC1368" s="29"/>
      <c r="CD1368" s="29"/>
      <c r="CE1368" s="29"/>
      <c r="CF1368" s="29"/>
      <c r="CG1368" s="29"/>
      <c r="CH1368" s="29"/>
      <c r="CI1368" s="29"/>
      <c r="CJ1368" s="29"/>
      <c r="CK1368" s="29"/>
      <c r="CL1368" s="29"/>
      <c r="CM1368" s="29"/>
      <c r="CN1368" s="29"/>
      <c r="CO1368" s="29"/>
      <c r="CP1368" s="29"/>
      <c r="CQ1368" s="29"/>
      <c r="CR1368" s="29"/>
      <c r="CS1368" s="29"/>
      <c r="CT1368" s="29"/>
      <c r="CU1368" s="29"/>
      <c r="CV1368" s="29"/>
      <c r="CW1368" s="29"/>
      <c r="CX1368" s="29"/>
      <c r="CY1368" s="29"/>
      <c r="CZ1368" s="29"/>
      <c r="DA1368" s="29"/>
      <c r="DB1368" s="29"/>
      <c r="DC1368" s="29"/>
      <c r="DD1368" s="29"/>
      <c r="DE1368" s="29"/>
      <c r="DF1368" s="29"/>
      <c r="DG1368" s="29"/>
      <c r="DH1368" s="29"/>
      <c r="DI1368" s="29"/>
      <c r="DJ1368" s="29"/>
      <c r="DK1368" s="29"/>
      <c r="DL1368" s="29"/>
      <c r="DM1368" s="29"/>
      <c r="DN1368" s="29"/>
      <c r="DO1368" s="29"/>
      <c r="DP1368" s="29"/>
      <c r="DQ1368" s="29"/>
      <c r="DR1368" s="29"/>
      <c r="DS1368" s="29"/>
      <c r="DT1368" s="29"/>
      <c r="DU1368" s="29"/>
      <c r="DV1368" s="29"/>
      <c r="DW1368" s="29"/>
      <c r="DX1368" s="29"/>
      <c r="DY1368" s="29"/>
      <c r="DZ1368" s="29"/>
      <c r="EA1368" s="29"/>
      <c r="EB1368" s="29"/>
      <c r="EC1368" s="29"/>
      <c r="ED1368" s="29"/>
      <c r="EE1368" s="29"/>
      <c r="EF1368" s="29"/>
      <c r="EG1368" s="29"/>
      <c r="EH1368" s="29"/>
      <c r="EI1368" s="29"/>
      <c r="EJ1368" s="29"/>
      <c r="EK1368" s="29"/>
      <c r="EL1368" s="29"/>
      <c r="EM1368" s="29"/>
      <c r="EN1368" s="29"/>
      <c r="EO1368" s="29"/>
      <c r="EP1368" s="29"/>
      <c r="EQ1368" s="29"/>
      <c r="ER1368" s="29"/>
      <c r="ES1368" s="29"/>
      <c r="ET1368" s="29"/>
      <c r="EU1368" s="29"/>
      <c r="EV1368" s="29"/>
      <c r="EW1368" s="29"/>
      <c r="EX1368" s="29"/>
      <c r="EY1368" s="29"/>
      <c r="EZ1368" s="29"/>
      <c r="FA1368" s="29"/>
      <c r="FB1368" s="29"/>
      <c r="FC1368" s="29"/>
      <c r="FD1368" s="29"/>
      <c r="FE1368" s="29"/>
      <c r="FF1368" s="29"/>
      <c r="FG1368" s="29"/>
      <c r="FH1368" s="29"/>
      <c r="FI1368" s="29"/>
      <c r="FJ1368" s="29"/>
      <c r="FK1368" s="29"/>
      <c r="FL1368" s="29"/>
      <c r="FM1368" s="29"/>
      <c r="FN1368" s="29"/>
      <c r="FO1368" s="29"/>
      <c r="FP1368" s="29"/>
      <c r="FQ1368" s="29"/>
      <c r="FR1368" s="29"/>
      <c r="FS1368" s="29"/>
      <c r="FT1368" s="29"/>
      <c r="FU1368" s="29"/>
      <c r="FV1368" s="29"/>
      <c r="FW1368" s="29"/>
      <c r="FX1368" s="29"/>
      <c r="FY1368" s="29"/>
      <c r="FZ1368" s="29"/>
      <c r="GA1368" s="29"/>
      <c r="GB1368" s="29"/>
      <c r="GC1368" s="29"/>
      <c r="GD1368" s="29"/>
      <c r="GE1368" s="29"/>
      <c r="GF1368" s="29"/>
      <c r="GG1368" s="29"/>
      <c r="GH1368" s="29"/>
      <c r="GI1368" s="29"/>
      <c r="GJ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</row>
    <row r="1369" spans="2:230" ht="12.75">
      <c r="B1369" s="48"/>
      <c r="C1369" s="48"/>
      <c r="D1369" s="48"/>
      <c r="E1369" s="55"/>
      <c r="F1369" s="56"/>
      <c r="G1369" s="56"/>
      <c r="H1369" s="56"/>
      <c r="I1369" s="48"/>
      <c r="J1369" s="48"/>
      <c r="K1369" s="48"/>
      <c r="L1369" s="56"/>
      <c r="M1369" s="48"/>
      <c r="N1369" s="48"/>
      <c r="O1369" s="49"/>
      <c r="P1369" s="48"/>
      <c r="Q1369" s="48"/>
      <c r="R1369" s="56"/>
      <c r="S1369" s="52"/>
      <c r="T1369" s="116"/>
      <c r="U1369" s="116"/>
      <c r="V1369" s="116"/>
      <c r="W1369" s="116"/>
      <c r="X1369" s="43"/>
      <c r="Y1369" s="43"/>
      <c r="Z1369" s="42"/>
      <c r="AA1369" s="43"/>
      <c r="AB1369" s="45"/>
      <c r="AC1369" s="45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  <c r="BM1369" s="29"/>
      <c r="BN1369" s="29"/>
      <c r="BO1369" s="29"/>
      <c r="BP1369" s="29"/>
      <c r="BQ1369" s="29"/>
      <c r="BR1369" s="29"/>
      <c r="BS1369" s="29"/>
      <c r="BT1369" s="29"/>
      <c r="BU1369" s="29"/>
      <c r="BV1369" s="29"/>
      <c r="BW1369" s="29"/>
      <c r="BX1369" s="29"/>
      <c r="BY1369" s="29"/>
      <c r="BZ1369" s="29"/>
      <c r="CA1369" s="29"/>
      <c r="CB1369" s="29"/>
      <c r="CC1369" s="29"/>
      <c r="CD1369" s="29"/>
      <c r="CE1369" s="29"/>
      <c r="CF1369" s="29"/>
      <c r="CG1369" s="29"/>
      <c r="CH1369" s="29"/>
      <c r="CI1369" s="29"/>
      <c r="CJ1369" s="29"/>
      <c r="CK1369" s="29"/>
      <c r="CL1369" s="29"/>
      <c r="CM1369" s="29"/>
      <c r="CN1369" s="29"/>
      <c r="CO1369" s="29"/>
      <c r="CP1369" s="29"/>
      <c r="CQ1369" s="29"/>
      <c r="CR1369" s="29"/>
      <c r="CS1369" s="29"/>
      <c r="CT1369" s="29"/>
      <c r="CU1369" s="29"/>
      <c r="CV1369" s="29"/>
      <c r="CW1369" s="29"/>
      <c r="CX1369" s="29"/>
      <c r="CY1369" s="29"/>
      <c r="CZ1369" s="29"/>
      <c r="DA1369" s="29"/>
      <c r="DB1369" s="29"/>
      <c r="DC1369" s="29"/>
      <c r="DD1369" s="29"/>
      <c r="DE1369" s="29"/>
      <c r="DF1369" s="29"/>
      <c r="DG1369" s="29"/>
      <c r="DH1369" s="29"/>
      <c r="DI1369" s="29"/>
      <c r="DJ1369" s="29"/>
      <c r="DK1369" s="29"/>
      <c r="DL1369" s="29"/>
      <c r="DM1369" s="29"/>
      <c r="DN1369" s="29"/>
      <c r="DO1369" s="29"/>
      <c r="DP1369" s="29"/>
      <c r="DQ1369" s="29"/>
      <c r="DR1369" s="29"/>
      <c r="DS1369" s="29"/>
      <c r="DT1369" s="29"/>
      <c r="DU1369" s="29"/>
      <c r="DV1369" s="29"/>
      <c r="DW1369" s="29"/>
      <c r="DX1369" s="29"/>
      <c r="DY1369" s="29"/>
      <c r="DZ1369" s="29"/>
      <c r="EA1369" s="29"/>
      <c r="EB1369" s="29"/>
      <c r="EC1369" s="29"/>
      <c r="ED1369" s="29"/>
      <c r="EE1369" s="29"/>
      <c r="EF1369" s="29"/>
      <c r="EG1369" s="29"/>
      <c r="EH1369" s="29"/>
      <c r="EI1369" s="29"/>
      <c r="EJ1369" s="29"/>
      <c r="EK1369" s="29"/>
      <c r="EL1369" s="29"/>
      <c r="EM1369" s="29"/>
      <c r="EN1369" s="29"/>
      <c r="EO1369" s="29"/>
      <c r="EP1369" s="29"/>
      <c r="EQ1369" s="29"/>
      <c r="ER1369" s="29"/>
      <c r="ES1369" s="29"/>
      <c r="ET1369" s="29"/>
      <c r="EU1369" s="29"/>
      <c r="EV1369" s="29"/>
      <c r="EW1369" s="29"/>
      <c r="EX1369" s="29"/>
      <c r="EY1369" s="29"/>
      <c r="EZ1369" s="29"/>
      <c r="FA1369" s="29"/>
      <c r="FB1369" s="29"/>
      <c r="FC1369" s="29"/>
      <c r="FD1369" s="29"/>
      <c r="FE1369" s="29"/>
      <c r="FF1369" s="29"/>
      <c r="FG1369" s="29"/>
      <c r="FH1369" s="29"/>
      <c r="FI1369" s="29"/>
      <c r="FJ1369" s="29"/>
      <c r="FK1369" s="29"/>
      <c r="FL1369" s="29"/>
      <c r="FM1369" s="29"/>
      <c r="FN1369" s="29"/>
      <c r="FO1369" s="29"/>
      <c r="FP1369" s="29"/>
      <c r="FQ1369" s="29"/>
      <c r="FR1369" s="29"/>
      <c r="FS1369" s="29"/>
      <c r="FT1369" s="29"/>
      <c r="FU1369" s="29"/>
      <c r="FV1369" s="29"/>
      <c r="FW1369" s="29"/>
      <c r="FX1369" s="29"/>
      <c r="FY1369" s="29"/>
      <c r="FZ1369" s="29"/>
      <c r="GA1369" s="29"/>
      <c r="GB1369" s="29"/>
      <c r="GC1369" s="29"/>
      <c r="GD1369" s="29"/>
      <c r="GE1369" s="29"/>
      <c r="GF1369" s="29"/>
      <c r="GG1369" s="29"/>
      <c r="GH1369" s="29"/>
      <c r="GI1369" s="29"/>
      <c r="GJ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</row>
    <row r="1370" spans="2:230" ht="12.75">
      <c r="B1370" s="48"/>
      <c r="C1370" s="48"/>
      <c r="D1370" s="48"/>
      <c r="E1370" s="55"/>
      <c r="F1370" s="56"/>
      <c r="G1370" s="56"/>
      <c r="H1370" s="56"/>
      <c r="I1370" s="48"/>
      <c r="J1370" s="48"/>
      <c r="K1370" s="48"/>
      <c r="L1370" s="56"/>
      <c r="M1370" s="48"/>
      <c r="N1370" s="48"/>
      <c r="O1370" s="49"/>
      <c r="P1370" s="48"/>
      <c r="Q1370" s="48"/>
      <c r="R1370" s="56"/>
      <c r="S1370" s="52"/>
      <c r="T1370" s="116"/>
      <c r="U1370" s="116"/>
      <c r="V1370" s="116"/>
      <c r="W1370" s="116"/>
      <c r="X1370" s="43"/>
      <c r="Y1370" s="43"/>
      <c r="Z1370" s="42"/>
      <c r="AA1370" s="43"/>
      <c r="AB1370" s="45"/>
      <c r="AC1370" s="45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  <c r="BM1370" s="29"/>
      <c r="BN1370" s="29"/>
      <c r="BO1370" s="29"/>
      <c r="BP1370" s="29"/>
      <c r="BQ1370" s="29"/>
      <c r="BR1370" s="29"/>
      <c r="BS1370" s="29"/>
      <c r="BT1370" s="29"/>
      <c r="BU1370" s="29"/>
      <c r="BV1370" s="29"/>
      <c r="BW1370" s="29"/>
      <c r="BX1370" s="29"/>
      <c r="BY1370" s="29"/>
      <c r="BZ1370" s="29"/>
      <c r="CA1370" s="29"/>
      <c r="CB1370" s="29"/>
      <c r="CC1370" s="29"/>
      <c r="CD1370" s="29"/>
      <c r="CE1370" s="29"/>
      <c r="CF1370" s="29"/>
      <c r="CG1370" s="29"/>
      <c r="CH1370" s="29"/>
      <c r="CI1370" s="29"/>
      <c r="CJ1370" s="29"/>
      <c r="CK1370" s="29"/>
      <c r="CL1370" s="29"/>
      <c r="CM1370" s="29"/>
      <c r="CN1370" s="29"/>
      <c r="CO1370" s="29"/>
      <c r="CP1370" s="29"/>
      <c r="CQ1370" s="29"/>
      <c r="CR1370" s="29"/>
      <c r="CS1370" s="29"/>
      <c r="CT1370" s="29"/>
      <c r="CU1370" s="29"/>
      <c r="CV1370" s="29"/>
      <c r="CW1370" s="29"/>
      <c r="CX1370" s="29"/>
      <c r="CY1370" s="29"/>
      <c r="CZ1370" s="29"/>
      <c r="DA1370" s="29"/>
      <c r="DB1370" s="29"/>
      <c r="DC1370" s="29"/>
      <c r="DD1370" s="29"/>
      <c r="DE1370" s="29"/>
      <c r="DF1370" s="29"/>
      <c r="DG1370" s="29"/>
      <c r="DH1370" s="29"/>
      <c r="DI1370" s="29"/>
      <c r="DJ1370" s="29"/>
      <c r="DK1370" s="29"/>
      <c r="DL1370" s="29"/>
      <c r="DM1370" s="29"/>
      <c r="DN1370" s="29"/>
      <c r="DO1370" s="29"/>
      <c r="DP1370" s="29"/>
      <c r="DQ1370" s="29"/>
      <c r="DR1370" s="29"/>
      <c r="DS1370" s="29"/>
      <c r="DT1370" s="29"/>
      <c r="DU1370" s="29"/>
      <c r="DV1370" s="29"/>
      <c r="DW1370" s="29"/>
      <c r="DX1370" s="29"/>
      <c r="DY1370" s="29"/>
      <c r="DZ1370" s="29"/>
      <c r="EA1370" s="29"/>
      <c r="EB1370" s="29"/>
      <c r="EC1370" s="29"/>
      <c r="ED1370" s="29"/>
      <c r="EE1370" s="29"/>
      <c r="EF1370" s="29"/>
      <c r="EG1370" s="29"/>
      <c r="EH1370" s="29"/>
      <c r="EI1370" s="29"/>
      <c r="EJ1370" s="29"/>
      <c r="EK1370" s="29"/>
      <c r="EL1370" s="29"/>
      <c r="EM1370" s="29"/>
      <c r="EN1370" s="29"/>
      <c r="EO1370" s="29"/>
      <c r="EP1370" s="29"/>
      <c r="EQ1370" s="29"/>
      <c r="ER1370" s="29"/>
      <c r="ES1370" s="29"/>
      <c r="ET1370" s="29"/>
      <c r="EU1370" s="29"/>
      <c r="EV1370" s="29"/>
      <c r="EW1370" s="29"/>
      <c r="EX1370" s="29"/>
      <c r="EY1370" s="29"/>
      <c r="EZ1370" s="29"/>
      <c r="FA1370" s="29"/>
      <c r="FB1370" s="29"/>
      <c r="FC1370" s="29"/>
      <c r="FD1370" s="29"/>
      <c r="FE1370" s="29"/>
      <c r="FF1370" s="29"/>
      <c r="FG1370" s="29"/>
      <c r="FH1370" s="29"/>
      <c r="FI1370" s="29"/>
      <c r="FJ1370" s="29"/>
      <c r="FK1370" s="29"/>
      <c r="FL1370" s="29"/>
      <c r="FM1370" s="29"/>
      <c r="FN1370" s="29"/>
      <c r="FO1370" s="29"/>
      <c r="FP1370" s="29"/>
      <c r="FQ1370" s="29"/>
      <c r="FR1370" s="29"/>
      <c r="FS1370" s="29"/>
      <c r="FT1370" s="29"/>
      <c r="FU1370" s="29"/>
      <c r="FV1370" s="29"/>
      <c r="FW1370" s="29"/>
      <c r="FX1370" s="29"/>
      <c r="FY1370" s="29"/>
      <c r="FZ1370" s="29"/>
      <c r="GA1370" s="29"/>
      <c r="GB1370" s="29"/>
      <c r="GC1370" s="29"/>
      <c r="GD1370" s="29"/>
      <c r="GE1370" s="29"/>
      <c r="GF1370" s="29"/>
      <c r="GG1370" s="29"/>
      <c r="GH1370" s="29"/>
      <c r="GI1370" s="29"/>
      <c r="GJ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</row>
    <row r="1371" spans="2:230" ht="12.75">
      <c r="B1371" s="48"/>
      <c r="C1371" s="48"/>
      <c r="D1371" s="48"/>
      <c r="E1371" s="55"/>
      <c r="F1371" s="56"/>
      <c r="G1371" s="56"/>
      <c r="H1371" s="56"/>
      <c r="I1371" s="48"/>
      <c r="J1371" s="48"/>
      <c r="K1371" s="48"/>
      <c r="L1371" s="56"/>
      <c r="M1371" s="48"/>
      <c r="N1371" s="48"/>
      <c r="O1371" s="49"/>
      <c r="P1371" s="48"/>
      <c r="Q1371" s="48"/>
      <c r="R1371" s="56"/>
      <c r="S1371" s="52"/>
      <c r="T1371" s="116"/>
      <c r="U1371" s="116"/>
      <c r="V1371" s="116"/>
      <c r="W1371" s="116"/>
      <c r="X1371" s="43"/>
      <c r="Y1371" s="43"/>
      <c r="Z1371" s="42"/>
      <c r="AA1371" s="43"/>
      <c r="AB1371" s="45"/>
      <c r="AC1371" s="45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  <c r="BM1371" s="29"/>
      <c r="BN1371" s="29"/>
      <c r="BO1371" s="29"/>
      <c r="BP1371" s="29"/>
      <c r="BQ1371" s="29"/>
      <c r="BR1371" s="29"/>
      <c r="BS1371" s="29"/>
      <c r="BT1371" s="29"/>
      <c r="BU1371" s="29"/>
      <c r="BV1371" s="29"/>
      <c r="BW1371" s="29"/>
      <c r="BX1371" s="29"/>
      <c r="BY1371" s="29"/>
      <c r="BZ1371" s="29"/>
      <c r="CA1371" s="29"/>
      <c r="CB1371" s="29"/>
      <c r="CC1371" s="29"/>
      <c r="CD1371" s="29"/>
      <c r="CE1371" s="29"/>
      <c r="CF1371" s="29"/>
      <c r="CG1371" s="29"/>
      <c r="CH1371" s="29"/>
      <c r="CI1371" s="29"/>
      <c r="CJ1371" s="29"/>
      <c r="CK1371" s="29"/>
      <c r="CL1371" s="29"/>
      <c r="CM1371" s="29"/>
      <c r="CN1371" s="29"/>
      <c r="CO1371" s="29"/>
      <c r="CP1371" s="29"/>
      <c r="CQ1371" s="29"/>
      <c r="CR1371" s="29"/>
      <c r="CS1371" s="29"/>
      <c r="CT1371" s="29"/>
      <c r="CU1371" s="29"/>
      <c r="CV1371" s="29"/>
      <c r="CW1371" s="29"/>
      <c r="CX1371" s="29"/>
      <c r="CY1371" s="29"/>
      <c r="CZ1371" s="29"/>
      <c r="DA1371" s="29"/>
      <c r="DB1371" s="29"/>
      <c r="DC1371" s="29"/>
      <c r="DD1371" s="29"/>
      <c r="DE1371" s="29"/>
      <c r="DF1371" s="29"/>
      <c r="DG1371" s="29"/>
      <c r="DH1371" s="29"/>
      <c r="DI1371" s="29"/>
      <c r="DJ1371" s="29"/>
      <c r="DK1371" s="29"/>
      <c r="DL1371" s="29"/>
      <c r="DM1371" s="29"/>
      <c r="DN1371" s="29"/>
      <c r="DO1371" s="29"/>
      <c r="DP1371" s="29"/>
      <c r="DQ1371" s="29"/>
      <c r="DR1371" s="29"/>
      <c r="DS1371" s="29"/>
      <c r="DT1371" s="29"/>
      <c r="DU1371" s="29"/>
      <c r="DV1371" s="29"/>
      <c r="DW1371" s="29"/>
      <c r="DX1371" s="29"/>
      <c r="DY1371" s="29"/>
      <c r="DZ1371" s="29"/>
      <c r="EA1371" s="29"/>
      <c r="EB1371" s="29"/>
      <c r="EC1371" s="29"/>
      <c r="ED1371" s="29"/>
      <c r="EE1371" s="29"/>
      <c r="EF1371" s="29"/>
      <c r="EG1371" s="29"/>
      <c r="EH1371" s="29"/>
      <c r="EI1371" s="29"/>
      <c r="EJ1371" s="29"/>
      <c r="EK1371" s="29"/>
      <c r="EL1371" s="29"/>
      <c r="EM1371" s="29"/>
      <c r="EN1371" s="29"/>
      <c r="EO1371" s="29"/>
      <c r="EP1371" s="29"/>
      <c r="EQ1371" s="29"/>
      <c r="ER1371" s="29"/>
      <c r="ES1371" s="29"/>
      <c r="ET1371" s="29"/>
      <c r="EU1371" s="29"/>
      <c r="EV1371" s="29"/>
      <c r="EW1371" s="29"/>
      <c r="EX1371" s="29"/>
      <c r="EY1371" s="29"/>
      <c r="EZ1371" s="29"/>
      <c r="FA1371" s="29"/>
      <c r="FB1371" s="29"/>
      <c r="FC1371" s="29"/>
      <c r="FD1371" s="29"/>
      <c r="FE1371" s="29"/>
      <c r="FF1371" s="29"/>
      <c r="FG1371" s="29"/>
      <c r="FH1371" s="29"/>
      <c r="FI1371" s="29"/>
      <c r="FJ1371" s="29"/>
      <c r="FK1371" s="29"/>
      <c r="FL1371" s="29"/>
      <c r="FM1371" s="29"/>
      <c r="FN1371" s="29"/>
      <c r="FO1371" s="29"/>
      <c r="FP1371" s="29"/>
      <c r="FQ1371" s="29"/>
      <c r="FR1371" s="29"/>
      <c r="FS1371" s="29"/>
      <c r="FT1371" s="29"/>
      <c r="FU1371" s="29"/>
      <c r="FV1371" s="29"/>
      <c r="FW1371" s="29"/>
      <c r="FX1371" s="29"/>
      <c r="FY1371" s="29"/>
      <c r="FZ1371" s="29"/>
      <c r="GA1371" s="29"/>
      <c r="GB1371" s="29"/>
      <c r="GC1371" s="29"/>
      <c r="GD1371" s="29"/>
      <c r="GE1371" s="29"/>
      <c r="GF1371" s="29"/>
      <c r="GG1371" s="29"/>
      <c r="GH1371" s="29"/>
      <c r="GI1371" s="29"/>
      <c r="GJ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</row>
    <row r="1372" spans="2:230" ht="12.75">
      <c r="B1372" s="48"/>
      <c r="C1372" s="48"/>
      <c r="D1372" s="48"/>
      <c r="E1372" s="55"/>
      <c r="F1372" s="56"/>
      <c r="G1372" s="56"/>
      <c r="H1372" s="56"/>
      <c r="I1372" s="48"/>
      <c r="J1372" s="48"/>
      <c r="K1372" s="48"/>
      <c r="L1372" s="56"/>
      <c r="M1372" s="48"/>
      <c r="N1372" s="48"/>
      <c r="O1372" s="49"/>
      <c r="P1372" s="48"/>
      <c r="Q1372" s="48"/>
      <c r="R1372" s="56"/>
      <c r="S1372" s="52"/>
      <c r="T1372" s="116"/>
      <c r="U1372" s="116"/>
      <c r="V1372" s="116"/>
      <c r="W1372" s="116"/>
      <c r="X1372" s="43"/>
      <c r="Y1372" s="43"/>
      <c r="Z1372" s="42"/>
      <c r="AA1372" s="43"/>
      <c r="AB1372" s="45"/>
      <c r="AC1372" s="45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  <c r="BM1372" s="29"/>
      <c r="BN1372" s="29"/>
      <c r="BO1372" s="29"/>
      <c r="BP1372" s="29"/>
      <c r="BQ1372" s="29"/>
      <c r="BR1372" s="29"/>
      <c r="BS1372" s="29"/>
      <c r="BT1372" s="29"/>
      <c r="BU1372" s="29"/>
      <c r="BV1372" s="29"/>
      <c r="BW1372" s="29"/>
      <c r="BX1372" s="29"/>
      <c r="BY1372" s="29"/>
      <c r="BZ1372" s="29"/>
      <c r="CA1372" s="29"/>
      <c r="CB1372" s="29"/>
      <c r="CC1372" s="29"/>
      <c r="CD1372" s="29"/>
      <c r="CE1372" s="29"/>
      <c r="CF1372" s="29"/>
      <c r="CG1372" s="29"/>
      <c r="CH1372" s="29"/>
      <c r="CI1372" s="29"/>
      <c r="CJ1372" s="29"/>
      <c r="CK1372" s="29"/>
      <c r="CL1372" s="29"/>
      <c r="CM1372" s="29"/>
      <c r="CN1372" s="29"/>
      <c r="CO1372" s="29"/>
      <c r="CP1372" s="29"/>
      <c r="CQ1372" s="29"/>
      <c r="CR1372" s="29"/>
      <c r="CS1372" s="29"/>
      <c r="CT1372" s="29"/>
      <c r="CU1372" s="29"/>
      <c r="CV1372" s="29"/>
      <c r="CW1372" s="29"/>
      <c r="CX1372" s="29"/>
      <c r="CY1372" s="29"/>
      <c r="CZ1372" s="29"/>
      <c r="DA1372" s="29"/>
      <c r="DB1372" s="29"/>
      <c r="DC1372" s="29"/>
      <c r="DD1372" s="29"/>
      <c r="DE1372" s="29"/>
      <c r="DF1372" s="29"/>
      <c r="DG1372" s="29"/>
      <c r="DH1372" s="29"/>
      <c r="DI1372" s="29"/>
      <c r="DJ1372" s="29"/>
      <c r="DK1372" s="29"/>
      <c r="DL1372" s="29"/>
      <c r="DM1372" s="29"/>
      <c r="DN1372" s="29"/>
      <c r="DO1372" s="29"/>
      <c r="DP1372" s="29"/>
      <c r="DQ1372" s="29"/>
      <c r="DR1372" s="29"/>
      <c r="DS1372" s="29"/>
      <c r="DT1372" s="29"/>
      <c r="DU1372" s="29"/>
      <c r="DV1372" s="29"/>
      <c r="DW1372" s="29"/>
      <c r="DX1372" s="29"/>
      <c r="DY1372" s="29"/>
      <c r="DZ1372" s="29"/>
      <c r="EA1372" s="29"/>
      <c r="EB1372" s="29"/>
      <c r="EC1372" s="29"/>
      <c r="ED1372" s="29"/>
      <c r="EE1372" s="29"/>
      <c r="EF1372" s="29"/>
      <c r="EG1372" s="29"/>
      <c r="EH1372" s="29"/>
      <c r="EI1372" s="29"/>
      <c r="EJ1372" s="29"/>
      <c r="EK1372" s="29"/>
      <c r="EL1372" s="29"/>
      <c r="EM1372" s="29"/>
      <c r="EN1372" s="29"/>
      <c r="EO1372" s="29"/>
      <c r="EP1372" s="29"/>
      <c r="EQ1372" s="29"/>
      <c r="ER1372" s="29"/>
      <c r="ES1372" s="29"/>
      <c r="ET1372" s="29"/>
      <c r="EU1372" s="29"/>
      <c r="EV1372" s="29"/>
      <c r="EW1372" s="29"/>
      <c r="EX1372" s="29"/>
      <c r="EY1372" s="29"/>
      <c r="EZ1372" s="29"/>
      <c r="FA1372" s="29"/>
      <c r="FB1372" s="29"/>
      <c r="FC1372" s="29"/>
      <c r="FD1372" s="29"/>
      <c r="FE1372" s="29"/>
      <c r="FF1372" s="29"/>
      <c r="FG1372" s="29"/>
      <c r="FH1372" s="29"/>
      <c r="FI1372" s="29"/>
      <c r="FJ1372" s="29"/>
      <c r="FK1372" s="29"/>
      <c r="FL1372" s="29"/>
      <c r="FM1372" s="29"/>
      <c r="FN1372" s="29"/>
      <c r="FO1372" s="29"/>
      <c r="FP1372" s="29"/>
      <c r="FQ1372" s="29"/>
      <c r="FR1372" s="29"/>
      <c r="FS1372" s="29"/>
      <c r="FT1372" s="29"/>
      <c r="FU1372" s="29"/>
      <c r="FV1372" s="29"/>
      <c r="FW1372" s="29"/>
      <c r="FX1372" s="29"/>
      <c r="FY1372" s="29"/>
      <c r="FZ1372" s="29"/>
      <c r="GA1372" s="29"/>
      <c r="GB1372" s="29"/>
      <c r="GC1372" s="29"/>
      <c r="GD1372" s="29"/>
      <c r="GE1372" s="29"/>
      <c r="GF1372" s="29"/>
      <c r="GG1372" s="29"/>
      <c r="GH1372" s="29"/>
      <c r="GI1372" s="29"/>
      <c r="GJ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</row>
    <row r="1373" spans="2:230" ht="12.75">
      <c r="B1373" s="48"/>
      <c r="C1373" s="48"/>
      <c r="D1373" s="48"/>
      <c r="E1373" s="55"/>
      <c r="F1373" s="56"/>
      <c r="G1373" s="56"/>
      <c r="H1373" s="56"/>
      <c r="I1373" s="48"/>
      <c r="J1373" s="48"/>
      <c r="K1373" s="48"/>
      <c r="L1373" s="56"/>
      <c r="M1373" s="48"/>
      <c r="N1373" s="48"/>
      <c r="O1373" s="49"/>
      <c r="P1373" s="48"/>
      <c r="Q1373" s="48"/>
      <c r="R1373" s="56"/>
      <c r="S1373" s="52"/>
      <c r="T1373" s="116"/>
      <c r="U1373" s="116"/>
      <c r="V1373" s="116"/>
      <c r="W1373" s="116"/>
      <c r="X1373" s="43"/>
      <c r="Y1373" s="43"/>
      <c r="Z1373" s="42"/>
      <c r="AA1373" s="43"/>
      <c r="AB1373" s="45"/>
      <c r="AC1373" s="45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  <c r="BM1373" s="29"/>
      <c r="BN1373" s="29"/>
      <c r="BO1373" s="29"/>
      <c r="BP1373" s="29"/>
      <c r="BQ1373" s="29"/>
      <c r="BR1373" s="29"/>
      <c r="BS1373" s="29"/>
      <c r="BT1373" s="29"/>
      <c r="BU1373" s="29"/>
      <c r="BV1373" s="29"/>
      <c r="BW1373" s="29"/>
      <c r="BX1373" s="29"/>
      <c r="BY1373" s="29"/>
      <c r="BZ1373" s="29"/>
      <c r="CA1373" s="29"/>
      <c r="CB1373" s="29"/>
      <c r="CC1373" s="29"/>
      <c r="CD1373" s="29"/>
      <c r="CE1373" s="29"/>
      <c r="CF1373" s="29"/>
      <c r="CG1373" s="29"/>
      <c r="CH1373" s="29"/>
      <c r="CI1373" s="29"/>
      <c r="CJ1373" s="29"/>
      <c r="CK1373" s="29"/>
      <c r="CL1373" s="29"/>
      <c r="CM1373" s="29"/>
      <c r="CN1373" s="29"/>
      <c r="CO1373" s="29"/>
      <c r="CP1373" s="29"/>
      <c r="CQ1373" s="29"/>
      <c r="CR1373" s="29"/>
      <c r="CS1373" s="29"/>
      <c r="CT1373" s="29"/>
      <c r="CU1373" s="29"/>
      <c r="CV1373" s="29"/>
      <c r="CW1373" s="29"/>
      <c r="CX1373" s="29"/>
      <c r="CY1373" s="29"/>
      <c r="CZ1373" s="29"/>
      <c r="DA1373" s="29"/>
      <c r="DB1373" s="29"/>
      <c r="DC1373" s="29"/>
      <c r="DD1373" s="29"/>
      <c r="DE1373" s="29"/>
      <c r="DF1373" s="29"/>
      <c r="DG1373" s="29"/>
      <c r="DH1373" s="29"/>
      <c r="DI1373" s="29"/>
      <c r="DJ1373" s="29"/>
      <c r="DK1373" s="29"/>
      <c r="DL1373" s="29"/>
      <c r="DM1373" s="29"/>
      <c r="DN1373" s="29"/>
      <c r="DO1373" s="29"/>
      <c r="DP1373" s="29"/>
      <c r="DQ1373" s="29"/>
      <c r="DR1373" s="29"/>
      <c r="DS1373" s="29"/>
      <c r="DT1373" s="29"/>
      <c r="DU1373" s="29"/>
      <c r="DV1373" s="29"/>
      <c r="DW1373" s="29"/>
      <c r="DX1373" s="29"/>
      <c r="DY1373" s="29"/>
      <c r="DZ1373" s="29"/>
      <c r="EA1373" s="29"/>
      <c r="EB1373" s="29"/>
      <c r="EC1373" s="29"/>
      <c r="ED1373" s="29"/>
      <c r="EE1373" s="29"/>
      <c r="EF1373" s="29"/>
      <c r="EG1373" s="29"/>
      <c r="EH1373" s="29"/>
      <c r="EI1373" s="29"/>
      <c r="EJ1373" s="29"/>
      <c r="EK1373" s="29"/>
      <c r="EL1373" s="29"/>
      <c r="EM1373" s="29"/>
      <c r="EN1373" s="29"/>
      <c r="EO1373" s="29"/>
      <c r="EP1373" s="29"/>
      <c r="EQ1373" s="29"/>
      <c r="ER1373" s="29"/>
      <c r="ES1373" s="29"/>
      <c r="ET1373" s="29"/>
      <c r="EU1373" s="29"/>
      <c r="EV1373" s="29"/>
      <c r="EW1373" s="29"/>
      <c r="EX1373" s="29"/>
      <c r="EY1373" s="29"/>
      <c r="EZ1373" s="29"/>
      <c r="FA1373" s="29"/>
      <c r="FB1373" s="29"/>
      <c r="FC1373" s="29"/>
      <c r="FD1373" s="29"/>
      <c r="FE1373" s="29"/>
      <c r="FF1373" s="29"/>
      <c r="FG1373" s="29"/>
      <c r="FH1373" s="29"/>
      <c r="FI1373" s="29"/>
      <c r="FJ1373" s="29"/>
      <c r="FK1373" s="29"/>
      <c r="FL1373" s="29"/>
      <c r="FM1373" s="29"/>
      <c r="FN1373" s="29"/>
      <c r="FO1373" s="29"/>
      <c r="FP1373" s="29"/>
      <c r="FQ1373" s="29"/>
      <c r="FR1373" s="29"/>
      <c r="FS1373" s="29"/>
      <c r="FT1373" s="29"/>
      <c r="FU1373" s="29"/>
      <c r="FV1373" s="29"/>
      <c r="FW1373" s="29"/>
      <c r="FX1373" s="29"/>
      <c r="FY1373" s="29"/>
      <c r="FZ1373" s="29"/>
      <c r="GA1373" s="29"/>
      <c r="GB1373" s="29"/>
      <c r="GC1373" s="29"/>
      <c r="GD1373" s="29"/>
      <c r="GE1373" s="29"/>
      <c r="GF1373" s="29"/>
      <c r="GG1373" s="29"/>
      <c r="GH1373" s="29"/>
      <c r="GI1373" s="29"/>
      <c r="GJ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</row>
    <row r="1374" spans="2:230" ht="12.75">
      <c r="B1374" s="48"/>
      <c r="C1374" s="48"/>
      <c r="D1374" s="48"/>
      <c r="E1374" s="55"/>
      <c r="F1374" s="56"/>
      <c r="G1374" s="56"/>
      <c r="H1374" s="56"/>
      <c r="I1374" s="48"/>
      <c r="J1374" s="48"/>
      <c r="K1374" s="48"/>
      <c r="L1374" s="56"/>
      <c r="M1374" s="48"/>
      <c r="N1374" s="48"/>
      <c r="O1374" s="49"/>
      <c r="P1374" s="48"/>
      <c r="Q1374" s="48"/>
      <c r="R1374" s="56"/>
      <c r="S1374" s="52"/>
      <c r="T1374" s="116"/>
      <c r="U1374" s="116"/>
      <c r="V1374" s="116"/>
      <c r="W1374" s="116"/>
      <c r="X1374" s="43"/>
      <c r="Y1374" s="43"/>
      <c r="Z1374" s="42"/>
      <c r="AA1374" s="43"/>
      <c r="AB1374" s="45"/>
      <c r="AC1374" s="45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  <c r="BM1374" s="29"/>
      <c r="BN1374" s="29"/>
      <c r="BO1374" s="29"/>
      <c r="BP1374" s="29"/>
      <c r="BQ1374" s="29"/>
      <c r="BR1374" s="29"/>
      <c r="BS1374" s="29"/>
      <c r="BT1374" s="29"/>
      <c r="BU1374" s="29"/>
      <c r="BV1374" s="29"/>
      <c r="BW1374" s="29"/>
      <c r="BX1374" s="29"/>
      <c r="BY1374" s="29"/>
      <c r="BZ1374" s="29"/>
      <c r="CA1374" s="29"/>
      <c r="CB1374" s="29"/>
      <c r="CC1374" s="29"/>
      <c r="CD1374" s="29"/>
      <c r="CE1374" s="29"/>
      <c r="CF1374" s="29"/>
      <c r="CG1374" s="29"/>
      <c r="CH1374" s="29"/>
      <c r="CI1374" s="29"/>
      <c r="CJ1374" s="29"/>
      <c r="CK1374" s="29"/>
      <c r="CL1374" s="29"/>
      <c r="CM1374" s="29"/>
      <c r="CN1374" s="29"/>
      <c r="CO1374" s="29"/>
      <c r="CP1374" s="29"/>
      <c r="CQ1374" s="29"/>
      <c r="CR1374" s="29"/>
      <c r="CS1374" s="29"/>
      <c r="CT1374" s="29"/>
      <c r="CU1374" s="29"/>
      <c r="CV1374" s="29"/>
      <c r="CW1374" s="29"/>
      <c r="CX1374" s="29"/>
      <c r="CY1374" s="29"/>
      <c r="CZ1374" s="29"/>
      <c r="DA1374" s="29"/>
      <c r="DB1374" s="29"/>
      <c r="DC1374" s="29"/>
      <c r="DD1374" s="29"/>
      <c r="DE1374" s="29"/>
      <c r="DF1374" s="29"/>
      <c r="DG1374" s="29"/>
      <c r="DH1374" s="29"/>
      <c r="DI1374" s="29"/>
      <c r="DJ1374" s="29"/>
      <c r="DK1374" s="29"/>
      <c r="DL1374" s="29"/>
      <c r="DM1374" s="29"/>
      <c r="DN1374" s="29"/>
      <c r="DO1374" s="29"/>
      <c r="DP1374" s="29"/>
      <c r="DQ1374" s="29"/>
      <c r="DR1374" s="29"/>
      <c r="DS1374" s="29"/>
      <c r="DT1374" s="29"/>
      <c r="DU1374" s="29"/>
      <c r="DV1374" s="29"/>
      <c r="DW1374" s="29"/>
      <c r="DX1374" s="29"/>
      <c r="DY1374" s="29"/>
      <c r="DZ1374" s="29"/>
      <c r="EA1374" s="29"/>
      <c r="EB1374" s="29"/>
      <c r="EC1374" s="29"/>
      <c r="ED1374" s="29"/>
      <c r="EE1374" s="29"/>
      <c r="EF1374" s="29"/>
      <c r="EG1374" s="29"/>
      <c r="EH1374" s="29"/>
      <c r="EI1374" s="29"/>
      <c r="EJ1374" s="29"/>
      <c r="EK1374" s="29"/>
      <c r="EL1374" s="29"/>
      <c r="EM1374" s="29"/>
      <c r="EN1374" s="29"/>
      <c r="EO1374" s="29"/>
      <c r="EP1374" s="29"/>
      <c r="EQ1374" s="29"/>
      <c r="ER1374" s="29"/>
      <c r="ES1374" s="29"/>
      <c r="ET1374" s="29"/>
      <c r="EU1374" s="29"/>
      <c r="EV1374" s="29"/>
      <c r="EW1374" s="29"/>
      <c r="EX1374" s="29"/>
      <c r="EY1374" s="29"/>
      <c r="EZ1374" s="29"/>
      <c r="FA1374" s="29"/>
      <c r="FB1374" s="29"/>
      <c r="FC1374" s="29"/>
      <c r="FD1374" s="29"/>
      <c r="FE1374" s="29"/>
      <c r="FF1374" s="29"/>
      <c r="FG1374" s="29"/>
      <c r="FH1374" s="29"/>
      <c r="FI1374" s="29"/>
      <c r="FJ1374" s="29"/>
      <c r="FK1374" s="29"/>
      <c r="FL1374" s="29"/>
      <c r="FM1374" s="29"/>
      <c r="FN1374" s="29"/>
      <c r="FO1374" s="29"/>
      <c r="FP1374" s="29"/>
      <c r="FQ1374" s="29"/>
      <c r="FR1374" s="29"/>
      <c r="FS1374" s="29"/>
      <c r="FT1374" s="29"/>
      <c r="FU1374" s="29"/>
      <c r="FV1374" s="29"/>
      <c r="FW1374" s="29"/>
      <c r="FX1374" s="29"/>
      <c r="FY1374" s="29"/>
      <c r="FZ1374" s="29"/>
      <c r="GA1374" s="29"/>
      <c r="GB1374" s="29"/>
      <c r="GC1374" s="29"/>
      <c r="GD1374" s="29"/>
      <c r="GE1374" s="29"/>
      <c r="GF1374" s="29"/>
      <c r="GG1374" s="29"/>
      <c r="GH1374" s="29"/>
      <c r="GI1374" s="29"/>
      <c r="GJ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</row>
    <row r="1375" spans="2:230" ht="12.75">
      <c r="B1375" s="48"/>
      <c r="C1375" s="48"/>
      <c r="D1375" s="48"/>
      <c r="E1375" s="55"/>
      <c r="F1375" s="56"/>
      <c r="G1375" s="56"/>
      <c r="H1375" s="56"/>
      <c r="I1375" s="48"/>
      <c r="J1375" s="48"/>
      <c r="K1375" s="48"/>
      <c r="L1375" s="56"/>
      <c r="M1375" s="48"/>
      <c r="N1375" s="48"/>
      <c r="O1375" s="49"/>
      <c r="P1375" s="48"/>
      <c r="Q1375" s="48"/>
      <c r="R1375" s="56"/>
      <c r="S1375" s="52"/>
      <c r="T1375" s="116"/>
      <c r="U1375" s="116"/>
      <c r="V1375" s="116"/>
      <c r="W1375" s="116"/>
      <c r="X1375" s="43"/>
      <c r="Y1375" s="43"/>
      <c r="Z1375" s="42"/>
      <c r="AA1375" s="43"/>
      <c r="AB1375" s="45"/>
      <c r="AC1375" s="45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  <c r="BM1375" s="29"/>
      <c r="BN1375" s="29"/>
      <c r="BO1375" s="29"/>
      <c r="BP1375" s="29"/>
      <c r="BQ1375" s="29"/>
      <c r="BR1375" s="29"/>
      <c r="BS1375" s="29"/>
      <c r="BT1375" s="29"/>
      <c r="BU1375" s="29"/>
      <c r="BV1375" s="29"/>
      <c r="BW1375" s="29"/>
      <c r="BX1375" s="29"/>
      <c r="BY1375" s="29"/>
      <c r="BZ1375" s="29"/>
      <c r="CA1375" s="29"/>
      <c r="CB1375" s="29"/>
      <c r="CC1375" s="29"/>
      <c r="CD1375" s="29"/>
      <c r="CE1375" s="29"/>
      <c r="CF1375" s="29"/>
      <c r="CG1375" s="29"/>
      <c r="CH1375" s="29"/>
      <c r="CI1375" s="29"/>
      <c r="CJ1375" s="29"/>
      <c r="CK1375" s="29"/>
      <c r="CL1375" s="29"/>
      <c r="CM1375" s="29"/>
      <c r="CN1375" s="29"/>
      <c r="CO1375" s="29"/>
      <c r="CP1375" s="29"/>
      <c r="CQ1375" s="29"/>
      <c r="CR1375" s="29"/>
      <c r="CS1375" s="29"/>
      <c r="CT1375" s="29"/>
      <c r="CU1375" s="29"/>
      <c r="CV1375" s="29"/>
      <c r="CW1375" s="29"/>
      <c r="CX1375" s="29"/>
      <c r="CY1375" s="29"/>
      <c r="CZ1375" s="29"/>
      <c r="DA1375" s="29"/>
      <c r="DB1375" s="29"/>
      <c r="DC1375" s="29"/>
      <c r="DD1375" s="29"/>
      <c r="DE1375" s="29"/>
      <c r="DF1375" s="29"/>
      <c r="DG1375" s="29"/>
      <c r="DH1375" s="29"/>
      <c r="DI1375" s="29"/>
      <c r="DJ1375" s="29"/>
      <c r="DK1375" s="29"/>
      <c r="DL1375" s="29"/>
      <c r="DM1375" s="29"/>
      <c r="DN1375" s="29"/>
      <c r="DO1375" s="29"/>
      <c r="DP1375" s="29"/>
      <c r="DQ1375" s="29"/>
      <c r="DR1375" s="29"/>
      <c r="DS1375" s="29"/>
      <c r="DT1375" s="29"/>
      <c r="DU1375" s="29"/>
      <c r="DV1375" s="29"/>
      <c r="DW1375" s="29"/>
      <c r="DX1375" s="29"/>
      <c r="DY1375" s="29"/>
      <c r="DZ1375" s="29"/>
      <c r="EA1375" s="29"/>
      <c r="EB1375" s="29"/>
      <c r="EC1375" s="29"/>
      <c r="ED1375" s="29"/>
      <c r="EE1375" s="29"/>
      <c r="EF1375" s="29"/>
      <c r="EG1375" s="29"/>
      <c r="EH1375" s="29"/>
      <c r="EI1375" s="29"/>
      <c r="EJ1375" s="29"/>
      <c r="EK1375" s="29"/>
      <c r="EL1375" s="29"/>
      <c r="EM1375" s="29"/>
      <c r="EN1375" s="29"/>
      <c r="EO1375" s="29"/>
      <c r="EP1375" s="29"/>
      <c r="EQ1375" s="29"/>
      <c r="ER1375" s="29"/>
      <c r="ES1375" s="29"/>
      <c r="ET1375" s="29"/>
      <c r="EU1375" s="29"/>
      <c r="EV1375" s="29"/>
      <c r="EW1375" s="29"/>
      <c r="EX1375" s="29"/>
      <c r="EY1375" s="29"/>
      <c r="EZ1375" s="29"/>
      <c r="FA1375" s="29"/>
      <c r="FB1375" s="29"/>
      <c r="FC1375" s="29"/>
      <c r="FD1375" s="29"/>
      <c r="FE1375" s="29"/>
      <c r="FF1375" s="29"/>
      <c r="FG1375" s="29"/>
      <c r="FH1375" s="29"/>
      <c r="FI1375" s="29"/>
      <c r="FJ1375" s="29"/>
      <c r="FK1375" s="29"/>
      <c r="FL1375" s="29"/>
      <c r="FM1375" s="29"/>
      <c r="FN1375" s="29"/>
      <c r="FO1375" s="29"/>
      <c r="FP1375" s="29"/>
      <c r="FQ1375" s="29"/>
      <c r="FR1375" s="29"/>
      <c r="FS1375" s="29"/>
      <c r="FT1375" s="29"/>
      <c r="FU1375" s="29"/>
      <c r="FV1375" s="29"/>
      <c r="FW1375" s="29"/>
      <c r="FX1375" s="29"/>
      <c r="FY1375" s="29"/>
      <c r="FZ1375" s="29"/>
      <c r="GA1375" s="29"/>
      <c r="GB1375" s="29"/>
      <c r="GC1375" s="29"/>
      <c r="GD1375" s="29"/>
      <c r="GE1375" s="29"/>
      <c r="GF1375" s="29"/>
      <c r="GG1375" s="29"/>
      <c r="GH1375" s="29"/>
      <c r="GI1375" s="29"/>
      <c r="GJ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</row>
    <row r="1376" spans="2:230" ht="12.75">
      <c r="B1376" s="48"/>
      <c r="C1376" s="48"/>
      <c r="D1376" s="48"/>
      <c r="E1376" s="55"/>
      <c r="F1376" s="56"/>
      <c r="G1376" s="56"/>
      <c r="H1376" s="56"/>
      <c r="I1376" s="48"/>
      <c r="J1376" s="48"/>
      <c r="K1376" s="48"/>
      <c r="L1376" s="56"/>
      <c r="M1376" s="48"/>
      <c r="N1376" s="48"/>
      <c r="O1376" s="49"/>
      <c r="P1376" s="48"/>
      <c r="Q1376" s="48"/>
      <c r="R1376" s="56"/>
      <c r="S1376" s="52"/>
      <c r="T1376" s="116"/>
      <c r="U1376" s="116"/>
      <c r="V1376" s="116"/>
      <c r="W1376" s="116"/>
      <c r="X1376" s="43"/>
      <c r="Y1376" s="43"/>
      <c r="Z1376" s="42"/>
      <c r="AA1376" s="43"/>
      <c r="AB1376" s="45"/>
      <c r="AC1376" s="45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  <c r="BM1376" s="29"/>
      <c r="BN1376" s="29"/>
      <c r="BO1376" s="29"/>
      <c r="BP1376" s="29"/>
      <c r="BQ1376" s="29"/>
      <c r="BR1376" s="29"/>
      <c r="BS1376" s="29"/>
      <c r="BT1376" s="29"/>
      <c r="BU1376" s="29"/>
      <c r="BV1376" s="29"/>
      <c r="BW1376" s="29"/>
      <c r="BX1376" s="29"/>
      <c r="BY1376" s="29"/>
      <c r="BZ1376" s="29"/>
      <c r="CA1376" s="29"/>
      <c r="CB1376" s="29"/>
      <c r="CC1376" s="29"/>
      <c r="CD1376" s="29"/>
      <c r="CE1376" s="29"/>
      <c r="CF1376" s="29"/>
      <c r="CG1376" s="29"/>
      <c r="CH1376" s="29"/>
      <c r="CI1376" s="29"/>
      <c r="CJ1376" s="29"/>
      <c r="CK1376" s="29"/>
      <c r="CL1376" s="29"/>
      <c r="CM1376" s="29"/>
      <c r="CN1376" s="29"/>
      <c r="CO1376" s="29"/>
      <c r="CP1376" s="29"/>
      <c r="CQ1376" s="29"/>
      <c r="CR1376" s="29"/>
      <c r="CS1376" s="29"/>
      <c r="CT1376" s="29"/>
      <c r="CU1376" s="29"/>
      <c r="CV1376" s="29"/>
      <c r="CW1376" s="29"/>
      <c r="CX1376" s="29"/>
      <c r="CY1376" s="29"/>
      <c r="CZ1376" s="29"/>
      <c r="DA1376" s="29"/>
      <c r="DB1376" s="29"/>
      <c r="DC1376" s="29"/>
      <c r="DD1376" s="29"/>
      <c r="DE1376" s="29"/>
      <c r="DF1376" s="29"/>
      <c r="DG1376" s="29"/>
      <c r="DH1376" s="29"/>
      <c r="DI1376" s="29"/>
      <c r="DJ1376" s="29"/>
      <c r="DK1376" s="29"/>
      <c r="DL1376" s="29"/>
      <c r="DM1376" s="29"/>
      <c r="DN1376" s="29"/>
      <c r="DO1376" s="29"/>
      <c r="DP1376" s="29"/>
      <c r="DQ1376" s="29"/>
      <c r="DR1376" s="29"/>
      <c r="DS1376" s="29"/>
      <c r="DT1376" s="29"/>
      <c r="DU1376" s="29"/>
      <c r="DV1376" s="29"/>
      <c r="DW1376" s="29"/>
      <c r="DX1376" s="29"/>
      <c r="DY1376" s="29"/>
      <c r="DZ1376" s="29"/>
      <c r="EA1376" s="29"/>
      <c r="EB1376" s="29"/>
      <c r="EC1376" s="29"/>
      <c r="ED1376" s="29"/>
      <c r="EE1376" s="29"/>
      <c r="EF1376" s="29"/>
      <c r="EG1376" s="29"/>
      <c r="EH1376" s="29"/>
      <c r="EI1376" s="29"/>
      <c r="EJ1376" s="29"/>
      <c r="EK1376" s="29"/>
      <c r="EL1376" s="29"/>
      <c r="EM1376" s="29"/>
      <c r="EN1376" s="29"/>
      <c r="EO1376" s="29"/>
      <c r="EP1376" s="29"/>
      <c r="EQ1376" s="29"/>
      <c r="ER1376" s="29"/>
      <c r="ES1376" s="29"/>
      <c r="ET1376" s="29"/>
      <c r="EU1376" s="29"/>
      <c r="EV1376" s="29"/>
      <c r="EW1376" s="29"/>
      <c r="EX1376" s="29"/>
      <c r="EY1376" s="29"/>
      <c r="EZ1376" s="29"/>
      <c r="FA1376" s="29"/>
      <c r="FB1376" s="29"/>
      <c r="FC1376" s="29"/>
      <c r="FD1376" s="29"/>
      <c r="FE1376" s="29"/>
      <c r="FF1376" s="29"/>
      <c r="FG1376" s="29"/>
      <c r="FH1376" s="29"/>
      <c r="FI1376" s="29"/>
      <c r="FJ1376" s="29"/>
      <c r="FK1376" s="29"/>
      <c r="FL1376" s="29"/>
      <c r="FM1376" s="29"/>
      <c r="FN1376" s="29"/>
      <c r="FO1376" s="29"/>
      <c r="FP1376" s="29"/>
      <c r="FQ1376" s="29"/>
      <c r="FR1376" s="29"/>
      <c r="FS1376" s="29"/>
      <c r="FT1376" s="29"/>
      <c r="FU1376" s="29"/>
      <c r="FV1376" s="29"/>
      <c r="FW1376" s="29"/>
      <c r="FX1376" s="29"/>
      <c r="FY1376" s="29"/>
      <c r="FZ1376" s="29"/>
      <c r="GA1376" s="29"/>
      <c r="GB1376" s="29"/>
      <c r="GC1376" s="29"/>
      <c r="GD1376" s="29"/>
      <c r="GE1376" s="29"/>
      <c r="GF1376" s="29"/>
      <c r="GG1376" s="29"/>
      <c r="GH1376" s="29"/>
      <c r="GI1376" s="29"/>
      <c r="GJ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</row>
    <row r="1377" spans="2:230" ht="12.75">
      <c r="B1377" s="48"/>
      <c r="C1377" s="48"/>
      <c r="D1377" s="48"/>
      <c r="E1377" s="55"/>
      <c r="F1377" s="56"/>
      <c r="G1377" s="56"/>
      <c r="H1377" s="56"/>
      <c r="I1377" s="48"/>
      <c r="J1377" s="48"/>
      <c r="K1377" s="48"/>
      <c r="L1377" s="56"/>
      <c r="M1377" s="48"/>
      <c r="N1377" s="48"/>
      <c r="O1377" s="49"/>
      <c r="P1377" s="48"/>
      <c r="Q1377" s="48"/>
      <c r="R1377" s="56"/>
      <c r="S1377" s="52"/>
      <c r="T1377" s="116"/>
      <c r="U1377" s="116"/>
      <c r="V1377" s="116"/>
      <c r="W1377" s="116"/>
      <c r="X1377" s="43"/>
      <c r="Y1377" s="43"/>
      <c r="Z1377" s="42"/>
      <c r="AA1377" s="43"/>
      <c r="AB1377" s="45"/>
      <c r="AC1377" s="45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  <c r="BM1377" s="29"/>
      <c r="BN1377" s="29"/>
      <c r="BO1377" s="29"/>
      <c r="BP1377" s="29"/>
      <c r="BQ1377" s="29"/>
      <c r="BR1377" s="29"/>
      <c r="BS1377" s="29"/>
      <c r="BT1377" s="29"/>
      <c r="BU1377" s="29"/>
      <c r="BV1377" s="29"/>
      <c r="BW1377" s="29"/>
      <c r="BX1377" s="29"/>
      <c r="BY1377" s="29"/>
      <c r="BZ1377" s="29"/>
      <c r="CA1377" s="29"/>
      <c r="CB1377" s="29"/>
      <c r="CC1377" s="29"/>
      <c r="CD1377" s="29"/>
      <c r="CE1377" s="29"/>
      <c r="CF1377" s="29"/>
      <c r="CG1377" s="29"/>
      <c r="CH1377" s="29"/>
      <c r="CI1377" s="29"/>
      <c r="CJ1377" s="29"/>
      <c r="CK1377" s="29"/>
      <c r="CL1377" s="29"/>
      <c r="CM1377" s="29"/>
      <c r="CN1377" s="29"/>
      <c r="CO1377" s="29"/>
      <c r="CP1377" s="29"/>
      <c r="CQ1377" s="29"/>
      <c r="CR1377" s="29"/>
      <c r="CS1377" s="29"/>
      <c r="CT1377" s="29"/>
      <c r="CU1377" s="29"/>
      <c r="CV1377" s="29"/>
      <c r="CW1377" s="29"/>
      <c r="CX1377" s="29"/>
      <c r="CY1377" s="29"/>
      <c r="CZ1377" s="29"/>
      <c r="DA1377" s="29"/>
      <c r="DB1377" s="29"/>
      <c r="DC1377" s="29"/>
      <c r="DD1377" s="29"/>
      <c r="DE1377" s="29"/>
      <c r="DF1377" s="29"/>
      <c r="DG1377" s="29"/>
      <c r="DH1377" s="29"/>
      <c r="DI1377" s="29"/>
      <c r="DJ1377" s="29"/>
      <c r="DK1377" s="29"/>
      <c r="DL1377" s="29"/>
      <c r="DM1377" s="29"/>
      <c r="DN1377" s="29"/>
      <c r="DO1377" s="29"/>
      <c r="DP1377" s="29"/>
      <c r="DQ1377" s="29"/>
      <c r="DR1377" s="29"/>
      <c r="DS1377" s="29"/>
      <c r="DT1377" s="29"/>
      <c r="DU1377" s="29"/>
      <c r="DV1377" s="29"/>
      <c r="DW1377" s="29"/>
      <c r="DX1377" s="29"/>
      <c r="DY1377" s="29"/>
      <c r="DZ1377" s="29"/>
      <c r="EA1377" s="29"/>
      <c r="EB1377" s="29"/>
      <c r="EC1377" s="29"/>
      <c r="ED1377" s="29"/>
      <c r="EE1377" s="29"/>
      <c r="EF1377" s="29"/>
      <c r="EG1377" s="29"/>
      <c r="EH1377" s="29"/>
      <c r="EI1377" s="29"/>
      <c r="EJ1377" s="29"/>
      <c r="EK1377" s="29"/>
      <c r="EL1377" s="29"/>
      <c r="EM1377" s="29"/>
      <c r="EN1377" s="29"/>
      <c r="EO1377" s="29"/>
      <c r="EP1377" s="29"/>
      <c r="EQ1377" s="29"/>
      <c r="ER1377" s="29"/>
      <c r="ES1377" s="29"/>
      <c r="ET1377" s="29"/>
      <c r="EU1377" s="29"/>
      <c r="EV1377" s="29"/>
      <c r="EW1377" s="29"/>
      <c r="EX1377" s="29"/>
      <c r="EY1377" s="29"/>
      <c r="EZ1377" s="29"/>
      <c r="FA1377" s="29"/>
      <c r="FB1377" s="29"/>
      <c r="FC1377" s="29"/>
      <c r="FD1377" s="29"/>
      <c r="FE1377" s="29"/>
      <c r="FF1377" s="29"/>
      <c r="FG1377" s="29"/>
      <c r="FH1377" s="29"/>
      <c r="FI1377" s="29"/>
      <c r="FJ1377" s="29"/>
      <c r="FK1377" s="29"/>
      <c r="FL1377" s="29"/>
      <c r="FM1377" s="29"/>
      <c r="FN1377" s="29"/>
      <c r="FO1377" s="29"/>
      <c r="FP1377" s="29"/>
      <c r="FQ1377" s="29"/>
      <c r="FR1377" s="29"/>
      <c r="FS1377" s="29"/>
      <c r="FT1377" s="29"/>
      <c r="FU1377" s="29"/>
      <c r="FV1377" s="29"/>
      <c r="FW1377" s="29"/>
      <c r="FX1377" s="29"/>
      <c r="FY1377" s="29"/>
      <c r="FZ1377" s="29"/>
      <c r="GA1377" s="29"/>
      <c r="GB1377" s="29"/>
      <c r="GC1377" s="29"/>
      <c r="GD1377" s="29"/>
      <c r="GE1377" s="29"/>
      <c r="GF1377" s="29"/>
      <c r="GG1377" s="29"/>
      <c r="GH1377" s="29"/>
      <c r="GI1377" s="29"/>
      <c r="GJ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</row>
    <row r="1378" spans="2:230" ht="12.75">
      <c r="B1378" s="48"/>
      <c r="C1378" s="48"/>
      <c r="D1378" s="48"/>
      <c r="E1378" s="55"/>
      <c r="F1378" s="56"/>
      <c r="G1378" s="56"/>
      <c r="H1378" s="56"/>
      <c r="I1378" s="48"/>
      <c r="J1378" s="48"/>
      <c r="K1378" s="48"/>
      <c r="L1378" s="56"/>
      <c r="M1378" s="48"/>
      <c r="N1378" s="48"/>
      <c r="O1378" s="49"/>
      <c r="P1378" s="48"/>
      <c r="Q1378" s="48"/>
      <c r="R1378" s="56"/>
      <c r="S1378" s="52"/>
      <c r="T1378" s="116"/>
      <c r="U1378" s="116"/>
      <c r="V1378" s="116"/>
      <c r="W1378" s="116"/>
      <c r="X1378" s="43"/>
      <c r="Y1378" s="43"/>
      <c r="Z1378" s="42"/>
      <c r="AA1378" s="43"/>
      <c r="AB1378" s="45"/>
      <c r="AC1378" s="45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  <c r="BM1378" s="29"/>
      <c r="BN1378" s="29"/>
      <c r="BO1378" s="29"/>
      <c r="BP1378" s="29"/>
      <c r="BQ1378" s="29"/>
      <c r="BR1378" s="29"/>
      <c r="BS1378" s="29"/>
      <c r="BT1378" s="29"/>
      <c r="BU1378" s="29"/>
      <c r="BV1378" s="29"/>
      <c r="BW1378" s="29"/>
      <c r="BX1378" s="29"/>
      <c r="BY1378" s="29"/>
      <c r="BZ1378" s="29"/>
      <c r="CA1378" s="29"/>
      <c r="CB1378" s="29"/>
      <c r="CC1378" s="29"/>
      <c r="CD1378" s="29"/>
      <c r="CE1378" s="29"/>
      <c r="CF1378" s="29"/>
      <c r="CG1378" s="29"/>
      <c r="CH1378" s="29"/>
      <c r="CI1378" s="29"/>
      <c r="CJ1378" s="29"/>
      <c r="CK1378" s="29"/>
      <c r="CL1378" s="29"/>
      <c r="CM1378" s="29"/>
      <c r="CN1378" s="29"/>
      <c r="CO1378" s="29"/>
      <c r="CP1378" s="29"/>
      <c r="CQ1378" s="29"/>
      <c r="CR1378" s="29"/>
      <c r="CS1378" s="29"/>
      <c r="CT1378" s="29"/>
      <c r="CU1378" s="29"/>
      <c r="CV1378" s="29"/>
      <c r="CW1378" s="29"/>
      <c r="CX1378" s="29"/>
      <c r="CY1378" s="29"/>
      <c r="CZ1378" s="29"/>
      <c r="DA1378" s="29"/>
      <c r="DB1378" s="29"/>
      <c r="DC1378" s="29"/>
      <c r="DD1378" s="29"/>
      <c r="DE1378" s="29"/>
      <c r="DF1378" s="29"/>
      <c r="DG1378" s="29"/>
      <c r="DH1378" s="29"/>
      <c r="DI1378" s="29"/>
      <c r="DJ1378" s="29"/>
      <c r="DK1378" s="29"/>
      <c r="DL1378" s="29"/>
      <c r="DM1378" s="29"/>
      <c r="DN1378" s="29"/>
      <c r="DO1378" s="29"/>
      <c r="DP1378" s="29"/>
      <c r="DQ1378" s="29"/>
      <c r="DR1378" s="29"/>
      <c r="DS1378" s="29"/>
      <c r="DT1378" s="29"/>
      <c r="DU1378" s="29"/>
      <c r="DV1378" s="29"/>
      <c r="DW1378" s="29"/>
      <c r="DX1378" s="29"/>
      <c r="DY1378" s="29"/>
      <c r="DZ1378" s="29"/>
      <c r="EA1378" s="29"/>
      <c r="EB1378" s="29"/>
      <c r="EC1378" s="29"/>
      <c r="ED1378" s="29"/>
      <c r="EE1378" s="29"/>
      <c r="EF1378" s="29"/>
      <c r="EG1378" s="29"/>
      <c r="EH1378" s="29"/>
      <c r="EI1378" s="29"/>
      <c r="EJ1378" s="29"/>
      <c r="EK1378" s="29"/>
      <c r="EL1378" s="29"/>
      <c r="EM1378" s="29"/>
      <c r="EN1378" s="29"/>
      <c r="EO1378" s="29"/>
      <c r="EP1378" s="29"/>
      <c r="EQ1378" s="29"/>
      <c r="ER1378" s="29"/>
      <c r="ES1378" s="29"/>
      <c r="ET1378" s="29"/>
      <c r="EU1378" s="29"/>
      <c r="EV1378" s="29"/>
      <c r="EW1378" s="29"/>
      <c r="EX1378" s="29"/>
      <c r="EY1378" s="29"/>
      <c r="EZ1378" s="29"/>
      <c r="FA1378" s="29"/>
      <c r="FB1378" s="29"/>
      <c r="FC1378" s="29"/>
      <c r="FD1378" s="29"/>
      <c r="FE1378" s="29"/>
      <c r="FF1378" s="29"/>
      <c r="FG1378" s="29"/>
      <c r="FH1378" s="29"/>
      <c r="FI1378" s="29"/>
      <c r="FJ1378" s="29"/>
      <c r="FK1378" s="29"/>
      <c r="FL1378" s="29"/>
      <c r="FM1378" s="29"/>
      <c r="FN1378" s="29"/>
      <c r="FO1378" s="29"/>
      <c r="FP1378" s="29"/>
      <c r="FQ1378" s="29"/>
      <c r="FR1378" s="29"/>
      <c r="FS1378" s="29"/>
      <c r="FT1378" s="29"/>
      <c r="FU1378" s="29"/>
      <c r="FV1378" s="29"/>
      <c r="FW1378" s="29"/>
      <c r="FX1378" s="29"/>
      <c r="FY1378" s="29"/>
      <c r="FZ1378" s="29"/>
      <c r="GA1378" s="29"/>
      <c r="GB1378" s="29"/>
      <c r="GC1378" s="29"/>
      <c r="GD1378" s="29"/>
      <c r="GE1378" s="29"/>
      <c r="GF1378" s="29"/>
      <c r="GG1378" s="29"/>
      <c r="GH1378" s="29"/>
      <c r="GI1378" s="29"/>
      <c r="GJ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</row>
    <row r="1379" spans="2:230" ht="12.75">
      <c r="B1379" s="48"/>
      <c r="C1379" s="48"/>
      <c r="D1379" s="48"/>
      <c r="E1379" s="55"/>
      <c r="F1379" s="56"/>
      <c r="G1379" s="56"/>
      <c r="H1379" s="56"/>
      <c r="I1379" s="48"/>
      <c r="J1379" s="48"/>
      <c r="K1379" s="48"/>
      <c r="L1379" s="56"/>
      <c r="M1379" s="48"/>
      <c r="N1379" s="48"/>
      <c r="O1379" s="49"/>
      <c r="P1379" s="48"/>
      <c r="Q1379" s="48"/>
      <c r="R1379" s="56"/>
      <c r="S1379" s="52"/>
      <c r="T1379" s="116"/>
      <c r="U1379" s="116"/>
      <c r="V1379" s="116"/>
      <c r="W1379" s="116"/>
      <c r="X1379" s="43"/>
      <c r="Y1379" s="43"/>
      <c r="Z1379" s="42"/>
      <c r="AA1379" s="43"/>
      <c r="AB1379" s="45"/>
      <c r="AC1379" s="45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  <c r="BM1379" s="29"/>
      <c r="BN1379" s="29"/>
      <c r="BO1379" s="29"/>
      <c r="BP1379" s="29"/>
      <c r="BQ1379" s="29"/>
      <c r="BR1379" s="29"/>
      <c r="BS1379" s="29"/>
      <c r="BT1379" s="29"/>
      <c r="BU1379" s="29"/>
      <c r="BV1379" s="29"/>
      <c r="BW1379" s="29"/>
      <c r="BX1379" s="29"/>
      <c r="BY1379" s="29"/>
      <c r="BZ1379" s="29"/>
      <c r="CA1379" s="29"/>
      <c r="CB1379" s="29"/>
      <c r="CC1379" s="29"/>
      <c r="CD1379" s="29"/>
      <c r="CE1379" s="29"/>
      <c r="CF1379" s="29"/>
      <c r="CG1379" s="29"/>
      <c r="CH1379" s="29"/>
      <c r="CI1379" s="29"/>
      <c r="CJ1379" s="29"/>
      <c r="CK1379" s="29"/>
      <c r="CL1379" s="29"/>
      <c r="CM1379" s="29"/>
      <c r="CN1379" s="29"/>
      <c r="CO1379" s="29"/>
      <c r="CP1379" s="29"/>
      <c r="CQ1379" s="29"/>
      <c r="CR1379" s="29"/>
      <c r="CS1379" s="29"/>
      <c r="CT1379" s="29"/>
      <c r="CU1379" s="29"/>
      <c r="CV1379" s="29"/>
      <c r="CW1379" s="29"/>
      <c r="CX1379" s="29"/>
      <c r="CY1379" s="29"/>
      <c r="CZ1379" s="29"/>
      <c r="DA1379" s="29"/>
      <c r="DB1379" s="29"/>
      <c r="DC1379" s="29"/>
      <c r="DD1379" s="29"/>
      <c r="DE1379" s="29"/>
      <c r="DF1379" s="29"/>
      <c r="DG1379" s="29"/>
      <c r="DH1379" s="29"/>
      <c r="DI1379" s="29"/>
      <c r="DJ1379" s="29"/>
      <c r="DK1379" s="29"/>
      <c r="DL1379" s="29"/>
      <c r="DM1379" s="29"/>
      <c r="DN1379" s="29"/>
      <c r="DO1379" s="29"/>
      <c r="DP1379" s="29"/>
      <c r="DQ1379" s="29"/>
      <c r="DR1379" s="29"/>
      <c r="DS1379" s="29"/>
      <c r="DT1379" s="29"/>
      <c r="DU1379" s="29"/>
      <c r="DV1379" s="29"/>
      <c r="DW1379" s="29"/>
      <c r="DX1379" s="29"/>
      <c r="DY1379" s="29"/>
      <c r="DZ1379" s="29"/>
      <c r="EA1379" s="29"/>
      <c r="EB1379" s="29"/>
      <c r="EC1379" s="29"/>
      <c r="ED1379" s="29"/>
      <c r="EE1379" s="29"/>
      <c r="EF1379" s="29"/>
      <c r="EG1379" s="29"/>
      <c r="EH1379" s="29"/>
      <c r="EI1379" s="29"/>
      <c r="EJ1379" s="29"/>
      <c r="EK1379" s="29"/>
      <c r="EL1379" s="29"/>
      <c r="EM1379" s="29"/>
      <c r="EN1379" s="29"/>
      <c r="EO1379" s="29"/>
      <c r="EP1379" s="29"/>
      <c r="EQ1379" s="29"/>
      <c r="ER1379" s="29"/>
      <c r="ES1379" s="29"/>
      <c r="ET1379" s="29"/>
      <c r="EU1379" s="29"/>
      <c r="EV1379" s="29"/>
      <c r="EW1379" s="29"/>
      <c r="EX1379" s="29"/>
      <c r="EY1379" s="29"/>
      <c r="EZ1379" s="29"/>
      <c r="FA1379" s="29"/>
      <c r="FB1379" s="29"/>
      <c r="FC1379" s="29"/>
      <c r="FD1379" s="29"/>
      <c r="FE1379" s="29"/>
      <c r="FF1379" s="29"/>
      <c r="FG1379" s="29"/>
      <c r="FH1379" s="29"/>
      <c r="FI1379" s="29"/>
      <c r="FJ1379" s="29"/>
      <c r="FK1379" s="29"/>
      <c r="FL1379" s="29"/>
      <c r="FM1379" s="29"/>
      <c r="FN1379" s="29"/>
      <c r="FO1379" s="29"/>
      <c r="FP1379" s="29"/>
      <c r="FQ1379" s="29"/>
      <c r="FR1379" s="29"/>
      <c r="FS1379" s="29"/>
      <c r="FT1379" s="29"/>
      <c r="FU1379" s="29"/>
      <c r="FV1379" s="29"/>
      <c r="FW1379" s="29"/>
      <c r="FX1379" s="29"/>
      <c r="FY1379" s="29"/>
      <c r="FZ1379" s="29"/>
      <c r="GA1379" s="29"/>
      <c r="GB1379" s="29"/>
      <c r="GC1379" s="29"/>
      <c r="GD1379" s="29"/>
      <c r="GE1379" s="29"/>
      <c r="GF1379" s="29"/>
      <c r="GG1379" s="29"/>
      <c r="GH1379" s="29"/>
      <c r="GI1379" s="29"/>
      <c r="GJ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</row>
    <row r="1380" spans="2:230" ht="12.75">
      <c r="B1380" s="48"/>
      <c r="C1380" s="48"/>
      <c r="D1380" s="48"/>
      <c r="E1380" s="55"/>
      <c r="F1380" s="56"/>
      <c r="G1380" s="56"/>
      <c r="H1380" s="56"/>
      <c r="I1380" s="48"/>
      <c r="J1380" s="48"/>
      <c r="K1380" s="48"/>
      <c r="L1380" s="56"/>
      <c r="M1380" s="48"/>
      <c r="N1380" s="48"/>
      <c r="O1380" s="49"/>
      <c r="P1380" s="48"/>
      <c r="Q1380" s="48"/>
      <c r="R1380" s="56"/>
      <c r="S1380" s="52"/>
      <c r="T1380" s="116"/>
      <c r="U1380" s="116"/>
      <c r="V1380" s="116"/>
      <c r="W1380" s="116"/>
      <c r="X1380" s="43"/>
      <c r="Y1380" s="43"/>
      <c r="Z1380" s="42"/>
      <c r="AA1380" s="43"/>
      <c r="AB1380" s="45"/>
      <c r="AC1380" s="45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  <c r="BM1380" s="29"/>
      <c r="BN1380" s="29"/>
      <c r="BO1380" s="29"/>
      <c r="BP1380" s="29"/>
      <c r="BQ1380" s="29"/>
      <c r="BR1380" s="29"/>
      <c r="BS1380" s="29"/>
      <c r="BT1380" s="29"/>
      <c r="BU1380" s="29"/>
      <c r="BV1380" s="29"/>
      <c r="BW1380" s="29"/>
      <c r="BX1380" s="29"/>
      <c r="BY1380" s="29"/>
      <c r="BZ1380" s="29"/>
      <c r="CA1380" s="29"/>
      <c r="CB1380" s="29"/>
      <c r="CC1380" s="29"/>
      <c r="CD1380" s="29"/>
      <c r="CE1380" s="29"/>
      <c r="CF1380" s="29"/>
      <c r="CG1380" s="29"/>
      <c r="CH1380" s="29"/>
      <c r="CI1380" s="29"/>
      <c r="CJ1380" s="29"/>
      <c r="CK1380" s="29"/>
      <c r="CL1380" s="29"/>
      <c r="CM1380" s="29"/>
      <c r="CN1380" s="29"/>
      <c r="CO1380" s="29"/>
      <c r="CP1380" s="29"/>
      <c r="CQ1380" s="29"/>
      <c r="CR1380" s="29"/>
      <c r="CS1380" s="29"/>
      <c r="CT1380" s="29"/>
      <c r="CU1380" s="29"/>
      <c r="CV1380" s="29"/>
      <c r="CW1380" s="29"/>
      <c r="CX1380" s="29"/>
      <c r="CY1380" s="29"/>
      <c r="CZ1380" s="29"/>
      <c r="DA1380" s="29"/>
      <c r="DB1380" s="29"/>
      <c r="DC1380" s="29"/>
      <c r="DD1380" s="29"/>
      <c r="DE1380" s="29"/>
      <c r="DF1380" s="29"/>
      <c r="DG1380" s="29"/>
      <c r="DH1380" s="29"/>
      <c r="DI1380" s="29"/>
      <c r="DJ1380" s="29"/>
      <c r="DK1380" s="29"/>
      <c r="DL1380" s="29"/>
      <c r="DM1380" s="29"/>
      <c r="DN1380" s="29"/>
      <c r="DO1380" s="29"/>
      <c r="DP1380" s="29"/>
      <c r="DQ1380" s="29"/>
      <c r="DR1380" s="29"/>
      <c r="DS1380" s="29"/>
      <c r="DT1380" s="29"/>
      <c r="DU1380" s="29"/>
      <c r="DV1380" s="29"/>
      <c r="DW1380" s="29"/>
      <c r="DX1380" s="29"/>
      <c r="DY1380" s="29"/>
      <c r="DZ1380" s="29"/>
      <c r="EA1380" s="29"/>
      <c r="EB1380" s="29"/>
      <c r="EC1380" s="29"/>
      <c r="ED1380" s="29"/>
      <c r="EE1380" s="29"/>
      <c r="EF1380" s="29"/>
      <c r="EG1380" s="29"/>
      <c r="EH1380" s="29"/>
      <c r="EI1380" s="29"/>
      <c r="EJ1380" s="29"/>
      <c r="EK1380" s="29"/>
      <c r="EL1380" s="29"/>
      <c r="EM1380" s="29"/>
      <c r="EN1380" s="29"/>
      <c r="EO1380" s="29"/>
      <c r="EP1380" s="29"/>
      <c r="EQ1380" s="29"/>
      <c r="ER1380" s="29"/>
      <c r="ES1380" s="29"/>
      <c r="ET1380" s="29"/>
      <c r="EU1380" s="29"/>
      <c r="EV1380" s="29"/>
      <c r="EW1380" s="29"/>
      <c r="EX1380" s="29"/>
      <c r="EY1380" s="29"/>
      <c r="EZ1380" s="29"/>
      <c r="FA1380" s="29"/>
      <c r="FB1380" s="29"/>
      <c r="FC1380" s="29"/>
      <c r="FD1380" s="29"/>
      <c r="FE1380" s="29"/>
      <c r="FF1380" s="29"/>
      <c r="FG1380" s="29"/>
      <c r="FH1380" s="29"/>
      <c r="FI1380" s="29"/>
      <c r="FJ1380" s="29"/>
      <c r="FK1380" s="29"/>
      <c r="FL1380" s="29"/>
      <c r="FM1380" s="29"/>
      <c r="FN1380" s="29"/>
      <c r="FO1380" s="29"/>
      <c r="FP1380" s="29"/>
      <c r="FQ1380" s="29"/>
      <c r="FR1380" s="29"/>
      <c r="FS1380" s="29"/>
      <c r="FT1380" s="29"/>
      <c r="FU1380" s="29"/>
      <c r="FV1380" s="29"/>
      <c r="FW1380" s="29"/>
      <c r="FX1380" s="29"/>
      <c r="FY1380" s="29"/>
      <c r="FZ1380" s="29"/>
      <c r="GA1380" s="29"/>
      <c r="GB1380" s="29"/>
      <c r="GC1380" s="29"/>
      <c r="GD1380" s="29"/>
      <c r="GE1380" s="29"/>
      <c r="GF1380" s="29"/>
      <c r="GG1380" s="29"/>
      <c r="GH1380" s="29"/>
      <c r="GI1380" s="29"/>
      <c r="GJ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</row>
    <row r="1381" spans="2:230" ht="12.75">
      <c r="B1381" s="48"/>
      <c r="C1381" s="48"/>
      <c r="D1381" s="48"/>
      <c r="E1381" s="55"/>
      <c r="F1381" s="56"/>
      <c r="G1381" s="56"/>
      <c r="H1381" s="56"/>
      <c r="I1381" s="48"/>
      <c r="J1381" s="48"/>
      <c r="K1381" s="48"/>
      <c r="L1381" s="56"/>
      <c r="M1381" s="48"/>
      <c r="N1381" s="48"/>
      <c r="O1381" s="49"/>
      <c r="P1381" s="48"/>
      <c r="Q1381" s="48"/>
      <c r="R1381" s="56"/>
      <c r="S1381" s="52"/>
      <c r="T1381" s="116"/>
      <c r="U1381" s="116"/>
      <c r="V1381" s="116"/>
      <c r="W1381" s="116"/>
      <c r="X1381" s="43"/>
      <c r="Y1381" s="43"/>
      <c r="Z1381" s="42"/>
      <c r="AA1381" s="43"/>
      <c r="AB1381" s="45"/>
      <c r="AC1381" s="45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  <c r="BM1381" s="29"/>
      <c r="BN1381" s="29"/>
      <c r="BO1381" s="29"/>
      <c r="BP1381" s="29"/>
      <c r="BQ1381" s="29"/>
      <c r="BR1381" s="29"/>
      <c r="BS1381" s="29"/>
      <c r="BT1381" s="29"/>
      <c r="BU1381" s="29"/>
      <c r="BV1381" s="29"/>
      <c r="BW1381" s="29"/>
      <c r="BX1381" s="29"/>
      <c r="BY1381" s="29"/>
      <c r="BZ1381" s="29"/>
      <c r="CA1381" s="29"/>
      <c r="CB1381" s="29"/>
      <c r="CC1381" s="29"/>
      <c r="CD1381" s="29"/>
      <c r="CE1381" s="29"/>
      <c r="CF1381" s="29"/>
      <c r="CG1381" s="29"/>
      <c r="CH1381" s="29"/>
      <c r="CI1381" s="29"/>
      <c r="CJ1381" s="29"/>
      <c r="CK1381" s="29"/>
      <c r="CL1381" s="29"/>
      <c r="CM1381" s="29"/>
      <c r="CN1381" s="29"/>
      <c r="CO1381" s="29"/>
      <c r="CP1381" s="29"/>
      <c r="CQ1381" s="29"/>
      <c r="CR1381" s="29"/>
      <c r="CS1381" s="29"/>
      <c r="CT1381" s="29"/>
      <c r="CU1381" s="29"/>
      <c r="CV1381" s="29"/>
      <c r="CW1381" s="29"/>
      <c r="CX1381" s="29"/>
      <c r="CY1381" s="29"/>
      <c r="CZ1381" s="29"/>
      <c r="DA1381" s="29"/>
      <c r="DB1381" s="29"/>
      <c r="DC1381" s="29"/>
      <c r="DD1381" s="29"/>
      <c r="DE1381" s="29"/>
      <c r="DF1381" s="29"/>
      <c r="DG1381" s="29"/>
      <c r="DH1381" s="29"/>
      <c r="DI1381" s="29"/>
      <c r="DJ1381" s="29"/>
      <c r="DK1381" s="29"/>
      <c r="DL1381" s="29"/>
      <c r="DM1381" s="29"/>
      <c r="DN1381" s="29"/>
      <c r="DO1381" s="29"/>
      <c r="DP1381" s="29"/>
      <c r="DQ1381" s="29"/>
      <c r="DR1381" s="29"/>
      <c r="DS1381" s="29"/>
      <c r="DT1381" s="29"/>
      <c r="DU1381" s="29"/>
      <c r="DV1381" s="29"/>
      <c r="DW1381" s="29"/>
      <c r="DX1381" s="29"/>
      <c r="DY1381" s="29"/>
      <c r="DZ1381" s="29"/>
      <c r="EA1381" s="29"/>
      <c r="EB1381" s="29"/>
      <c r="EC1381" s="29"/>
      <c r="ED1381" s="29"/>
      <c r="EE1381" s="29"/>
      <c r="EF1381" s="29"/>
      <c r="EG1381" s="29"/>
      <c r="EH1381" s="29"/>
      <c r="EI1381" s="29"/>
      <c r="EJ1381" s="29"/>
      <c r="EK1381" s="29"/>
      <c r="EL1381" s="29"/>
      <c r="EM1381" s="29"/>
      <c r="EN1381" s="29"/>
      <c r="EO1381" s="29"/>
      <c r="EP1381" s="29"/>
      <c r="EQ1381" s="29"/>
      <c r="ER1381" s="29"/>
      <c r="ES1381" s="29"/>
      <c r="ET1381" s="29"/>
      <c r="EU1381" s="29"/>
      <c r="EV1381" s="29"/>
      <c r="EW1381" s="29"/>
      <c r="EX1381" s="29"/>
      <c r="EY1381" s="29"/>
      <c r="EZ1381" s="29"/>
      <c r="FA1381" s="29"/>
      <c r="FB1381" s="29"/>
      <c r="FC1381" s="29"/>
      <c r="FD1381" s="29"/>
      <c r="FE1381" s="29"/>
      <c r="FF1381" s="29"/>
      <c r="FG1381" s="29"/>
      <c r="FH1381" s="29"/>
      <c r="FI1381" s="29"/>
      <c r="FJ1381" s="29"/>
      <c r="FK1381" s="29"/>
      <c r="FL1381" s="29"/>
      <c r="FM1381" s="29"/>
      <c r="FN1381" s="29"/>
      <c r="FO1381" s="29"/>
      <c r="FP1381" s="29"/>
      <c r="FQ1381" s="29"/>
      <c r="FR1381" s="29"/>
      <c r="FS1381" s="29"/>
      <c r="FT1381" s="29"/>
      <c r="FU1381" s="29"/>
      <c r="FV1381" s="29"/>
      <c r="FW1381" s="29"/>
      <c r="FX1381" s="29"/>
      <c r="FY1381" s="29"/>
      <c r="FZ1381" s="29"/>
      <c r="GA1381" s="29"/>
      <c r="GB1381" s="29"/>
      <c r="GC1381" s="29"/>
      <c r="GD1381" s="29"/>
      <c r="GE1381" s="29"/>
      <c r="GF1381" s="29"/>
      <c r="GG1381" s="29"/>
      <c r="GH1381" s="29"/>
      <c r="GI1381" s="29"/>
      <c r="GJ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</row>
    <row r="1382" spans="2:230" ht="12.75">
      <c r="B1382" s="48"/>
      <c r="C1382" s="48"/>
      <c r="D1382" s="48"/>
      <c r="E1382" s="55"/>
      <c r="F1382" s="56"/>
      <c r="G1382" s="56"/>
      <c r="H1382" s="56"/>
      <c r="I1382" s="48"/>
      <c r="J1382" s="48"/>
      <c r="K1382" s="48"/>
      <c r="L1382" s="56"/>
      <c r="M1382" s="48"/>
      <c r="N1382" s="48"/>
      <c r="O1382" s="49"/>
      <c r="P1382" s="48"/>
      <c r="Q1382" s="48"/>
      <c r="R1382" s="56"/>
      <c r="S1382" s="52"/>
      <c r="T1382" s="116"/>
      <c r="U1382" s="116"/>
      <c r="V1382" s="116"/>
      <c r="W1382" s="116"/>
      <c r="X1382" s="43"/>
      <c r="Y1382" s="43"/>
      <c r="Z1382" s="42"/>
      <c r="AA1382" s="43"/>
      <c r="AB1382" s="45"/>
      <c r="AC1382" s="45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  <c r="BM1382" s="29"/>
      <c r="BN1382" s="29"/>
      <c r="BO1382" s="29"/>
      <c r="BP1382" s="29"/>
      <c r="BQ1382" s="29"/>
      <c r="BR1382" s="29"/>
      <c r="BS1382" s="29"/>
      <c r="BT1382" s="29"/>
      <c r="BU1382" s="29"/>
      <c r="BV1382" s="29"/>
      <c r="BW1382" s="29"/>
      <c r="BX1382" s="29"/>
      <c r="BY1382" s="29"/>
      <c r="BZ1382" s="29"/>
      <c r="CA1382" s="29"/>
      <c r="CB1382" s="29"/>
      <c r="CC1382" s="29"/>
      <c r="CD1382" s="29"/>
      <c r="CE1382" s="29"/>
      <c r="CF1382" s="29"/>
      <c r="CG1382" s="29"/>
      <c r="CH1382" s="29"/>
      <c r="CI1382" s="29"/>
      <c r="CJ1382" s="29"/>
      <c r="CK1382" s="29"/>
      <c r="CL1382" s="29"/>
      <c r="CM1382" s="29"/>
      <c r="CN1382" s="29"/>
      <c r="CO1382" s="29"/>
      <c r="CP1382" s="29"/>
      <c r="CQ1382" s="29"/>
      <c r="CR1382" s="29"/>
      <c r="CS1382" s="29"/>
      <c r="CT1382" s="29"/>
      <c r="CU1382" s="29"/>
      <c r="CV1382" s="29"/>
      <c r="CW1382" s="29"/>
      <c r="CX1382" s="29"/>
      <c r="CY1382" s="29"/>
      <c r="CZ1382" s="29"/>
      <c r="DA1382" s="29"/>
      <c r="DB1382" s="29"/>
      <c r="DC1382" s="29"/>
      <c r="DD1382" s="29"/>
      <c r="DE1382" s="29"/>
      <c r="DF1382" s="29"/>
      <c r="DG1382" s="29"/>
      <c r="DH1382" s="29"/>
      <c r="DI1382" s="29"/>
      <c r="DJ1382" s="29"/>
      <c r="DK1382" s="29"/>
      <c r="DL1382" s="29"/>
      <c r="DM1382" s="29"/>
      <c r="DN1382" s="29"/>
      <c r="DO1382" s="29"/>
      <c r="DP1382" s="29"/>
      <c r="DQ1382" s="29"/>
      <c r="DR1382" s="29"/>
      <c r="DS1382" s="29"/>
      <c r="DT1382" s="29"/>
      <c r="DU1382" s="29"/>
      <c r="DV1382" s="29"/>
      <c r="DW1382" s="29"/>
      <c r="DX1382" s="29"/>
      <c r="DY1382" s="29"/>
      <c r="DZ1382" s="29"/>
      <c r="EA1382" s="29"/>
      <c r="EB1382" s="29"/>
      <c r="EC1382" s="29"/>
      <c r="ED1382" s="29"/>
      <c r="EE1382" s="29"/>
      <c r="EF1382" s="29"/>
      <c r="EG1382" s="29"/>
      <c r="EH1382" s="29"/>
      <c r="EI1382" s="29"/>
      <c r="EJ1382" s="29"/>
      <c r="EK1382" s="29"/>
      <c r="EL1382" s="29"/>
      <c r="EM1382" s="29"/>
      <c r="EN1382" s="29"/>
      <c r="EO1382" s="29"/>
      <c r="EP1382" s="29"/>
      <c r="EQ1382" s="29"/>
      <c r="ER1382" s="29"/>
      <c r="ES1382" s="29"/>
      <c r="ET1382" s="29"/>
      <c r="EU1382" s="29"/>
      <c r="EV1382" s="29"/>
      <c r="EW1382" s="29"/>
      <c r="EX1382" s="29"/>
      <c r="EY1382" s="29"/>
      <c r="EZ1382" s="29"/>
      <c r="FA1382" s="29"/>
      <c r="FB1382" s="29"/>
      <c r="FC1382" s="29"/>
      <c r="FD1382" s="29"/>
      <c r="FE1382" s="29"/>
      <c r="FF1382" s="29"/>
      <c r="FG1382" s="29"/>
      <c r="FH1382" s="29"/>
      <c r="FI1382" s="29"/>
      <c r="FJ1382" s="29"/>
      <c r="FK1382" s="29"/>
      <c r="FL1382" s="29"/>
      <c r="FM1382" s="29"/>
      <c r="FN1382" s="29"/>
      <c r="FO1382" s="29"/>
      <c r="FP1382" s="29"/>
      <c r="FQ1382" s="29"/>
      <c r="FR1382" s="29"/>
      <c r="FS1382" s="29"/>
      <c r="FT1382" s="29"/>
      <c r="FU1382" s="29"/>
      <c r="FV1382" s="29"/>
      <c r="FW1382" s="29"/>
      <c r="FX1382" s="29"/>
      <c r="FY1382" s="29"/>
      <c r="FZ1382" s="29"/>
      <c r="GA1382" s="29"/>
      <c r="GB1382" s="29"/>
      <c r="GC1382" s="29"/>
      <c r="GD1382" s="29"/>
      <c r="GE1382" s="29"/>
      <c r="GF1382" s="29"/>
      <c r="GG1382" s="29"/>
      <c r="GH1382" s="29"/>
      <c r="GI1382" s="29"/>
      <c r="GJ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</row>
    <row r="1383" spans="2:230" ht="12.75">
      <c r="B1383" s="48"/>
      <c r="C1383" s="48"/>
      <c r="D1383" s="48"/>
      <c r="E1383" s="55"/>
      <c r="F1383" s="56"/>
      <c r="G1383" s="56"/>
      <c r="H1383" s="56"/>
      <c r="I1383" s="48"/>
      <c r="J1383" s="48"/>
      <c r="K1383" s="48"/>
      <c r="L1383" s="56"/>
      <c r="M1383" s="48"/>
      <c r="N1383" s="48"/>
      <c r="O1383" s="49"/>
      <c r="P1383" s="48"/>
      <c r="Q1383" s="48"/>
      <c r="R1383" s="56"/>
      <c r="S1383" s="52"/>
      <c r="T1383" s="116"/>
      <c r="U1383" s="116"/>
      <c r="V1383" s="116"/>
      <c r="W1383" s="116"/>
      <c r="X1383" s="43"/>
      <c r="Y1383" s="43"/>
      <c r="Z1383" s="42"/>
      <c r="AA1383" s="43"/>
      <c r="AB1383" s="45"/>
      <c r="AC1383" s="45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  <c r="BM1383" s="29"/>
      <c r="BN1383" s="29"/>
      <c r="BO1383" s="29"/>
      <c r="BP1383" s="29"/>
      <c r="BQ1383" s="29"/>
      <c r="BR1383" s="29"/>
      <c r="BS1383" s="29"/>
      <c r="BT1383" s="29"/>
      <c r="BU1383" s="29"/>
      <c r="BV1383" s="29"/>
      <c r="BW1383" s="29"/>
      <c r="BX1383" s="29"/>
      <c r="BY1383" s="29"/>
      <c r="BZ1383" s="29"/>
      <c r="CA1383" s="29"/>
      <c r="CB1383" s="29"/>
      <c r="CC1383" s="29"/>
      <c r="CD1383" s="29"/>
      <c r="CE1383" s="29"/>
      <c r="CF1383" s="29"/>
      <c r="CG1383" s="29"/>
      <c r="CH1383" s="29"/>
      <c r="CI1383" s="29"/>
      <c r="CJ1383" s="29"/>
      <c r="CK1383" s="29"/>
      <c r="CL1383" s="29"/>
      <c r="CM1383" s="29"/>
      <c r="CN1383" s="29"/>
      <c r="CO1383" s="29"/>
      <c r="CP1383" s="29"/>
      <c r="CQ1383" s="29"/>
      <c r="CR1383" s="29"/>
      <c r="CS1383" s="29"/>
      <c r="CT1383" s="29"/>
      <c r="CU1383" s="29"/>
      <c r="CV1383" s="29"/>
      <c r="CW1383" s="29"/>
      <c r="CX1383" s="29"/>
      <c r="CY1383" s="29"/>
      <c r="CZ1383" s="29"/>
      <c r="DA1383" s="29"/>
      <c r="DB1383" s="29"/>
      <c r="DC1383" s="29"/>
      <c r="DD1383" s="29"/>
      <c r="DE1383" s="29"/>
      <c r="DF1383" s="29"/>
      <c r="DG1383" s="29"/>
      <c r="DH1383" s="29"/>
      <c r="DI1383" s="29"/>
      <c r="DJ1383" s="29"/>
      <c r="DK1383" s="29"/>
      <c r="DL1383" s="29"/>
      <c r="DM1383" s="29"/>
      <c r="DN1383" s="29"/>
      <c r="DO1383" s="29"/>
      <c r="DP1383" s="29"/>
      <c r="DQ1383" s="29"/>
      <c r="DR1383" s="29"/>
      <c r="DS1383" s="29"/>
      <c r="DT1383" s="29"/>
      <c r="DU1383" s="29"/>
      <c r="DV1383" s="29"/>
      <c r="DW1383" s="29"/>
      <c r="DX1383" s="29"/>
      <c r="DY1383" s="29"/>
      <c r="DZ1383" s="29"/>
      <c r="EA1383" s="29"/>
      <c r="EB1383" s="29"/>
      <c r="EC1383" s="29"/>
      <c r="ED1383" s="29"/>
      <c r="EE1383" s="29"/>
      <c r="EF1383" s="29"/>
      <c r="EG1383" s="29"/>
      <c r="EH1383" s="29"/>
      <c r="EI1383" s="29"/>
      <c r="EJ1383" s="29"/>
      <c r="EK1383" s="29"/>
      <c r="EL1383" s="29"/>
      <c r="EM1383" s="29"/>
      <c r="EN1383" s="29"/>
      <c r="EO1383" s="29"/>
      <c r="EP1383" s="29"/>
      <c r="EQ1383" s="29"/>
      <c r="ER1383" s="29"/>
      <c r="ES1383" s="29"/>
      <c r="ET1383" s="29"/>
      <c r="EU1383" s="29"/>
      <c r="EV1383" s="29"/>
      <c r="EW1383" s="29"/>
      <c r="EX1383" s="29"/>
      <c r="EY1383" s="29"/>
      <c r="EZ1383" s="29"/>
      <c r="FA1383" s="29"/>
      <c r="FB1383" s="29"/>
      <c r="FC1383" s="29"/>
      <c r="FD1383" s="29"/>
      <c r="FE1383" s="29"/>
      <c r="FF1383" s="29"/>
      <c r="FG1383" s="29"/>
      <c r="FH1383" s="29"/>
      <c r="FI1383" s="29"/>
      <c r="FJ1383" s="29"/>
      <c r="FK1383" s="29"/>
      <c r="FL1383" s="29"/>
      <c r="FM1383" s="29"/>
      <c r="FN1383" s="29"/>
      <c r="FO1383" s="29"/>
      <c r="FP1383" s="29"/>
      <c r="FQ1383" s="29"/>
      <c r="FR1383" s="29"/>
      <c r="FS1383" s="29"/>
      <c r="FT1383" s="29"/>
      <c r="FU1383" s="29"/>
      <c r="FV1383" s="29"/>
      <c r="FW1383" s="29"/>
      <c r="FX1383" s="29"/>
      <c r="FY1383" s="29"/>
      <c r="FZ1383" s="29"/>
      <c r="GA1383" s="29"/>
      <c r="GB1383" s="29"/>
      <c r="GC1383" s="29"/>
      <c r="GD1383" s="29"/>
      <c r="GE1383" s="29"/>
      <c r="GF1383" s="29"/>
      <c r="GG1383" s="29"/>
      <c r="GH1383" s="29"/>
      <c r="GI1383" s="29"/>
      <c r="GJ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</row>
    <row r="1384" spans="2:230" ht="12.75">
      <c r="B1384" s="48"/>
      <c r="C1384" s="48"/>
      <c r="D1384" s="48"/>
      <c r="E1384" s="55"/>
      <c r="F1384" s="56"/>
      <c r="G1384" s="56"/>
      <c r="H1384" s="56"/>
      <c r="I1384" s="48"/>
      <c r="J1384" s="48"/>
      <c r="K1384" s="48"/>
      <c r="L1384" s="56"/>
      <c r="M1384" s="48"/>
      <c r="N1384" s="48"/>
      <c r="O1384" s="49"/>
      <c r="P1384" s="48"/>
      <c r="Q1384" s="48"/>
      <c r="R1384" s="56"/>
      <c r="S1384" s="52"/>
      <c r="T1384" s="116"/>
      <c r="U1384" s="116"/>
      <c r="V1384" s="116"/>
      <c r="W1384" s="116"/>
      <c r="X1384" s="43"/>
      <c r="Y1384" s="43"/>
      <c r="Z1384" s="42"/>
      <c r="AA1384" s="43"/>
      <c r="AB1384" s="45"/>
      <c r="AC1384" s="45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  <c r="BM1384" s="29"/>
      <c r="BN1384" s="29"/>
      <c r="BO1384" s="29"/>
      <c r="BP1384" s="29"/>
      <c r="BQ1384" s="29"/>
      <c r="BR1384" s="29"/>
      <c r="BS1384" s="29"/>
      <c r="BT1384" s="29"/>
      <c r="BU1384" s="29"/>
      <c r="BV1384" s="29"/>
      <c r="BW1384" s="29"/>
      <c r="BX1384" s="29"/>
      <c r="BY1384" s="29"/>
      <c r="BZ1384" s="29"/>
      <c r="CA1384" s="29"/>
      <c r="CB1384" s="29"/>
      <c r="CC1384" s="29"/>
      <c r="CD1384" s="29"/>
      <c r="CE1384" s="29"/>
      <c r="CF1384" s="29"/>
      <c r="CG1384" s="29"/>
      <c r="CH1384" s="29"/>
      <c r="CI1384" s="29"/>
      <c r="CJ1384" s="29"/>
      <c r="CK1384" s="29"/>
      <c r="CL1384" s="29"/>
      <c r="CM1384" s="29"/>
      <c r="CN1384" s="29"/>
      <c r="CO1384" s="29"/>
      <c r="CP1384" s="29"/>
      <c r="CQ1384" s="29"/>
      <c r="CR1384" s="29"/>
      <c r="CS1384" s="29"/>
      <c r="CT1384" s="29"/>
      <c r="CU1384" s="29"/>
      <c r="CV1384" s="29"/>
      <c r="CW1384" s="29"/>
      <c r="CX1384" s="29"/>
      <c r="CY1384" s="29"/>
      <c r="CZ1384" s="29"/>
      <c r="DA1384" s="29"/>
      <c r="DB1384" s="29"/>
      <c r="DC1384" s="29"/>
      <c r="DD1384" s="29"/>
      <c r="DE1384" s="29"/>
      <c r="DF1384" s="29"/>
      <c r="DG1384" s="29"/>
      <c r="DH1384" s="29"/>
      <c r="DI1384" s="29"/>
      <c r="DJ1384" s="29"/>
      <c r="DK1384" s="29"/>
      <c r="DL1384" s="29"/>
      <c r="DM1384" s="29"/>
      <c r="DN1384" s="29"/>
      <c r="DO1384" s="29"/>
      <c r="DP1384" s="29"/>
      <c r="DQ1384" s="29"/>
      <c r="DR1384" s="29"/>
      <c r="DS1384" s="29"/>
      <c r="DT1384" s="29"/>
      <c r="DU1384" s="29"/>
      <c r="DV1384" s="29"/>
      <c r="DW1384" s="29"/>
      <c r="DX1384" s="29"/>
      <c r="DY1384" s="29"/>
      <c r="DZ1384" s="29"/>
      <c r="EA1384" s="29"/>
      <c r="EB1384" s="29"/>
      <c r="EC1384" s="29"/>
      <c r="ED1384" s="29"/>
      <c r="EE1384" s="29"/>
      <c r="EF1384" s="29"/>
      <c r="EG1384" s="29"/>
      <c r="EH1384" s="29"/>
      <c r="EI1384" s="29"/>
      <c r="EJ1384" s="29"/>
      <c r="EK1384" s="29"/>
      <c r="EL1384" s="29"/>
      <c r="EM1384" s="29"/>
      <c r="EN1384" s="29"/>
      <c r="EO1384" s="29"/>
      <c r="EP1384" s="29"/>
      <c r="EQ1384" s="29"/>
      <c r="ER1384" s="29"/>
      <c r="ES1384" s="29"/>
      <c r="ET1384" s="29"/>
      <c r="EU1384" s="29"/>
      <c r="EV1384" s="29"/>
      <c r="EW1384" s="29"/>
      <c r="EX1384" s="29"/>
      <c r="EY1384" s="29"/>
      <c r="EZ1384" s="29"/>
      <c r="FA1384" s="29"/>
      <c r="FB1384" s="29"/>
      <c r="FC1384" s="29"/>
      <c r="FD1384" s="29"/>
      <c r="FE1384" s="29"/>
      <c r="FF1384" s="29"/>
      <c r="FG1384" s="29"/>
      <c r="FH1384" s="29"/>
      <c r="FI1384" s="29"/>
      <c r="FJ1384" s="29"/>
      <c r="FK1384" s="29"/>
      <c r="FL1384" s="29"/>
      <c r="FM1384" s="29"/>
      <c r="FN1384" s="29"/>
      <c r="FO1384" s="29"/>
      <c r="FP1384" s="29"/>
      <c r="FQ1384" s="29"/>
      <c r="FR1384" s="29"/>
      <c r="FS1384" s="29"/>
      <c r="FT1384" s="29"/>
      <c r="FU1384" s="29"/>
      <c r="FV1384" s="29"/>
      <c r="FW1384" s="29"/>
      <c r="FX1384" s="29"/>
      <c r="FY1384" s="29"/>
      <c r="FZ1384" s="29"/>
      <c r="GA1384" s="29"/>
      <c r="GB1384" s="29"/>
      <c r="GC1384" s="29"/>
      <c r="GD1384" s="29"/>
      <c r="GE1384" s="29"/>
      <c r="GF1384" s="29"/>
      <c r="GG1384" s="29"/>
      <c r="GH1384" s="29"/>
      <c r="GI1384" s="29"/>
      <c r="GJ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</row>
    <row r="1385" spans="2:230" ht="12.75">
      <c r="B1385" s="48"/>
      <c r="C1385" s="48"/>
      <c r="D1385" s="48"/>
      <c r="E1385" s="55"/>
      <c r="F1385" s="56"/>
      <c r="G1385" s="56"/>
      <c r="H1385" s="56"/>
      <c r="I1385" s="48"/>
      <c r="J1385" s="48"/>
      <c r="K1385" s="48"/>
      <c r="L1385" s="56"/>
      <c r="M1385" s="48"/>
      <c r="N1385" s="48"/>
      <c r="O1385" s="49"/>
      <c r="P1385" s="48"/>
      <c r="Q1385" s="48"/>
      <c r="R1385" s="56"/>
      <c r="S1385" s="52"/>
      <c r="T1385" s="116"/>
      <c r="U1385" s="116"/>
      <c r="V1385" s="116"/>
      <c r="W1385" s="116"/>
      <c r="X1385" s="43"/>
      <c r="Y1385" s="43"/>
      <c r="Z1385" s="42"/>
      <c r="AA1385" s="43"/>
      <c r="AB1385" s="45"/>
      <c r="AC1385" s="45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  <c r="BM1385" s="29"/>
      <c r="BN1385" s="29"/>
      <c r="BO1385" s="29"/>
      <c r="BP1385" s="29"/>
      <c r="BQ1385" s="29"/>
      <c r="BR1385" s="29"/>
      <c r="BS1385" s="29"/>
      <c r="BT1385" s="29"/>
      <c r="BU1385" s="29"/>
      <c r="BV1385" s="29"/>
      <c r="BW1385" s="29"/>
      <c r="BX1385" s="29"/>
      <c r="BY1385" s="29"/>
      <c r="BZ1385" s="29"/>
      <c r="CA1385" s="29"/>
      <c r="CB1385" s="29"/>
      <c r="CC1385" s="29"/>
      <c r="CD1385" s="29"/>
      <c r="CE1385" s="29"/>
      <c r="CF1385" s="29"/>
      <c r="CG1385" s="29"/>
      <c r="CH1385" s="29"/>
      <c r="CI1385" s="29"/>
      <c r="CJ1385" s="29"/>
      <c r="CK1385" s="29"/>
      <c r="CL1385" s="29"/>
      <c r="CM1385" s="29"/>
      <c r="CN1385" s="29"/>
      <c r="CO1385" s="29"/>
      <c r="CP1385" s="29"/>
      <c r="CQ1385" s="29"/>
      <c r="CR1385" s="29"/>
      <c r="CS1385" s="29"/>
      <c r="CT1385" s="29"/>
      <c r="CU1385" s="29"/>
      <c r="CV1385" s="29"/>
      <c r="CW1385" s="29"/>
      <c r="CX1385" s="29"/>
      <c r="CY1385" s="29"/>
      <c r="CZ1385" s="29"/>
      <c r="DA1385" s="29"/>
      <c r="DB1385" s="29"/>
      <c r="DC1385" s="29"/>
      <c r="DD1385" s="29"/>
      <c r="DE1385" s="29"/>
      <c r="DF1385" s="29"/>
      <c r="DG1385" s="29"/>
      <c r="DH1385" s="29"/>
      <c r="DI1385" s="29"/>
      <c r="DJ1385" s="29"/>
      <c r="DK1385" s="29"/>
      <c r="DL1385" s="29"/>
      <c r="DM1385" s="29"/>
      <c r="DN1385" s="29"/>
      <c r="DO1385" s="29"/>
      <c r="DP1385" s="29"/>
      <c r="DQ1385" s="29"/>
      <c r="DR1385" s="29"/>
      <c r="DS1385" s="29"/>
      <c r="DT1385" s="29"/>
      <c r="DU1385" s="29"/>
      <c r="DV1385" s="29"/>
      <c r="DW1385" s="29"/>
      <c r="DX1385" s="29"/>
      <c r="DY1385" s="29"/>
      <c r="DZ1385" s="29"/>
      <c r="EA1385" s="29"/>
      <c r="EB1385" s="29"/>
      <c r="EC1385" s="29"/>
      <c r="ED1385" s="29"/>
      <c r="EE1385" s="29"/>
      <c r="EF1385" s="29"/>
      <c r="EG1385" s="29"/>
      <c r="EH1385" s="29"/>
      <c r="EI1385" s="29"/>
      <c r="EJ1385" s="29"/>
      <c r="EK1385" s="29"/>
      <c r="EL1385" s="29"/>
      <c r="EM1385" s="29"/>
      <c r="EN1385" s="29"/>
      <c r="EO1385" s="29"/>
      <c r="EP1385" s="29"/>
      <c r="EQ1385" s="29"/>
      <c r="ER1385" s="29"/>
      <c r="ES1385" s="29"/>
      <c r="ET1385" s="29"/>
      <c r="EU1385" s="29"/>
      <c r="EV1385" s="29"/>
      <c r="EW1385" s="29"/>
      <c r="EX1385" s="29"/>
      <c r="EY1385" s="29"/>
      <c r="EZ1385" s="29"/>
      <c r="FA1385" s="29"/>
      <c r="FB1385" s="29"/>
      <c r="FC1385" s="29"/>
      <c r="FD1385" s="29"/>
      <c r="FE1385" s="29"/>
      <c r="FF1385" s="29"/>
      <c r="FG1385" s="29"/>
      <c r="FH1385" s="29"/>
      <c r="FI1385" s="29"/>
      <c r="FJ1385" s="29"/>
      <c r="FK1385" s="29"/>
      <c r="FL1385" s="29"/>
      <c r="FM1385" s="29"/>
      <c r="FN1385" s="29"/>
      <c r="FO1385" s="29"/>
      <c r="FP1385" s="29"/>
      <c r="FQ1385" s="29"/>
      <c r="FR1385" s="29"/>
      <c r="FS1385" s="29"/>
      <c r="FT1385" s="29"/>
      <c r="FU1385" s="29"/>
      <c r="FV1385" s="29"/>
      <c r="FW1385" s="29"/>
      <c r="FX1385" s="29"/>
      <c r="FY1385" s="29"/>
      <c r="FZ1385" s="29"/>
      <c r="GA1385" s="29"/>
      <c r="GB1385" s="29"/>
      <c r="GC1385" s="29"/>
      <c r="GD1385" s="29"/>
      <c r="GE1385" s="29"/>
      <c r="GF1385" s="29"/>
      <c r="GG1385" s="29"/>
      <c r="GH1385" s="29"/>
      <c r="GI1385" s="29"/>
      <c r="GJ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</row>
    <row r="1386" spans="2:230" ht="12.75">
      <c r="B1386" s="48"/>
      <c r="C1386" s="48"/>
      <c r="D1386" s="48"/>
      <c r="E1386" s="55"/>
      <c r="F1386" s="56"/>
      <c r="G1386" s="56"/>
      <c r="H1386" s="56"/>
      <c r="I1386" s="48"/>
      <c r="J1386" s="48"/>
      <c r="K1386" s="48"/>
      <c r="L1386" s="56"/>
      <c r="M1386" s="48"/>
      <c r="N1386" s="48"/>
      <c r="O1386" s="49"/>
      <c r="P1386" s="48"/>
      <c r="Q1386" s="48"/>
      <c r="R1386" s="56"/>
      <c r="S1386" s="52"/>
      <c r="T1386" s="116"/>
      <c r="U1386" s="116"/>
      <c r="V1386" s="116"/>
      <c r="W1386" s="116"/>
      <c r="X1386" s="43"/>
      <c r="Y1386" s="43"/>
      <c r="Z1386" s="42"/>
      <c r="AA1386" s="43"/>
      <c r="AB1386" s="45"/>
      <c r="AC1386" s="45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  <c r="BM1386" s="29"/>
      <c r="BN1386" s="29"/>
      <c r="BO1386" s="29"/>
      <c r="BP1386" s="29"/>
      <c r="BQ1386" s="29"/>
      <c r="BR1386" s="29"/>
      <c r="BS1386" s="29"/>
      <c r="BT1386" s="29"/>
      <c r="BU1386" s="29"/>
      <c r="BV1386" s="29"/>
      <c r="BW1386" s="29"/>
      <c r="BX1386" s="29"/>
      <c r="BY1386" s="29"/>
      <c r="BZ1386" s="29"/>
      <c r="CA1386" s="29"/>
      <c r="CB1386" s="29"/>
      <c r="CC1386" s="29"/>
      <c r="CD1386" s="29"/>
      <c r="CE1386" s="29"/>
      <c r="CF1386" s="29"/>
      <c r="CG1386" s="29"/>
      <c r="CH1386" s="29"/>
      <c r="CI1386" s="29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  <c r="DM1386" s="29"/>
      <c r="DN1386" s="29"/>
      <c r="DO1386" s="29"/>
      <c r="DP1386" s="29"/>
      <c r="DQ1386" s="29"/>
      <c r="DR1386" s="29"/>
      <c r="DS1386" s="29"/>
      <c r="DT1386" s="29"/>
      <c r="DU1386" s="29"/>
      <c r="DV1386" s="29"/>
      <c r="DW1386" s="29"/>
      <c r="DX1386" s="29"/>
      <c r="DY1386" s="29"/>
      <c r="DZ1386" s="29"/>
      <c r="EA1386" s="29"/>
      <c r="EB1386" s="29"/>
      <c r="EC1386" s="29"/>
      <c r="ED1386" s="29"/>
      <c r="EE1386" s="29"/>
      <c r="EF1386" s="29"/>
      <c r="EG1386" s="29"/>
      <c r="EH1386" s="29"/>
      <c r="EI1386" s="29"/>
      <c r="EJ1386" s="29"/>
      <c r="EK1386" s="29"/>
      <c r="EL1386" s="29"/>
      <c r="EM1386" s="29"/>
      <c r="EN1386" s="29"/>
      <c r="EO1386" s="29"/>
      <c r="EP1386" s="29"/>
      <c r="EQ1386" s="29"/>
      <c r="ER1386" s="29"/>
      <c r="ES1386" s="29"/>
      <c r="ET1386" s="29"/>
      <c r="EU1386" s="29"/>
      <c r="EV1386" s="29"/>
      <c r="EW1386" s="29"/>
      <c r="EX1386" s="29"/>
      <c r="EY1386" s="29"/>
      <c r="EZ1386" s="29"/>
      <c r="FA1386" s="29"/>
      <c r="FB1386" s="29"/>
      <c r="FC1386" s="29"/>
      <c r="FD1386" s="29"/>
      <c r="FE1386" s="29"/>
      <c r="FF1386" s="29"/>
      <c r="FG1386" s="29"/>
      <c r="FH1386" s="29"/>
      <c r="FI1386" s="29"/>
      <c r="FJ1386" s="29"/>
      <c r="FK1386" s="29"/>
      <c r="FL1386" s="29"/>
      <c r="FM1386" s="29"/>
      <c r="FN1386" s="29"/>
      <c r="FO1386" s="29"/>
      <c r="FP1386" s="29"/>
      <c r="FQ1386" s="29"/>
      <c r="FR1386" s="29"/>
      <c r="FS1386" s="29"/>
      <c r="FT1386" s="29"/>
      <c r="FU1386" s="29"/>
      <c r="FV1386" s="29"/>
      <c r="FW1386" s="29"/>
      <c r="FX1386" s="29"/>
      <c r="FY1386" s="29"/>
      <c r="FZ1386" s="29"/>
      <c r="GA1386" s="29"/>
      <c r="GB1386" s="29"/>
      <c r="GC1386" s="29"/>
      <c r="GD1386" s="29"/>
      <c r="GE1386" s="29"/>
      <c r="GF1386" s="29"/>
      <c r="GG1386" s="29"/>
      <c r="GH1386" s="29"/>
      <c r="GI1386" s="29"/>
      <c r="GJ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</row>
    <row r="1387" spans="2:230" ht="12.75">
      <c r="B1387" s="48"/>
      <c r="C1387" s="48"/>
      <c r="D1387" s="48"/>
      <c r="E1387" s="55"/>
      <c r="F1387" s="56"/>
      <c r="G1387" s="56"/>
      <c r="H1387" s="56"/>
      <c r="I1387" s="48"/>
      <c r="J1387" s="48"/>
      <c r="K1387" s="48"/>
      <c r="L1387" s="56"/>
      <c r="M1387" s="48"/>
      <c r="N1387" s="48"/>
      <c r="O1387" s="49"/>
      <c r="P1387" s="48"/>
      <c r="Q1387" s="48"/>
      <c r="R1387" s="56"/>
      <c r="S1387" s="52"/>
      <c r="T1387" s="116"/>
      <c r="U1387" s="116"/>
      <c r="V1387" s="116"/>
      <c r="W1387" s="116"/>
      <c r="X1387" s="43"/>
      <c r="Y1387" s="43"/>
      <c r="Z1387" s="42"/>
      <c r="AA1387" s="43"/>
      <c r="AB1387" s="45"/>
      <c r="AC1387" s="45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  <c r="BM1387" s="29"/>
      <c r="BN1387" s="29"/>
      <c r="BO1387" s="29"/>
      <c r="BP1387" s="29"/>
      <c r="BQ1387" s="29"/>
      <c r="BR1387" s="29"/>
      <c r="BS1387" s="29"/>
      <c r="BT1387" s="29"/>
      <c r="BU1387" s="29"/>
      <c r="BV1387" s="29"/>
      <c r="BW1387" s="29"/>
      <c r="BX1387" s="29"/>
      <c r="BY1387" s="29"/>
      <c r="BZ1387" s="29"/>
      <c r="CA1387" s="29"/>
      <c r="CB1387" s="29"/>
      <c r="CC1387" s="29"/>
      <c r="CD1387" s="29"/>
      <c r="CE1387" s="29"/>
      <c r="CF1387" s="29"/>
      <c r="CG1387" s="29"/>
      <c r="CH1387" s="29"/>
      <c r="CI1387" s="29"/>
      <c r="CJ1387" s="29"/>
      <c r="CK1387" s="29"/>
      <c r="CL1387" s="29"/>
      <c r="CM1387" s="29"/>
      <c r="CN1387" s="29"/>
      <c r="CO1387" s="29"/>
      <c r="CP1387" s="29"/>
      <c r="CQ1387" s="29"/>
      <c r="CR1387" s="29"/>
      <c r="CS1387" s="29"/>
      <c r="CT1387" s="29"/>
      <c r="CU1387" s="29"/>
      <c r="CV1387" s="29"/>
      <c r="CW1387" s="29"/>
      <c r="CX1387" s="29"/>
      <c r="CY1387" s="29"/>
      <c r="CZ1387" s="29"/>
      <c r="DA1387" s="29"/>
      <c r="DB1387" s="29"/>
      <c r="DC1387" s="29"/>
      <c r="DD1387" s="29"/>
      <c r="DE1387" s="29"/>
      <c r="DF1387" s="29"/>
      <c r="DG1387" s="29"/>
      <c r="DH1387" s="29"/>
      <c r="DI1387" s="29"/>
      <c r="DJ1387" s="29"/>
      <c r="DK1387" s="29"/>
      <c r="DL1387" s="29"/>
      <c r="DM1387" s="29"/>
      <c r="DN1387" s="29"/>
      <c r="DO1387" s="29"/>
      <c r="DP1387" s="29"/>
      <c r="DQ1387" s="29"/>
      <c r="DR1387" s="29"/>
      <c r="DS1387" s="29"/>
      <c r="DT1387" s="29"/>
      <c r="DU1387" s="29"/>
      <c r="DV1387" s="29"/>
      <c r="DW1387" s="29"/>
      <c r="DX1387" s="29"/>
      <c r="DY1387" s="29"/>
      <c r="DZ1387" s="29"/>
      <c r="EA1387" s="29"/>
      <c r="EB1387" s="29"/>
      <c r="EC1387" s="29"/>
      <c r="ED1387" s="29"/>
      <c r="EE1387" s="29"/>
      <c r="EF1387" s="29"/>
      <c r="EG1387" s="29"/>
      <c r="EH1387" s="29"/>
      <c r="EI1387" s="29"/>
      <c r="EJ1387" s="29"/>
      <c r="EK1387" s="29"/>
      <c r="EL1387" s="29"/>
      <c r="EM1387" s="29"/>
      <c r="EN1387" s="29"/>
      <c r="EO1387" s="29"/>
      <c r="EP1387" s="29"/>
      <c r="EQ1387" s="29"/>
      <c r="ER1387" s="29"/>
      <c r="ES1387" s="29"/>
      <c r="ET1387" s="29"/>
      <c r="EU1387" s="29"/>
      <c r="EV1387" s="29"/>
      <c r="EW1387" s="29"/>
      <c r="EX1387" s="29"/>
      <c r="EY1387" s="29"/>
      <c r="EZ1387" s="29"/>
      <c r="FA1387" s="29"/>
      <c r="FB1387" s="29"/>
      <c r="FC1387" s="29"/>
      <c r="FD1387" s="29"/>
      <c r="FE1387" s="29"/>
      <c r="FF1387" s="29"/>
      <c r="FG1387" s="29"/>
      <c r="FH1387" s="29"/>
      <c r="FI1387" s="29"/>
      <c r="FJ1387" s="29"/>
      <c r="FK1387" s="29"/>
      <c r="FL1387" s="29"/>
      <c r="FM1387" s="29"/>
      <c r="FN1387" s="29"/>
      <c r="FO1387" s="29"/>
      <c r="FP1387" s="29"/>
      <c r="FQ1387" s="29"/>
      <c r="FR1387" s="29"/>
      <c r="FS1387" s="29"/>
      <c r="FT1387" s="29"/>
      <c r="FU1387" s="29"/>
      <c r="FV1387" s="29"/>
      <c r="FW1387" s="29"/>
      <c r="FX1387" s="29"/>
      <c r="FY1387" s="29"/>
      <c r="FZ1387" s="29"/>
      <c r="GA1387" s="29"/>
      <c r="GB1387" s="29"/>
      <c r="GC1387" s="29"/>
      <c r="GD1387" s="29"/>
      <c r="GE1387" s="29"/>
      <c r="GF1387" s="29"/>
      <c r="GG1387" s="29"/>
      <c r="GH1387" s="29"/>
      <c r="GI1387" s="29"/>
      <c r="GJ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</row>
    <row r="1388" spans="2:230" ht="12.75">
      <c r="B1388" s="48"/>
      <c r="C1388" s="48"/>
      <c r="D1388" s="48"/>
      <c r="E1388" s="55"/>
      <c r="F1388" s="56"/>
      <c r="G1388" s="56"/>
      <c r="H1388" s="56"/>
      <c r="I1388" s="48"/>
      <c r="J1388" s="48"/>
      <c r="K1388" s="48"/>
      <c r="L1388" s="56"/>
      <c r="M1388" s="48"/>
      <c r="N1388" s="48"/>
      <c r="O1388" s="49"/>
      <c r="P1388" s="48"/>
      <c r="Q1388" s="48"/>
      <c r="R1388" s="56"/>
      <c r="S1388" s="52"/>
      <c r="T1388" s="116"/>
      <c r="U1388" s="116"/>
      <c r="V1388" s="116"/>
      <c r="W1388" s="116"/>
      <c r="X1388" s="43"/>
      <c r="Y1388" s="43"/>
      <c r="Z1388" s="42"/>
      <c r="AA1388" s="43"/>
      <c r="AB1388" s="45"/>
      <c r="AC1388" s="45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  <c r="BM1388" s="29"/>
      <c r="BN1388" s="29"/>
      <c r="BO1388" s="29"/>
      <c r="BP1388" s="29"/>
      <c r="BQ1388" s="29"/>
      <c r="BR1388" s="29"/>
      <c r="BS1388" s="29"/>
      <c r="BT1388" s="29"/>
      <c r="BU1388" s="29"/>
      <c r="BV1388" s="29"/>
      <c r="BW1388" s="29"/>
      <c r="BX1388" s="29"/>
      <c r="BY1388" s="29"/>
      <c r="BZ1388" s="29"/>
      <c r="CA1388" s="29"/>
      <c r="CB1388" s="29"/>
      <c r="CC1388" s="29"/>
      <c r="CD1388" s="29"/>
      <c r="CE1388" s="29"/>
      <c r="CF1388" s="29"/>
      <c r="CG1388" s="29"/>
      <c r="CH1388" s="29"/>
      <c r="CI1388" s="29"/>
      <c r="CJ1388" s="29"/>
      <c r="CK1388" s="29"/>
      <c r="CL1388" s="29"/>
      <c r="CM1388" s="29"/>
      <c r="CN1388" s="29"/>
      <c r="CO1388" s="29"/>
      <c r="CP1388" s="29"/>
      <c r="CQ1388" s="29"/>
      <c r="CR1388" s="29"/>
      <c r="CS1388" s="29"/>
      <c r="CT1388" s="29"/>
      <c r="CU1388" s="29"/>
      <c r="CV1388" s="29"/>
      <c r="CW1388" s="29"/>
      <c r="CX1388" s="29"/>
      <c r="CY1388" s="29"/>
      <c r="CZ1388" s="29"/>
      <c r="DA1388" s="29"/>
      <c r="DB1388" s="29"/>
      <c r="DC1388" s="29"/>
      <c r="DD1388" s="29"/>
      <c r="DE1388" s="29"/>
      <c r="DF1388" s="29"/>
      <c r="DG1388" s="29"/>
      <c r="DH1388" s="29"/>
      <c r="DI1388" s="29"/>
      <c r="DJ1388" s="29"/>
      <c r="DK1388" s="29"/>
      <c r="DL1388" s="29"/>
      <c r="DM1388" s="29"/>
      <c r="DN1388" s="29"/>
      <c r="DO1388" s="29"/>
      <c r="DP1388" s="29"/>
      <c r="DQ1388" s="29"/>
      <c r="DR1388" s="29"/>
      <c r="DS1388" s="29"/>
      <c r="DT1388" s="29"/>
      <c r="DU1388" s="29"/>
      <c r="DV1388" s="29"/>
      <c r="DW1388" s="29"/>
      <c r="DX1388" s="29"/>
      <c r="DY1388" s="29"/>
      <c r="DZ1388" s="29"/>
      <c r="EA1388" s="29"/>
      <c r="EB1388" s="29"/>
      <c r="EC1388" s="29"/>
      <c r="ED1388" s="29"/>
      <c r="EE1388" s="29"/>
      <c r="EF1388" s="29"/>
      <c r="EG1388" s="29"/>
      <c r="EH1388" s="29"/>
      <c r="EI1388" s="29"/>
      <c r="EJ1388" s="29"/>
      <c r="EK1388" s="29"/>
      <c r="EL1388" s="29"/>
      <c r="EM1388" s="29"/>
      <c r="EN1388" s="29"/>
      <c r="EO1388" s="29"/>
      <c r="EP1388" s="29"/>
      <c r="EQ1388" s="29"/>
      <c r="ER1388" s="29"/>
      <c r="ES1388" s="29"/>
      <c r="ET1388" s="29"/>
      <c r="EU1388" s="29"/>
      <c r="EV1388" s="29"/>
      <c r="EW1388" s="29"/>
      <c r="EX1388" s="29"/>
      <c r="EY1388" s="29"/>
      <c r="EZ1388" s="29"/>
      <c r="FA1388" s="29"/>
      <c r="FB1388" s="29"/>
      <c r="FC1388" s="29"/>
      <c r="FD1388" s="29"/>
      <c r="FE1388" s="29"/>
      <c r="FF1388" s="29"/>
      <c r="FG1388" s="29"/>
      <c r="FH1388" s="29"/>
      <c r="FI1388" s="29"/>
      <c r="FJ1388" s="29"/>
      <c r="FK1388" s="29"/>
      <c r="FL1388" s="29"/>
      <c r="FM1388" s="29"/>
      <c r="FN1388" s="29"/>
      <c r="FO1388" s="29"/>
      <c r="FP1388" s="29"/>
      <c r="FQ1388" s="29"/>
      <c r="FR1388" s="29"/>
      <c r="FS1388" s="29"/>
      <c r="FT1388" s="29"/>
      <c r="FU1388" s="29"/>
      <c r="FV1388" s="29"/>
      <c r="FW1388" s="29"/>
      <c r="FX1388" s="29"/>
      <c r="FY1388" s="29"/>
      <c r="FZ1388" s="29"/>
      <c r="GA1388" s="29"/>
      <c r="GB1388" s="29"/>
      <c r="GC1388" s="29"/>
      <c r="GD1388" s="29"/>
      <c r="GE1388" s="29"/>
      <c r="GF1388" s="29"/>
      <c r="GG1388" s="29"/>
      <c r="GH1388" s="29"/>
      <c r="GI1388" s="29"/>
      <c r="GJ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</row>
    <row r="1389" spans="2:230" ht="12.75">
      <c r="B1389" s="48"/>
      <c r="C1389" s="48"/>
      <c r="D1389" s="48"/>
      <c r="E1389" s="55"/>
      <c r="F1389" s="56"/>
      <c r="G1389" s="56"/>
      <c r="H1389" s="56"/>
      <c r="I1389" s="48"/>
      <c r="J1389" s="48"/>
      <c r="K1389" s="48"/>
      <c r="L1389" s="56"/>
      <c r="M1389" s="48"/>
      <c r="N1389" s="48"/>
      <c r="O1389" s="49"/>
      <c r="P1389" s="48"/>
      <c r="Q1389" s="48"/>
      <c r="R1389" s="56"/>
      <c r="S1389" s="52"/>
      <c r="T1389" s="116"/>
      <c r="U1389" s="116"/>
      <c r="V1389" s="116"/>
      <c r="W1389" s="116"/>
      <c r="X1389" s="43"/>
      <c r="Y1389" s="43"/>
      <c r="Z1389" s="42"/>
      <c r="AA1389" s="43"/>
      <c r="AB1389" s="45"/>
      <c r="AC1389" s="45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  <c r="BM1389" s="29"/>
      <c r="BN1389" s="29"/>
      <c r="BO1389" s="29"/>
      <c r="BP1389" s="29"/>
      <c r="BQ1389" s="29"/>
      <c r="BR1389" s="29"/>
      <c r="BS1389" s="29"/>
      <c r="BT1389" s="29"/>
      <c r="BU1389" s="29"/>
      <c r="BV1389" s="29"/>
      <c r="BW1389" s="29"/>
      <c r="BX1389" s="29"/>
      <c r="BY1389" s="29"/>
      <c r="BZ1389" s="29"/>
      <c r="CA1389" s="29"/>
      <c r="CB1389" s="29"/>
      <c r="CC1389" s="29"/>
      <c r="CD1389" s="29"/>
      <c r="CE1389" s="29"/>
      <c r="CF1389" s="29"/>
      <c r="CG1389" s="29"/>
      <c r="CH1389" s="29"/>
      <c r="CI1389" s="29"/>
      <c r="CJ1389" s="29"/>
      <c r="CK1389" s="29"/>
      <c r="CL1389" s="29"/>
      <c r="CM1389" s="29"/>
      <c r="CN1389" s="29"/>
      <c r="CO1389" s="29"/>
      <c r="CP1389" s="29"/>
      <c r="CQ1389" s="29"/>
      <c r="CR1389" s="29"/>
      <c r="CS1389" s="29"/>
      <c r="CT1389" s="29"/>
      <c r="CU1389" s="29"/>
      <c r="CV1389" s="29"/>
      <c r="CW1389" s="29"/>
      <c r="CX1389" s="29"/>
      <c r="CY1389" s="29"/>
      <c r="CZ1389" s="29"/>
      <c r="DA1389" s="29"/>
      <c r="DB1389" s="29"/>
      <c r="DC1389" s="29"/>
      <c r="DD1389" s="29"/>
      <c r="DE1389" s="29"/>
      <c r="DF1389" s="29"/>
      <c r="DG1389" s="29"/>
      <c r="DH1389" s="29"/>
      <c r="DI1389" s="29"/>
      <c r="DJ1389" s="29"/>
      <c r="DK1389" s="29"/>
      <c r="DL1389" s="29"/>
      <c r="DM1389" s="29"/>
      <c r="DN1389" s="29"/>
      <c r="DO1389" s="29"/>
      <c r="DP1389" s="29"/>
      <c r="DQ1389" s="29"/>
      <c r="DR1389" s="29"/>
      <c r="DS1389" s="29"/>
      <c r="DT1389" s="29"/>
      <c r="DU1389" s="29"/>
      <c r="DV1389" s="29"/>
      <c r="DW1389" s="29"/>
      <c r="DX1389" s="29"/>
      <c r="DY1389" s="29"/>
      <c r="DZ1389" s="29"/>
      <c r="EA1389" s="29"/>
      <c r="EB1389" s="29"/>
      <c r="EC1389" s="29"/>
      <c r="ED1389" s="29"/>
      <c r="EE1389" s="29"/>
      <c r="EF1389" s="29"/>
      <c r="EG1389" s="29"/>
      <c r="EH1389" s="29"/>
      <c r="EI1389" s="29"/>
      <c r="EJ1389" s="29"/>
      <c r="EK1389" s="29"/>
      <c r="EL1389" s="29"/>
      <c r="EM1389" s="29"/>
      <c r="EN1389" s="29"/>
      <c r="EO1389" s="29"/>
      <c r="EP1389" s="29"/>
      <c r="EQ1389" s="29"/>
      <c r="ER1389" s="29"/>
      <c r="ES1389" s="29"/>
      <c r="ET1389" s="29"/>
      <c r="EU1389" s="29"/>
      <c r="EV1389" s="29"/>
      <c r="EW1389" s="29"/>
      <c r="EX1389" s="29"/>
      <c r="EY1389" s="29"/>
      <c r="EZ1389" s="29"/>
      <c r="FA1389" s="29"/>
      <c r="FB1389" s="29"/>
      <c r="FC1389" s="29"/>
      <c r="FD1389" s="29"/>
      <c r="FE1389" s="29"/>
      <c r="FF1389" s="29"/>
      <c r="FG1389" s="29"/>
      <c r="FH1389" s="29"/>
      <c r="FI1389" s="29"/>
      <c r="FJ1389" s="29"/>
      <c r="FK1389" s="29"/>
      <c r="FL1389" s="29"/>
      <c r="FM1389" s="29"/>
      <c r="FN1389" s="29"/>
      <c r="FO1389" s="29"/>
      <c r="FP1389" s="29"/>
      <c r="FQ1389" s="29"/>
      <c r="FR1389" s="29"/>
      <c r="FS1389" s="29"/>
      <c r="FT1389" s="29"/>
      <c r="FU1389" s="29"/>
      <c r="FV1389" s="29"/>
      <c r="FW1389" s="29"/>
      <c r="FX1389" s="29"/>
      <c r="FY1389" s="29"/>
      <c r="FZ1389" s="29"/>
      <c r="GA1389" s="29"/>
      <c r="GB1389" s="29"/>
      <c r="GC1389" s="29"/>
      <c r="GD1389" s="29"/>
      <c r="GE1389" s="29"/>
      <c r="GF1389" s="29"/>
      <c r="GG1389" s="29"/>
      <c r="GH1389" s="29"/>
      <c r="GI1389" s="29"/>
      <c r="GJ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</row>
    <row r="1390" spans="2:230" ht="12.75">
      <c r="B1390" s="48"/>
      <c r="C1390" s="48"/>
      <c r="D1390" s="48"/>
      <c r="E1390" s="55"/>
      <c r="F1390" s="56"/>
      <c r="G1390" s="56"/>
      <c r="H1390" s="56"/>
      <c r="I1390" s="48"/>
      <c r="J1390" s="48"/>
      <c r="K1390" s="48"/>
      <c r="L1390" s="56"/>
      <c r="M1390" s="48"/>
      <c r="N1390" s="48"/>
      <c r="O1390" s="49"/>
      <c r="P1390" s="48"/>
      <c r="Q1390" s="48"/>
      <c r="R1390" s="56"/>
      <c r="S1390" s="52"/>
      <c r="T1390" s="116"/>
      <c r="U1390" s="116"/>
      <c r="V1390" s="116"/>
      <c r="W1390" s="116"/>
      <c r="X1390" s="43"/>
      <c r="Y1390" s="43"/>
      <c r="Z1390" s="42"/>
      <c r="AA1390" s="43"/>
      <c r="AB1390" s="45"/>
      <c r="AC1390" s="45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  <c r="BM1390" s="29"/>
      <c r="BN1390" s="29"/>
      <c r="BO1390" s="29"/>
      <c r="BP1390" s="29"/>
      <c r="BQ1390" s="29"/>
      <c r="BR1390" s="29"/>
      <c r="BS1390" s="29"/>
      <c r="BT1390" s="29"/>
      <c r="BU1390" s="29"/>
      <c r="BV1390" s="29"/>
      <c r="BW1390" s="29"/>
      <c r="BX1390" s="29"/>
      <c r="BY1390" s="29"/>
      <c r="BZ1390" s="29"/>
      <c r="CA1390" s="29"/>
      <c r="CB1390" s="29"/>
      <c r="CC1390" s="29"/>
      <c r="CD1390" s="29"/>
      <c r="CE1390" s="29"/>
      <c r="CF1390" s="29"/>
      <c r="CG1390" s="29"/>
      <c r="CH1390" s="29"/>
      <c r="CI1390" s="29"/>
      <c r="CJ1390" s="29"/>
      <c r="CK1390" s="29"/>
      <c r="CL1390" s="29"/>
      <c r="CM1390" s="29"/>
      <c r="CN1390" s="29"/>
      <c r="CO1390" s="29"/>
      <c r="CP1390" s="29"/>
      <c r="CQ1390" s="29"/>
      <c r="CR1390" s="29"/>
      <c r="CS1390" s="29"/>
      <c r="CT1390" s="29"/>
      <c r="CU1390" s="29"/>
      <c r="CV1390" s="29"/>
      <c r="CW1390" s="29"/>
      <c r="CX1390" s="29"/>
      <c r="CY1390" s="29"/>
      <c r="CZ1390" s="29"/>
      <c r="DA1390" s="29"/>
      <c r="DB1390" s="29"/>
      <c r="DC1390" s="29"/>
      <c r="DD1390" s="29"/>
      <c r="DE1390" s="29"/>
      <c r="DF1390" s="29"/>
      <c r="DG1390" s="29"/>
      <c r="DH1390" s="29"/>
      <c r="DI1390" s="29"/>
      <c r="DJ1390" s="29"/>
      <c r="DK1390" s="29"/>
      <c r="DL1390" s="29"/>
      <c r="DM1390" s="29"/>
      <c r="DN1390" s="29"/>
      <c r="DO1390" s="29"/>
      <c r="DP1390" s="29"/>
      <c r="DQ1390" s="29"/>
      <c r="DR1390" s="29"/>
      <c r="DS1390" s="29"/>
      <c r="DT1390" s="29"/>
      <c r="DU1390" s="29"/>
      <c r="DV1390" s="29"/>
      <c r="DW1390" s="29"/>
      <c r="DX1390" s="29"/>
      <c r="DY1390" s="29"/>
      <c r="DZ1390" s="29"/>
      <c r="EA1390" s="29"/>
      <c r="EB1390" s="29"/>
      <c r="EC1390" s="29"/>
      <c r="ED1390" s="29"/>
      <c r="EE1390" s="29"/>
      <c r="EF1390" s="29"/>
      <c r="EG1390" s="29"/>
      <c r="EH1390" s="29"/>
      <c r="EI1390" s="29"/>
      <c r="EJ1390" s="29"/>
      <c r="EK1390" s="29"/>
      <c r="EL1390" s="29"/>
      <c r="EM1390" s="29"/>
      <c r="EN1390" s="29"/>
      <c r="EO1390" s="29"/>
      <c r="EP1390" s="29"/>
      <c r="EQ1390" s="29"/>
      <c r="ER1390" s="29"/>
      <c r="ES1390" s="29"/>
      <c r="ET1390" s="29"/>
      <c r="EU1390" s="29"/>
      <c r="EV1390" s="29"/>
      <c r="EW1390" s="29"/>
      <c r="EX1390" s="29"/>
      <c r="EY1390" s="29"/>
      <c r="EZ1390" s="29"/>
      <c r="FA1390" s="29"/>
      <c r="FB1390" s="29"/>
      <c r="FC1390" s="29"/>
      <c r="FD1390" s="29"/>
      <c r="FE1390" s="29"/>
      <c r="FF1390" s="29"/>
      <c r="FG1390" s="29"/>
      <c r="FH1390" s="29"/>
      <c r="FI1390" s="29"/>
      <c r="FJ1390" s="29"/>
      <c r="FK1390" s="29"/>
      <c r="FL1390" s="29"/>
      <c r="FM1390" s="29"/>
      <c r="FN1390" s="29"/>
      <c r="FO1390" s="29"/>
      <c r="FP1390" s="29"/>
      <c r="FQ1390" s="29"/>
      <c r="FR1390" s="29"/>
      <c r="FS1390" s="29"/>
      <c r="FT1390" s="29"/>
      <c r="FU1390" s="29"/>
      <c r="FV1390" s="29"/>
      <c r="FW1390" s="29"/>
      <c r="FX1390" s="29"/>
      <c r="FY1390" s="29"/>
      <c r="FZ1390" s="29"/>
      <c r="GA1390" s="29"/>
      <c r="GB1390" s="29"/>
      <c r="GC1390" s="29"/>
      <c r="GD1390" s="29"/>
      <c r="GE1390" s="29"/>
      <c r="GF1390" s="29"/>
      <c r="GG1390" s="29"/>
      <c r="GH1390" s="29"/>
      <c r="GI1390" s="29"/>
      <c r="GJ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</row>
    <row r="1391" spans="2:230" ht="12.75">
      <c r="B1391" s="48"/>
      <c r="C1391" s="48"/>
      <c r="D1391" s="48"/>
      <c r="E1391" s="55"/>
      <c r="F1391" s="56"/>
      <c r="G1391" s="56"/>
      <c r="H1391" s="56"/>
      <c r="I1391" s="48"/>
      <c r="J1391" s="48"/>
      <c r="K1391" s="48"/>
      <c r="L1391" s="56"/>
      <c r="M1391" s="48"/>
      <c r="N1391" s="48"/>
      <c r="O1391" s="49"/>
      <c r="P1391" s="48"/>
      <c r="Q1391" s="48"/>
      <c r="R1391" s="56"/>
      <c r="S1391" s="52"/>
      <c r="T1391" s="116"/>
      <c r="U1391" s="116"/>
      <c r="V1391" s="116"/>
      <c r="W1391" s="116"/>
      <c r="X1391" s="43"/>
      <c r="Y1391" s="43"/>
      <c r="Z1391" s="42"/>
      <c r="AA1391" s="43"/>
      <c r="AB1391" s="45"/>
      <c r="AC1391" s="45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  <c r="BM1391" s="29"/>
      <c r="BN1391" s="29"/>
      <c r="BO1391" s="29"/>
      <c r="BP1391" s="29"/>
      <c r="BQ1391" s="29"/>
      <c r="BR1391" s="29"/>
      <c r="BS1391" s="29"/>
      <c r="BT1391" s="29"/>
      <c r="BU1391" s="29"/>
      <c r="BV1391" s="29"/>
      <c r="BW1391" s="29"/>
      <c r="BX1391" s="29"/>
      <c r="BY1391" s="29"/>
      <c r="BZ1391" s="29"/>
      <c r="CA1391" s="29"/>
      <c r="CB1391" s="29"/>
      <c r="CC1391" s="29"/>
      <c r="CD1391" s="29"/>
      <c r="CE1391" s="29"/>
      <c r="CF1391" s="29"/>
      <c r="CG1391" s="29"/>
      <c r="CH1391" s="29"/>
      <c r="CI1391" s="29"/>
      <c r="CJ1391" s="29"/>
      <c r="CK1391" s="29"/>
      <c r="CL1391" s="29"/>
      <c r="CM1391" s="29"/>
      <c r="CN1391" s="29"/>
      <c r="CO1391" s="29"/>
      <c r="CP1391" s="29"/>
      <c r="CQ1391" s="29"/>
      <c r="CR1391" s="29"/>
      <c r="CS1391" s="29"/>
      <c r="CT1391" s="29"/>
      <c r="CU1391" s="29"/>
      <c r="CV1391" s="29"/>
      <c r="CW1391" s="29"/>
      <c r="CX1391" s="29"/>
      <c r="CY1391" s="29"/>
      <c r="CZ1391" s="29"/>
      <c r="DA1391" s="29"/>
      <c r="DB1391" s="29"/>
      <c r="DC1391" s="29"/>
      <c r="DD1391" s="29"/>
      <c r="DE1391" s="29"/>
      <c r="DF1391" s="29"/>
      <c r="DG1391" s="29"/>
      <c r="DH1391" s="29"/>
      <c r="DI1391" s="29"/>
      <c r="DJ1391" s="29"/>
      <c r="DK1391" s="29"/>
      <c r="DL1391" s="29"/>
      <c r="DM1391" s="29"/>
      <c r="DN1391" s="29"/>
      <c r="DO1391" s="29"/>
      <c r="DP1391" s="29"/>
      <c r="DQ1391" s="29"/>
      <c r="DR1391" s="29"/>
      <c r="DS1391" s="29"/>
      <c r="DT1391" s="29"/>
      <c r="DU1391" s="29"/>
      <c r="DV1391" s="29"/>
      <c r="DW1391" s="29"/>
      <c r="DX1391" s="29"/>
      <c r="DY1391" s="29"/>
      <c r="DZ1391" s="29"/>
      <c r="EA1391" s="29"/>
      <c r="EB1391" s="29"/>
      <c r="EC1391" s="29"/>
      <c r="ED1391" s="29"/>
      <c r="EE1391" s="29"/>
      <c r="EF1391" s="29"/>
      <c r="EG1391" s="29"/>
      <c r="EH1391" s="29"/>
      <c r="EI1391" s="29"/>
      <c r="EJ1391" s="29"/>
      <c r="EK1391" s="29"/>
      <c r="EL1391" s="29"/>
      <c r="EM1391" s="29"/>
      <c r="EN1391" s="29"/>
      <c r="EO1391" s="29"/>
      <c r="EP1391" s="29"/>
      <c r="EQ1391" s="29"/>
      <c r="ER1391" s="29"/>
      <c r="ES1391" s="29"/>
      <c r="ET1391" s="29"/>
      <c r="EU1391" s="29"/>
      <c r="EV1391" s="29"/>
      <c r="EW1391" s="29"/>
      <c r="EX1391" s="29"/>
      <c r="EY1391" s="29"/>
      <c r="EZ1391" s="29"/>
      <c r="FA1391" s="29"/>
      <c r="FB1391" s="29"/>
      <c r="FC1391" s="29"/>
      <c r="FD1391" s="29"/>
      <c r="FE1391" s="29"/>
      <c r="FF1391" s="29"/>
      <c r="FG1391" s="29"/>
      <c r="FH1391" s="29"/>
      <c r="FI1391" s="29"/>
      <c r="FJ1391" s="29"/>
      <c r="FK1391" s="29"/>
      <c r="FL1391" s="29"/>
      <c r="FM1391" s="29"/>
      <c r="FN1391" s="29"/>
      <c r="FO1391" s="29"/>
      <c r="FP1391" s="29"/>
      <c r="FQ1391" s="29"/>
      <c r="FR1391" s="29"/>
      <c r="FS1391" s="29"/>
      <c r="FT1391" s="29"/>
      <c r="FU1391" s="29"/>
      <c r="FV1391" s="29"/>
      <c r="FW1391" s="29"/>
      <c r="FX1391" s="29"/>
      <c r="FY1391" s="29"/>
      <c r="FZ1391" s="29"/>
      <c r="GA1391" s="29"/>
      <c r="GB1391" s="29"/>
      <c r="GC1391" s="29"/>
      <c r="GD1391" s="29"/>
      <c r="GE1391" s="29"/>
      <c r="GF1391" s="29"/>
      <c r="GG1391" s="29"/>
      <c r="GH1391" s="29"/>
      <c r="GI1391" s="29"/>
      <c r="GJ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</row>
    <row r="1392" spans="2:230" ht="12.75">
      <c r="B1392" s="48"/>
      <c r="C1392" s="48"/>
      <c r="D1392" s="48"/>
      <c r="E1392" s="55"/>
      <c r="F1392" s="56"/>
      <c r="G1392" s="56"/>
      <c r="H1392" s="56"/>
      <c r="I1392" s="48"/>
      <c r="J1392" s="48"/>
      <c r="K1392" s="48"/>
      <c r="L1392" s="56"/>
      <c r="M1392" s="48"/>
      <c r="N1392" s="48"/>
      <c r="O1392" s="49"/>
      <c r="P1392" s="48"/>
      <c r="Q1392" s="48"/>
      <c r="R1392" s="56"/>
      <c r="S1392" s="52"/>
      <c r="T1392" s="116"/>
      <c r="U1392" s="116"/>
      <c r="V1392" s="116"/>
      <c r="W1392" s="116"/>
      <c r="X1392" s="43"/>
      <c r="Y1392" s="43"/>
      <c r="Z1392" s="42"/>
      <c r="AA1392" s="43"/>
      <c r="AB1392" s="45"/>
      <c r="AC1392" s="45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  <c r="BM1392" s="29"/>
      <c r="BN1392" s="29"/>
      <c r="BO1392" s="29"/>
      <c r="BP1392" s="29"/>
      <c r="BQ1392" s="29"/>
      <c r="BR1392" s="29"/>
      <c r="BS1392" s="29"/>
      <c r="BT1392" s="29"/>
      <c r="BU1392" s="29"/>
      <c r="BV1392" s="29"/>
      <c r="BW1392" s="29"/>
      <c r="BX1392" s="29"/>
      <c r="BY1392" s="29"/>
      <c r="BZ1392" s="29"/>
      <c r="CA1392" s="29"/>
      <c r="CB1392" s="29"/>
      <c r="CC1392" s="29"/>
      <c r="CD1392" s="29"/>
      <c r="CE1392" s="29"/>
      <c r="CF1392" s="29"/>
      <c r="CG1392" s="29"/>
      <c r="CH1392" s="29"/>
      <c r="CI1392" s="29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  <c r="DM1392" s="29"/>
      <c r="DN1392" s="29"/>
      <c r="DO1392" s="29"/>
      <c r="DP1392" s="29"/>
      <c r="DQ1392" s="29"/>
      <c r="DR1392" s="29"/>
      <c r="DS1392" s="29"/>
      <c r="DT1392" s="29"/>
      <c r="DU1392" s="29"/>
      <c r="DV1392" s="29"/>
      <c r="DW1392" s="29"/>
      <c r="DX1392" s="29"/>
      <c r="DY1392" s="29"/>
      <c r="DZ1392" s="29"/>
      <c r="EA1392" s="29"/>
      <c r="EB1392" s="29"/>
      <c r="EC1392" s="29"/>
      <c r="ED1392" s="29"/>
      <c r="EE1392" s="29"/>
      <c r="EF1392" s="29"/>
      <c r="EG1392" s="29"/>
      <c r="EH1392" s="29"/>
      <c r="EI1392" s="29"/>
      <c r="EJ1392" s="29"/>
      <c r="EK1392" s="29"/>
      <c r="EL1392" s="29"/>
      <c r="EM1392" s="29"/>
      <c r="EN1392" s="29"/>
      <c r="EO1392" s="29"/>
      <c r="EP1392" s="29"/>
      <c r="EQ1392" s="29"/>
      <c r="ER1392" s="29"/>
      <c r="ES1392" s="29"/>
      <c r="ET1392" s="29"/>
      <c r="EU1392" s="29"/>
      <c r="EV1392" s="29"/>
      <c r="EW1392" s="29"/>
      <c r="EX1392" s="29"/>
      <c r="EY1392" s="29"/>
      <c r="EZ1392" s="29"/>
      <c r="FA1392" s="29"/>
      <c r="FB1392" s="29"/>
      <c r="FC1392" s="29"/>
      <c r="FD1392" s="29"/>
      <c r="FE1392" s="29"/>
      <c r="FF1392" s="29"/>
      <c r="FG1392" s="29"/>
      <c r="FH1392" s="29"/>
      <c r="FI1392" s="29"/>
      <c r="FJ1392" s="29"/>
      <c r="FK1392" s="29"/>
      <c r="FL1392" s="29"/>
      <c r="FM1392" s="29"/>
      <c r="FN1392" s="29"/>
      <c r="FO1392" s="29"/>
      <c r="FP1392" s="29"/>
      <c r="FQ1392" s="29"/>
      <c r="FR1392" s="29"/>
      <c r="FS1392" s="29"/>
      <c r="FT1392" s="29"/>
      <c r="FU1392" s="29"/>
      <c r="FV1392" s="29"/>
      <c r="FW1392" s="29"/>
      <c r="FX1392" s="29"/>
      <c r="FY1392" s="29"/>
      <c r="FZ1392" s="29"/>
      <c r="GA1392" s="29"/>
      <c r="GB1392" s="29"/>
      <c r="GC1392" s="29"/>
      <c r="GD1392" s="29"/>
      <c r="GE1392" s="29"/>
      <c r="GF1392" s="29"/>
      <c r="GG1392" s="29"/>
      <c r="GH1392" s="29"/>
      <c r="GI1392" s="29"/>
      <c r="GJ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</row>
    <row r="1393" spans="2:230" ht="12.75">
      <c r="B1393" s="48"/>
      <c r="C1393" s="48"/>
      <c r="D1393" s="48"/>
      <c r="E1393" s="55"/>
      <c r="F1393" s="56"/>
      <c r="G1393" s="56"/>
      <c r="H1393" s="56"/>
      <c r="I1393" s="48"/>
      <c r="J1393" s="48"/>
      <c r="K1393" s="48"/>
      <c r="L1393" s="56"/>
      <c r="M1393" s="48"/>
      <c r="N1393" s="48"/>
      <c r="O1393" s="49"/>
      <c r="P1393" s="48"/>
      <c r="Q1393" s="48"/>
      <c r="R1393" s="56"/>
      <c r="S1393" s="52"/>
      <c r="T1393" s="116"/>
      <c r="U1393" s="116"/>
      <c r="V1393" s="116"/>
      <c r="W1393" s="116"/>
      <c r="X1393" s="43"/>
      <c r="Y1393" s="43"/>
      <c r="Z1393" s="42"/>
      <c r="AA1393" s="43"/>
      <c r="AB1393" s="45"/>
      <c r="AC1393" s="45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  <c r="BM1393" s="29"/>
      <c r="BN1393" s="29"/>
      <c r="BO1393" s="29"/>
      <c r="BP1393" s="29"/>
      <c r="BQ1393" s="29"/>
      <c r="BR1393" s="29"/>
      <c r="BS1393" s="29"/>
      <c r="BT1393" s="29"/>
      <c r="BU1393" s="29"/>
      <c r="BV1393" s="29"/>
      <c r="BW1393" s="29"/>
      <c r="BX1393" s="29"/>
      <c r="BY1393" s="29"/>
      <c r="BZ1393" s="29"/>
      <c r="CA1393" s="29"/>
      <c r="CB1393" s="29"/>
      <c r="CC1393" s="29"/>
      <c r="CD1393" s="29"/>
      <c r="CE1393" s="29"/>
      <c r="CF1393" s="29"/>
      <c r="CG1393" s="29"/>
      <c r="CH1393" s="29"/>
      <c r="CI1393" s="29"/>
      <c r="CJ1393" s="29"/>
      <c r="CK1393" s="29"/>
      <c r="CL1393" s="29"/>
      <c r="CM1393" s="29"/>
      <c r="CN1393" s="29"/>
      <c r="CO1393" s="29"/>
      <c r="CP1393" s="29"/>
      <c r="CQ1393" s="29"/>
      <c r="CR1393" s="29"/>
      <c r="CS1393" s="29"/>
      <c r="CT1393" s="29"/>
      <c r="CU1393" s="29"/>
      <c r="CV1393" s="29"/>
      <c r="CW1393" s="29"/>
      <c r="CX1393" s="29"/>
      <c r="CY1393" s="29"/>
      <c r="CZ1393" s="29"/>
      <c r="DA1393" s="29"/>
      <c r="DB1393" s="29"/>
      <c r="DC1393" s="29"/>
      <c r="DD1393" s="29"/>
      <c r="DE1393" s="29"/>
      <c r="DF1393" s="29"/>
      <c r="DG1393" s="29"/>
      <c r="DH1393" s="29"/>
      <c r="DI1393" s="29"/>
      <c r="DJ1393" s="29"/>
      <c r="DK1393" s="29"/>
      <c r="DL1393" s="29"/>
      <c r="DM1393" s="29"/>
      <c r="DN1393" s="29"/>
      <c r="DO1393" s="29"/>
      <c r="DP1393" s="29"/>
      <c r="DQ1393" s="29"/>
      <c r="DR1393" s="29"/>
      <c r="DS1393" s="29"/>
      <c r="DT1393" s="29"/>
      <c r="DU1393" s="29"/>
      <c r="DV1393" s="29"/>
      <c r="DW1393" s="29"/>
      <c r="DX1393" s="29"/>
      <c r="DY1393" s="29"/>
      <c r="DZ1393" s="29"/>
      <c r="EA1393" s="29"/>
      <c r="EB1393" s="29"/>
      <c r="EC1393" s="29"/>
      <c r="ED1393" s="29"/>
      <c r="EE1393" s="29"/>
      <c r="EF1393" s="29"/>
      <c r="EG1393" s="29"/>
      <c r="EH1393" s="29"/>
      <c r="EI1393" s="29"/>
      <c r="EJ1393" s="29"/>
      <c r="EK1393" s="29"/>
      <c r="EL1393" s="29"/>
      <c r="EM1393" s="29"/>
      <c r="EN1393" s="29"/>
      <c r="EO1393" s="29"/>
      <c r="EP1393" s="29"/>
      <c r="EQ1393" s="29"/>
      <c r="ER1393" s="29"/>
      <c r="ES1393" s="29"/>
      <c r="ET1393" s="29"/>
      <c r="EU1393" s="29"/>
      <c r="EV1393" s="29"/>
      <c r="EW1393" s="29"/>
      <c r="EX1393" s="29"/>
      <c r="EY1393" s="29"/>
      <c r="EZ1393" s="29"/>
      <c r="FA1393" s="29"/>
      <c r="FB1393" s="29"/>
      <c r="FC1393" s="29"/>
      <c r="FD1393" s="29"/>
      <c r="FE1393" s="29"/>
      <c r="FF1393" s="29"/>
      <c r="FG1393" s="29"/>
      <c r="FH1393" s="29"/>
      <c r="FI1393" s="29"/>
      <c r="FJ1393" s="29"/>
      <c r="FK1393" s="29"/>
      <c r="FL1393" s="29"/>
      <c r="FM1393" s="29"/>
      <c r="FN1393" s="29"/>
      <c r="FO1393" s="29"/>
      <c r="FP1393" s="29"/>
      <c r="FQ1393" s="29"/>
      <c r="FR1393" s="29"/>
      <c r="FS1393" s="29"/>
      <c r="FT1393" s="29"/>
      <c r="FU1393" s="29"/>
      <c r="FV1393" s="29"/>
      <c r="FW1393" s="29"/>
      <c r="FX1393" s="29"/>
      <c r="FY1393" s="29"/>
      <c r="FZ1393" s="29"/>
      <c r="GA1393" s="29"/>
      <c r="GB1393" s="29"/>
      <c r="GC1393" s="29"/>
      <c r="GD1393" s="29"/>
      <c r="GE1393" s="29"/>
      <c r="GF1393" s="29"/>
      <c r="GG1393" s="29"/>
      <c r="GH1393" s="29"/>
      <c r="GI1393" s="29"/>
      <c r="GJ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</row>
    <row r="1394" spans="2:230" ht="12.75">
      <c r="B1394" s="48"/>
      <c r="C1394" s="48"/>
      <c r="D1394" s="48"/>
      <c r="E1394" s="55"/>
      <c r="F1394" s="56"/>
      <c r="G1394" s="56"/>
      <c r="H1394" s="56"/>
      <c r="I1394" s="48"/>
      <c r="J1394" s="48"/>
      <c r="K1394" s="48"/>
      <c r="L1394" s="56"/>
      <c r="M1394" s="48"/>
      <c r="N1394" s="48"/>
      <c r="O1394" s="49"/>
      <c r="P1394" s="48"/>
      <c r="Q1394" s="48"/>
      <c r="R1394" s="56"/>
      <c r="S1394" s="52"/>
      <c r="T1394" s="116"/>
      <c r="U1394" s="116"/>
      <c r="V1394" s="116"/>
      <c r="W1394" s="116"/>
      <c r="X1394" s="43"/>
      <c r="Y1394" s="43"/>
      <c r="Z1394" s="42"/>
      <c r="AA1394" s="43"/>
      <c r="AB1394" s="45"/>
      <c r="AC1394" s="45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  <c r="BM1394" s="29"/>
      <c r="BN1394" s="29"/>
      <c r="BO1394" s="29"/>
      <c r="BP1394" s="29"/>
      <c r="BQ1394" s="29"/>
      <c r="BR1394" s="29"/>
      <c r="BS1394" s="29"/>
      <c r="BT1394" s="29"/>
      <c r="BU1394" s="29"/>
      <c r="BV1394" s="29"/>
      <c r="BW1394" s="29"/>
      <c r="BX1394" s="29"/>
      <c r="BY1394" s="29"/>
      <c r="BZ1394" s="29"/>
      <c r="CA1394" s="29"/>
      <c r="CB1394" s="29"/>
      <c r="CC1394" s="29"/>
      <c r="CD1394" s="29"/>
      <c r="CE1394" s="29"/>
      <c r="CF1394" s="29"/>
      <c r="CG1394" s="29"/>
      <c r="CH1394" s="29"/>
      <c r="CI1394" s="29"/>
      <c r="CJ1394" s="29"/>
      <c r="CK1394" s="29"/>
      <c r="CL1394" s="29"/>
      <c r="CM1394" s="29"/>
      <c r="CN1394" s="29"/>
      <c r="CO1394" s="29"/>
      <c r="CP1394" s="29"/>
      <c r="CQ1394" s="29"/>
      <c r="CR1394" s="29"/>
      <c r="CS1394" s="29"/>
      <c r="CT1394" s="29"/>
      <c r="CU1394" s="29"/>
      <c r="CV1394" s="29"/>
      <c r="CW1394" s="29"/>
      <c r="CX1394" s="29"/>
      <c r="CY1394" s="29"/>
      <c r="CZ1394" s="29"/>
      <c r="DA1394" s="29"/>
      <c r="DB1394" s="29"/>
      <c r="DC1394" s="29"/>
      <c r="DD1394" s="29"/>
      <c r="DE1394" s="29"/>
      <c r="DF1394" s="29"/>
      <c r="DG1394" s="29"/>
      <c r="DH1394" s="29"/>
      <c r="DI1394" s="29"/>
      <c r="DJ1394" s="29"/>
      <c r="DK1394" s="29"/>
      <c r="DL1394" s="29"/>
      <c r="DM1394" s="29"/>
      <c r="DN1394" s="29"/>
      <c r="DO1394" s="29"/>
      <c r="DP1394" s="29"/>
      <c r="DQ1394" s="29"/>
      <c r="DR1394" s="29"/>
      <c r="DS1394" s="29"/>
      <c r="DT1394" s="29"/>
      <c r="DU1394" s="29"/>
      <c r="DV1394" s="29"/>
      <c r="DW1394" s="29"/>
      <c r="DX1394" s="29"/>
      <c r="DY1394" s="29"/>
      <c r="DZ1394" s="29"/>
      <c r="EA1394" s="29"/>
      <c r="EB1394" s="29"/>
      <c r="EC1394" s="29"/>
      <c r="ED1394" s="29"/>
      <c r="EE1394" s="29"/>
      <c r="EF1394" s="29"/>
      <c r="EG1394" s="29"/>
      <c r="EH1394" s="29"/>
      <c r="EI1394" s="29"/>
      <c r="EJ1394" s="29"/>
      <c r="EK1394" s="29"/>
      <c r="EL1394" s="29"/>
      <c r="EM1394" s="29"/>
      <c r="EN1394" s="29"/>
      <c r="EO1394" s="29"/>
      <c r="EP1394" s="29"/>
      <c r="EQ1394" s="29"/>
      <c r="ER1394" s="29"/>
      <c r="ES1394" s="29"/>
      <c r="ET1394" s="29"/>
      <c r="EU1394" s="29"/>
      <c r="EV1394" s="29"/>
      <c r="EW1394" s="29"/>
      <c r="EX1394" s="29"/>
      <c r="EY1394" s="29"/>
      <c r="EZ1394" s="29"/>
      <c r="FA1394" s="29"/>
      <c r="FB1394" s="29"/>
      <c r="FC1394" s="29"/>
      <c r="FD1394" s="29"/>
      <c r="FE1394" s="29"/>
      <c r="FF1394" s="29"/>
      <c r="FG1394" s="29"/>
      <c r="FH1394" s="29"/>
      <c r="FI1394" s="29"/>
      <c r="FJ1394" s="29"/>
      <c r="FK1394" s="29"/>
      <c r="FL1394" s="29"/>
      <c r="FM1394" s="29"/>
      <c r="FN1394" s="29"/>
      <c r="FO1394" s="29"/>
      <c r="FP1394" s="29"/>
      <c r="FQ1394" s="29"/>
      <c r="FR1394" s="29"/>
      <c r="FS1394" s="29"/>
      <c r="FT1394" s="29"/>
      <c r="FU1394" s="29"/>
      <c r="FV1394" s="29"/>
      <c r="FW1394" s="29"/>
      <c r="FX1394" s="29"/>
      <c r="FY1394" s="29"/>
      <c r="FZ1394" s="29"/>
      <c r="GA1394" s="29"/>
      <c r="GB1394" s="29"/>
      <c r="GC1394" s="29"/>
      <c r="GD1394" s="29"/>
      <c r="GE1394" s="29"/>
      <c r="GF1394" s="29"/>
      <c r="GG1394" s="29"/>
      <c r="GH1394" s="29"/>
      <c r="GI1394" s="29"/>
      <c r="GJ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</row>
    <row r="1395" spans="2:230" ht="12.75">
      <c r="B1395" s="48"/>
      <c r="C1395" s="48"/>
      <c r="D1395" s="48"/>
      <c r="E1395" s="55"/>
      <c r="F1395" s="56"/>
      <c r="G1395" s="56"/>
      <c r="H1395" s="56"/>
      <c r="I1395" s="48"/>
      <c r="J1395" s="48"/>
      <c r="K1395" s="48"/>
      <c r="L1395" s="56"/>
      <c r="M1395" s="48"/>
      <c r="N1395" s="48"/>
      <c r="O1395" s="49"/>
      <c r="P1395" s="48"/>
      <c r="Q1395" s="48"/>
      <c r="R1395" s="56"/>
      <c r="S1395" s="52"/>
      <c r="T1395" s="116"/>
      <c r="U1395" s="116"/>
      <c r="V1395" s="116"/>
      <c r="W1395" s="116"/>
      <c r="X1395" s="43"/>
      <c r="Y1395" s="43"/>
      <c r="Z1395" s="42"/>
      <c r="AA1395" s="43"/>
      <c r="AB1395" s="45"/>
      <c r="AC1395" s="45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  <c r="BM1395" s="29"/>
      <c r="BN1395" s="29"/>
      <c r="BO1395" s="29"/>
      <c r="BP1395" s="29"/>
      <c r="BQ1395" s="29"/>
      <c r="BR1395" s="29"/>
      <c r="BS1395" s="29"/>
      <c r="BT1395" s="29"/>
      <c r="BU1395" s="29"/>
      <c r="BV1395" s="29"/>
      <c r="BW1395" s="29"/>
      <c r="BX1395" s="29"/>
      <c r="BY1395" s="29"/>
      <c r="BZ1395" s="29"/>
      <c r="CA1395" s="29"/>
      <c r="CB1395" s="29"/>
      <c r="CC1395" s="29"/>
      <c r="CD1395" s="29"/>
      <c r="CE1395" s="29"/>
      <c r="CF1395" s="29"/>
      <c r="CG1395" s="29"/>
      <c r="CH1395" s="29"/>
      <c r="CI1395" s="29"/>
      <c r="CJ1395" s="29"/>
      <c r="CK1395" s="29"/>
      <c r="CL1395" s="29"/>
      <c r="CM1395" s="29"/>
      <c r="CN1395" s="29"/>
      <c r="CO1395" s="29"/>
      <c r="CP1395" s="29"/>
      <c r="CQ1395" s="29"/>
      <c r="CR1395" s="29"/>
      <c r="CS1395" s="29"/>
      <c r="CT1395" s="29"/>
      <c r="CU1395" s="29"/>
      <c r="CV1395" s="29"/>
      <c r="CW1395" s="29"/>
      <c r="CX1395" s="29"/>
      <c r="CY1395" s="29"/>
      <c r="CZ1395" s="29"/>
      <c r="DA1395" s="29"/>
      <c r="DB1395" s="29"/>
      <c r="DC1395" s="29"/>
      <c r="DD1395" s="29"/>
      <c r="DE1395" s="29"/>
      <c r="DF1395" s="29"/>
      <c r="DG1395" s="29"/>
      <c r="DH1395" s="29"/>
      <c r="DI1395" s="29"/>
      <c r="DJ1395" s="29"/>
      <c r="DK1395" s="29"/>
      <c r="DL1395" s="29"/>
      <c r="DM1395" s="29"/>
      <c r="DN1395" s="29"/>
      <c r="DO1395" s="29"/>
      <c r="DP1395" s="29"/>
      <c r="DQ1395" s="29"/>
      <c r="DR1395" s="29"/>
      <c r="DS1395" s="29"/>
      <c r="DT1395" s="29"/>
      <c r="DU1395" s="29"/>
      <c r="DV1395" s="29"/>
      <c r="DW1395" s="29"/>
      <c r="DX1395" s="29"/>
      <c r="DY1395" s="29"/>
      <c r="DZ1395" s="29"/>
      <c r="EA1395" s="29"/>
      <c r="EB1395" s="29"/>
      <c r="EC1395" s="29"/>
      <c r="ED1395" s="29"/>
      <c r="EE1395" s="29"/>
      <c r="EF1395" s="29"/>
      <c r="EG1395" s="29"/>
      <c r="EH1395" s="29"/>
      <c r="EI1395" s="29"/>
      <c r="EJ1395" s="29"/>
      <c r="EK1395" s="29"/>
      <c r="EL1395" s="29"/>
      <c r="EM1395" s="29"/>
      <c r="EN1395" s="29"/>
      <c r="EO1395" s="29"/>
      <c r="EP1395" s="29"/>
      <c r="EQ1395" s="29"/>
      <c r="ER1395" s="29"/>
      <c r="ES1395" s="29"/>
      <c r="ET1395" s="29"/>
      <c r="EU1395" s="29"/>
      <c r="EV1395" s="29"/>
      <c r="EW1395" s="29"/>
      <c r="EX1395" s="29"/>
      <c r="EY1395" s="29"/>
      <c r="EZ1395" s="29"/>
      <c r="FA1395" s="29"/>
      <c r="FB1395" s="29"/>
      <c r="FC1395" s="29"/>
      <c r="FD1395" s="29"/>
      <c r="FE1395" s="29"/>
      <c r="FF1395" s="29"/>
      <c r="FG1395" s="29"/>
      <c r="FH1395" s="29"/>
      <c r="FI1395" s="29"/>
      <c r="FJ1395" s="29"/>
      <c r="FK1395" s="29"/>
      <c r="FL1395" s="29"/>
      <c r="FM1395" s="29"/>
      <c r="FN1395" s="29"/>
      <c r="FO1395" s="29"/>
      <c r="FP1395" s="29"/>
      <c r="FQ1395" s="29"/>
      <c r="FR1395" s="29"/>
      <c r="FS1395" s="29"/>
      <c r="FT1395" s="29"/>
      <c r="FU1395" s="29"/>
      <c r="FV1395" s="29"/>
      <c r="FW1395" s="29"/>
      <c r="FX1395" s="29"/>
      <c r="FY1395" s="29"/>
      <c r="FZ1395" s="29"/>
      <c r="GA1395" s="29"/>
      <c r="GB1395" s="29"/>
      <c r="GC1395" s="29"/>
      <c r="GD1395" s="29"/>
      <c r="GE1395" s="29"/>
      <c r="GF1395" s="29"/>
      <c r="GG1395" s="29"/>
      <c r="GH1395" s="29"/>
      <c r="GI1395" s="29"/>
      <c r="GJ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</row>
    <row r="1396" spans="2:230" ht="12.75">
      <c r="B1396" s="48"/>
      <c r="C1396" s="48"/>
      <c r="D1396" s="48"/>
      <c r="E1396" s="55"/>
      <c r="F1396" s="56"/>
      <c r="G1396" s="56"/>
      <c r="H1396" s="56"/>
      <c r="I1396" s="48"/>
      <c r="J1396" s="48"/>
      <c r="K1396" s="48"/>
      <c r="L1396" s="56"/>
      <c r="M1396" s="48"/>
      <c r="N1396" s="48"/>
      <c r="O1396" s="49"/>
      <c r="P1396" s="48"/>
      <c r="Q1396" s="48"/>
      <c r="R1396" s="56"/>
      <c r="S1396" s="52"/>
      <c r="T1396" s="116"/>
      <c r="U1396" s="116"/>
      <c r="V1396" s="116"/>
      <c r="W1396" s="116"/>
      <c r="X1396" s="43"/>
      <c r="Y1396" s="43"/>
      <c r="Z1396" s="42"/>
      <c r="AA1396" s="43"/>
      <c r="AB1396" s="45"/>
      <c r="AC1396" s="45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  <c r="BM1396" s="29"/>
      <c r="BN1396" s="29"/>
      <c r="BO1396" s="29"/>
      <c r="BP1396" s="29"/>
      <c r="BQ1396" s="29"/>
      <c r="BR1396" s="29"/>
      <c r="BS1396" s="29"/>
      <c r="BT1396" s="29"/>
      <c r="BU1396" s="29"/>
      <c r="BV1396" s="29"/>
      <c r="BW1396" s="29"/>
      <c r="BX1396" s="29"/>
      <c r="BY1396" s="29"/>
      <c r="BZ1396" s="29"/>
      <c r="CA1396" s="29"/>
      <c r="CB1396" s="29"/>
      <c r="CC1396" s="29"/>
      <c r="CD1396" s="29"/>
      <c r="CE1396" s="29"/>
      <c r="CF1396" s="29"/>
      <c r="CG1396" s="29"/>
      <c r="CH1396" s="29"/>
      <c r="CI1396" s="29"/>
      <c r="CJ1396" s="29"/>
      <c r="CK1396" s="29"/>
      <c r="CL1396" s="29"/>
      <c r="CM1396" s="29"/>
      <c r="CN1396" s="29"/>
      <c r="CO1396" s="29"/>
      <c r="CP1396" s="29"/>
      <c r="CQ1396" s="29"/>
      <c r="CR1396" s="29"/>
      <c r="CS1396" s="29"/>
      <c r="CT1396" s="29"/>
      <c r="CU1396" s="29"/>
      <c r="CV1396" s="29"/>
      <c r="CW1396" s="29"/>
      <c r="CX1396" s="29"/>
      <c r="CY1396" s="29"/>
      <c r="CZ1396" s="29"/>
      <c r="DA1396" s="29"/>
      <c r="DB1396" s="29"/>
      <c r="DC1396" s="29"/>
      <c r="DD1396" s="29"/>
      <c r="DE1396" s="29"/>
      <c r="DF1396" s="29"/>
      <c r="DG1396" s="29"/>
      <c r="DH1396" s="29"/>
      <c r="DI1396" s="29"/>
      <c r="DJ1396" s="29"/>
      <c r="DK1396" s="29"/>
      <c r="DL1396" s="29"/>
      <c r="DM1396" s="29"/>
      <c r="DN1396" s="29"/>
      <c r="DO1396" s="29"/>
      <c r="DP1396" s="29"/>
      <c r="DQ1396" s="29"/>
      <c r="DR1396" s="29"/>
      <c r="DS1396" s="29"/>
      <c r="DT1396" s="29"/>
      <c r="DU1396" s="29"/>
      <c r="DV1396" s="29"/>
      <c r="DW1396" s="29"/>
      <c r="DX1396" s="29"/>
      <c r="DY1396" s="29"/>
      <c r="DZ1396" s="29"/>
      <c r="EA1396" s="29"/>
      <c r="EB1396" s="29"/>
      <c r="EC1396" s="29"/>
      <c r="ED1396" s="29"/>
      <c r="EE1396" s="29"/>
      <c r="EF1396" s="29"/>
      <c r="EG1396" s="29"/>
      <c r="EH1396" s="29"/>
      <c r="EI1396" s="29"/>
      <c r="EJ1396" s="29"/>
      <c r="EK1396" s="29"/>
      <c r="EL1396" s="29"/>
      <c r="EM1396" s="29"/>
      <c r="EN1396" s="29"/>
      <c r="EO1396" s="29"/>
      <c r="EP1396" s="29"/>
      <c r="EQ1396" s="29"/>
      <c r="ER1396" s="29"/>
      <c r="ES1396" s="29"/>
      <c r="ET1396" s="29"/>
      <c r="EU1396" s="29"/>
      <c r="EV1396" s="29"/>
      <c r="EW1396" s="29"/>
      <c r="EX1396" s="29"/>
      <c r="EY1396" s="29"/>
      <c r="EZ1396" s="29"/>
      <c r="FA1396" s="29"/>
      <c r="FB1396" s="29"/>
      <c r="FC1396" s="29"/>
      <c r="FD1396" s="29"/>
      <c r="FE1396" s="29"/>
      <c r="FF1396" s="29"/>
      <c r="FG1396" s="29"/>
      <c r="FH1396" s="29"/>
      <c r="FI1396" s="29"/>
      <c r="FJ1396" s="29"/>
      <c r="FK1396" s="29"/>
      <c r="FL1396" s="29"/>
      <c r="FM1396" s="29"/>
      <c r="FN1396" s="29"/>
      <c r="FO1396" s="29"/>
      <c r="FP1396" s="29"/>
      <c r="FQ1396" s="29"/>
      <c r="FR1396" s="29"/>
      <c r="FS1396" s="29"/>
      <c r="FT1396" s="29"/>
      <c r="FU1396" s="29"/>
      <c r="FV1396" s="29"/>
      <c r="FW1396" s="29"/>
      <c r="FX1396" s="29"/>
      <c r="FY1396" s="29"/>
      <c r="FZ1396" s="29"/>
      <c r="GA1396" s="29"/>
      <c r="GB1396" s="29"/>
      <c r="GC1396" s="29"/>
      <c r="GD1396" s="29"/>
      <c r="GE1396" s="29"/>
      <c r="GF1396" s="29"/>
      <c r="GG1396" s="29"/>
      <c r="GH1396" s="29"/>
      <c r="GI1396" s="29"/>
      <c r="GJ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</row>
    <row r="1397" spans="2:230" ht="12.75">
      <c r="B1397" s="48"/>
      <c r="C1397" s="48"/>
      <c r="D1397" s="48"/>
      <c r="E1397" s="55"/>
      <c r="F1397" s="56"/>
      <c r="G1397" s="56"/>
      <c r="H1397" s="56"/>
      <c r="I1397" s="48"/>
      <c r="J1397" s="48"/>
      <c r="K1397" s="48"/>
      <c r="L1397" s="56"/>
      <c r="M1397" s="48"/>
      <c r="N1397" s="48"/>
      <c r="O1397" s="49"/>
      <c r="P1397" s="48"/>
      <c r="Q1397" s="48"/>
      <c r="R1397" s="56"/>
      <c r="S1397" s="52"/>
      <c r="T1397" s="116"/>
      <c r="U1397" s="116"/>
      <c r="V1397" s="116"/>
      <c r="W1397" s="116"/>
      <c r="X1397" s="43"/>
      <c r="Y1397" s="43"/>
      <c r="Z1397" s="42"/>
      <c r="AA1397" s="43"/>
      <c r="AB1397" s="45"/>
      <c r="AC1397" s="45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  <c r="BM1397" s="29"/>
      <c r="BN1397" s="29"/>
      <c r="BO1397" s="29"/>
      <c r="BP1397" s="29"/>
      <c r="BQ1397" s="29"/>
      <c r="BR1397" s="29"/>
      <c r="BS1397" s="29"/>
      <c r="BT1397" s="29"/>
      <c r="BU1397" s="29"/>
      <c r="BV1397" s="29"/>
      <c r="BW1397" s="29"/>
      <c r="BX1397" s="29"/>
      <c r="BY1397" s="29"/>
      <c r="BZ1397" s="29"/>
      <c r="CA1397" s="29"/>
      <c r="CB1397" s="29"/>
      <c r="CC1397" s="29"/>
      <c r="CD1397" s="29"/>
      <c r="CE1397" s="29"/>
      <c r="CF1397" s="29"/>
      <c r="CG1397" s="29"/>
      <c r="CH1397" s="29"/>
      <c r="CI1397" s="29"/>
      <c r="CJ1397" s="29"/>
      <c r="CK1397" s="29"/>
      <c r="CL1397" s="29"/>
      <c r="CM1397" s="29"/>
      <c r="CN1397" s="29"/>
      <c r="CO1397" s="29"/>
      <c r="CP1397" s="29"/>
      <c r="CQ1397" s="29"/>
      <c r="CR1397" s="29"/>
      <c r="CS1397" s="29"/>
      <c r="CT1397" s="29"/>
      <c r="CU1397" s="29"/>
      <c r="CV1397" s="29"/>
      <c r="CW1397" s="29"/>
      <c r="CX1397" s="29"/>
      <c r="CY1397" s="29"/>
      <c r="CZ1397" s="29"/>
      <c r="DA1397" s="29"/>
      <c r="DB1397" s="29"/>
      <c r="DC1397" s="29"/>
      <c r="DD1397" s="29"/>
      <c r="DE1397" s="29"/>
      <c r="DF1397" s="29"/>
      <c r="DG1397" s="29"/>
      <c r="DH1397" s="29"/>
      <c r="DI1397" s="29"/>
      <c r="DJ1397" s="29"/>
      <c r="DK1397" s="29"/>
      <c r="DL1397" s="29"/>
      <c r="DM1397" s="29"/>
      <c r="DN1397" s="29"/>
      <c r="DO1397" s="29"/>
      <c r="DP1397" s="29"/>
      <c r="DQ1397" s="29"/>
      <c r="DR1397" s="29"/>
      <c r="DS1397" s="29"/>
      <c r="DT1397" s="29"/>
      <c r="DU1397" s="29"/>
      <c r="DV1397" s="29"/>
      <c r="DW1397" s="29"/>
      <c r="DX1397" s="29"/>
      <c r="DY1397" s="29"/>
      <c r="DZ1397" s="29"/>
      <c r="EA1397" s="29"/>
      <c r="EB1397" s="29"/>
      <c r="EC1397" s="29"/>
      <c r="ED1397" s="29"/>
      <c r="EE1397" s="29"/>
      <c r="EF1397" s="29"/>
      <c r="EG1397" s="29"/>
      <c r="EH1397" s="29"/>
      <c r="EI1397" s="29"/>
      <c r="EJ1397" s="29"/>
      <c r="EK1397" s="29"/>
      <c r="EL1397" s="29"/>
      <c r="EM1397" s="29"/>
      <c r="EN1397" s="29"/>
      <c r="EO1397" s="29"/>
      <c r="EP1397" s="29"/>
      <c r="EQ1397" s="29"/>
      <c r="ER1397" s="29"/>
      <c r="ES1397" s="29"/>
      <c r="ET1397" s="29"/>
      <c r="EU1397" s="29"/>
      <c r="EV1397" s="29"/>
      <c r="EW1397" s="29"/>
      <c r="EX1397" s="29"/>
      <c r="EY1397" s="29"/>
      <c r="EZ1397" s="29"/>
      <c r="FA1397" s="29"/>
      <c r="FB1397" s="29"/>
      <c r="FC1397" s="29"/>
      <c r="FD1397" s="29"/>
      <c r="FE1397" s="29"/>
      <c r="FF1397" s="29"/>
      <c r="FG1397" s="29"/>
      <c r="FH1397" s="29"/>
      <c r="FI1397" s="29"/>
      <c r="FJ1397" s="29"/>
      <c r="FK1397" s="29"/>
      <c r="FL1397" s="29"/>
      <c r="FM1397" s="29"/>
      <c r="FN1397" s="29"/>
      <c r="FO1397" s="29"/>
      <c r="FP1397" s="29"/>
      <c r="FQ1397" s="29"/>
      <c r="FR1397" s="29"/>
      <c r="FS1397" s="29"/>
      <c r="FT1397" s="29"/>
      <c r="FU1397" s="29"/>
      <c r="FV1397" s="29"/>
      <c r="FW1397" s="29"/>
      <c r="FX1397" s="29"/>
      <c r="FY1397" s="29"/>
      <c r="FZ1397" s="29"/>
      <c r="GA1397" s="29"/>
      <c r="GB1397" s="29"/>
      <c r="GC1397" s="29"/>
      <c r="GD1397" s="29"/>
      <c r="GE1397" s="29"/>
      <c r="GF1397" s="29"/>
      <c r="GG1397" s="29"/>
      <c r="GH1397" s="29"/>
      <c r="GI1397" s="29"/>
      <c r="GJ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</row>
    <row r="1398" spans="2:230" ht="12.75">
      <c r="B1398" s="48"/>
      <c r="C1398" s="48"/>
      <c r="D1398" s="48"/>
      <c r="E1398" s="55"/>
      <c r="F1398" s="56"/>
      <c r="G1398" s="56"/>
      <c r="H1398" s="56"/>
      <c r="I1398" s="48"/>
      <c r="J1398" s="48"/>
      <c r="K1398" s="48"/>
      <c r="L1398" s="56"/>
      <c r="M1398" s="48"/>
      <c r="N1398" s="48"/>
      <c r="O1398" s="49"/>
      <c r="P1398" s="48"/>
      <c r="Q1398" s="48"/>
      <c r="R1398" s="56"/>
      <c r="S1398" s="52"/>
      <c r="T1398" s="116"/>
      <c r="U1398" s="116"/>
      <c r="V1398" s="116"/>
      <c r="W1398" s="116"/>
      <c r="X1398" s="43"/>
      <c r="Y1398" s="43"/>
      <c r="Z1398" s="42"/>
      <c r="AA1398" s="43"/>
      <c r="AB1398" s="45"/>
      <c r="AC1398" s="45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  <c r="BM1398" s="29"/>
      <c r="BN1398" s="29"/>
      <c r="BO1398" s="29"/>
      <c r="BP1398" s="29"/>
      <c r="BQ1398" s="29"/>
      <c r="BR1398" s="29"/>
      <c r="BS1398" s="29"/>
      <c r="BT1398" s="29"/>
      <c r="BU1398" s="29"/>
      <c r="BV1398" s="29"/>
      <c r="BW1398" s="29"/>
      <c r="BX1398" s="29"/>
      <c r="BY1398" s="29"/>
      <c r="BZ1398" s="29"/>
      <c r="CA1398" s="29"/>
      <c r="CB1398" s="29"/>
      <c r="CC1398" s="29"/>
      <c r="CD1398" s="29"/>
      <c r="CE1398" s="29"/>
      <c r="CF1398" s="29"/>
      <c r="CG1398" s="29"/>
      <c r="CH1398" s="29"/>
      <c r="CI1398" s="29"/>
      <c r="CJ1398" s="29"/>
      <c r="CK1398" s="29"/>
      <c r="CL1398" s="29"/>
      <c r="CM1398" s="29"/>
      <c r="CN1398" s="29"/>
      <c r="CO1398" s="29"/>
      <c r="CP1398" s="29"/>
      <c r="CQ1398" s="29"/>
      <c r="CR1398" s="29"/>
      <c r="CS1398" s="29"/>
      <c r="CT1398" s="29"/>
      <c r="CU1398" s="29"/>
      <c r="CV1398" s="29"/>
      <c r="CW1398" s="29"/>
      <c r="CX1398" s="29"/>
      <c r="CY1398" s="29"/>
      <c r="CZ1398" s="29"/>
      <c r="DA1398" s="29"/>
      <c r="DB1398" s="29"/>
      <c r="DC1398" s="29"/>
      <c r="DD1398" s="29"/>
      <c r="DE1398" s="29"/>
      <c r="DF1398" s="29"/>
      <c r="DG1398" s="29"/>
      <c r="DH1398" s="29"/>
      <c r="DI1398" s="29"/>
      <c r="DJ1398" s="29"/>
      <c r="DK1398" s="29"/>
      <c r="DL1398" s="29"/>
      <c r="DM1398" s="29"/>
      <c r="DN1398" s="29"/>
      <c r="DO1398" s="29"/>
      <c r="DP1398" s="29"/>
      <c r="DQ1398" s="29"/>
      <c r="DR1398" s="29"/>
      <c r="DS1398" s="29"/>
      <c r="DT1398" s="29"/>
      <c r="DU1398" s="29"/>
      <c r="DV1398" s="29"/>
      <c r="DW1398" s="29"/>
      <c r="DX1398" s="29"/>
      <c r="DY1398" s="29"/>
      <c r="DZ1398" s="29"/>
      <c r="EA1398" s="29"/>
      <c r="EB1398" s="29"/>
      <c r="EC1398" s="29"/>
      <c r="ED1398" s="29"/>
      <c r="EE1398" s="29"/>
      <c r="EF1398" s="29"/>
      <c r="EG1398" s="29"/>
      <c r="EH1398" s="29"/>
      <c r="EI1398" s="29"/>
      <c r="EJ1398" s="29"/>
      <c r="EK1398" s="29"/>
      <c r="EL1398" s="29"/>
      <c r="EM1398" s="29"/>
      <c r="EN1398" s="29"/>
      <c r="EO1398" s="29"/>
      <c r="EP1398" s="29"/>
      <c r="EQ1398" s="29"/>
      <c r="ER1398" s="29"/>
      <c r="ES1398" s="29"/>
      <c r="ET1398" s="29"/>
      <c r="EU1398" s="29"/>
      <c r="EV1398" s="29"/>
      <c r="EW1398" s="29"/>
      <c r="EX1398" s="29"/>
      <c r="EY1398" s="29"/>
      <c r="EZ1398" s="29"/>
      <c r="FA1398" s="29"/>
      <c r="FB1398" s="29"/>
      <c r="FC1398" s="29"/>
      <c r="FD1398" s="29"/>
      <c r="FE1398" s="29"/>
      <c r="FF1398" s="29"/>
      <c r="FG1398" s="29"/>
      <c r="FH1398" s="29"/>
      <c r="FI1398" s="29"/>
      <c r="FJ1398" s="29"/>
      <c r="FK1398" s="29"/>
      <c r="FL1398" s="29"/>
      <c r="FM1398" s="29"/>
      <c r="FN1398" s="29"/>
      <c r="FO1398" s="29"/>
      <c r="FP1398" s="29"/>
      <c r="FQ1398" s="29"/>
      <c r="FR1398" s="29"/>
      <c r="FS1398" s="29"/>
      <c r="FT1398" s="29"/>
      <c r="FU1398" s="29"/>
      <c r="FV1398" s="29"/>
      <c r="FW1398" s="29"/>
      <c r="FX1398" s="29"/>
      <c r="FY1398" s="29"/>
      <c r="FZ1398" s="29"/>
      <c r="GA1398" s="29"/>
      <c r="GB1398" s="29"/>
      <c r="GC1398" s="29"/>
      <c r="GD1398" s="29"/>
      <c r="GE1398" s="29"/>
      <c r="GF1398" s="29"/>
      <c r="GG1398" s="29"/>
      <c r="GH1398" s="29"/>
      <c r="GI1398" s="29"/>
      <c r="GJ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</row>
    <row r="1399" spans="2:230" ht="12.75">
      <c r="B1399" s="48"/>
      <c r="C1399" s="48"/>
      <c r="D1399" s="48"/>
      <c r="E1399" s="55"/>
      <c r="F1399" s="56"/>
      <c r="G1399" s="56"/>
      <c r="H1399" s="56"/>
      <c r="I1399" s="48"/>
      <c r="J1399" s="48"/>
      <c r="K1399" s="48"/>
      <c r="L1399" s="56"/>
      <c r="M1399" s="48"/>
      <c r="N1399" s="48"/>
      <c r="O1399" s="49"/>
      <c r="P1399" s="48"/>
      <c r="Q1399" s="48"/>
      <c r="R1399" s="56"/>
      <c r="S1399" s="52"/>
      <c r="T1399" s="116"/>
      <c r="U1399" s="116"/>
      <c r="V1399" s="116"/>
      <c r="W1399" s="116"/>
      <c r="X1399" s="43"/>
      <c r="Y1399" s="43"/>
      <c r="Z1399" s="42"/>
      <c r="AA1399" s="43"/>
      <c r="AB1399" s="45"/>
      <c r="AC1399" s="45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  <c r="BM1399" s="29"/>
      <c r="BN1399" s="29"/>
      <c r="BO1399" s="29"/>
      <c r="BP1399" s="29"/>
      <c r="BQ1399" s="29"/>
      <c r="BR1399" s="29"/>
      <c r="BS1399" s="29"/>
      <c r="BT1399" s="29"/>
      <c r="BU1399" s="29"/>
      <c r="BV1399" s="29"/>
      <c r="BW1399" s="29"/>
      <c r="BX1399" s="29"/>
      <c r="BY1399" s="29"/>
      <c r="BZ1399" s="29"/>
      <c r="CA1399" s="29"/>
      <c r="CB1399" s="29"/>
      <c r="CC1399" s="29"/>
      <c r="CD1399" s="29"/>
      <c r="CE1399" s="29"/>
      <c r="CF1399" s="29"/>
      <c r="CG1399" s="29"/>
      <c r="CH1399" s="29"/>
      <c r="CI1399" s="29"/>
      <c r="CJ1399" s="29"/>
      <c r="CK1399" s="29"/>
      <c r="CL1399" s="29"/>
      <c r="CM1399" s="29"/>
      <c r="CN1399" s="29"/>
      <c r="CO1399" s="29"/>
      <c r="CP1399" s="29"/>
      <c r="CQ1399" s="29"/>
      <c r="CR1399" s="29"/>
      <c r="CS1399" s="29"/>
      <c r="CT1399" s="29"/>
      <c r="CU1399" s="29"/>
      <c r="CV1399" s="29"/>
      <c r="CW1399" s="29"/>
      <c r="CX1399" s="29"/>
      <c r="CY1399" s="29"/>
      <c r="CZ1399" s="29"/>
      <c r="DA1399" s="29"/>
      <c r="DB1399" s="29"/>
      <c r="DC1399" s="29"/>
      <c r="DD1399" s="29"/>
      <c r="DE1399" s="29"/>
      <c r="DF1399" s="29"/>
      <c r="DG1399" s="29"/>
      <c r="DH1399" s="29"/>
      <c r="DI1399" s="29"/>
      <c r="DJ1399" s="29"/>
      <c r="DK1399" s="29"/>
      <c r="DL1399" s="29"/>
      <c r="DM1399" s="29"/>
      <c r="DN1399" s="29"/>
      <c r="DO1399" s="29"/>
      <c r="DP1399" s="29"/>
      <c r="DQ1399" s="29"/>
      <c r="DR1399" s="29"/>
      <c r="DS1399" s="29"/>
      <c r="DT1399" s="29"/>
      <c r="DU1399" s="29"/>
      <c r="DV1399" s="29"/>
      <c r="DW1399" s="29"/>
      <c r="DX1399" s="29"/>
      <c r="DY1399" s="29"/>
      <c r="DZ1399" s="29"/>
      <c r="EA1399" s="29"/>
      <c r="EB1399" s="29"/>
      <c r="EC1399" s="29"/>
      <c r="ED1399" s="29"/>
      <c r="EE1399" s="29"/>
      <c r="EF1399" s="29"/>
      <c r="EG1399" s="29"/>
      <c r="EH1399" s="29"/>
      <c r="EI1399" s="29"/>
      <c r="EJ1399" s="29"/>
      <c r="EK1399" s="29"/>
      <c r="EL1399" s="29"/>
      <c r="EM1399" s="29"/>
      <c r="EN1399" s="29"/>
      <c r="EO1399" s="29"/>
      <c r="EP1399" s="29"/>
      <c r="EQ1399" s="29"/>
      <c r="ER1399" s="29"/>
      <c r="ES1399" s="29"/>
      <c r="ET1399" s="29"/>
      <c r="EU1399" s="29"/>
      <c r="EV1399" s="29"/>
      <c r="EW1399" s="29"/>
      <c r="EX1399" s="29"/>
      <c r="EY1399" s="29"/>
      <c r="EZ1399" s="29"/>
      <c r="FA1399" s="29"/>
      <c r="FB1399" s="29"/>
      <c r="FC1399" s="29"/>
      <c r="FD1399" s="29"/>
      <c r="FE1399" s="29"/>
      <c r="FF1399" s="29"/>
      <c r="FG1399" s="29"/>
      <c r="FH1399" s="29"/>
      <c r="FI1399" s="29"/>
      <c r="FJ1399" s="29"/>
      <c r="FK1399" s="29"/>
      <c r="FL1399" s="29"/>
      <c r="FM1399" s="29"/>
      <c r="FN1399" s="29"/>
      <c r="FO1399" s="29"/>
      <c r="FP1399" s="29"/>
      <c r="FQ1399" s="29"/>
      <c r="FR1399" s="29"/>
      <c r="FS1399" s="29"/>
      <c r="FT1399" s="29"/>
      <c r="FU1399" s="29"/>
      <c r="FV1399" s="29"/>
      <c r="FW1399" s="29"/>
      <c r="FX1399" s="29"/>
      <c r="FY1399" s="29"/>
      <c r="FZ1399" s="29"/>
      <c r="GA1399" s="29"/>
      <c r="GB1399" s="29"/>
      <c r="GC1399" s="29"/>
      <c r="GD1399" s="29"/>
      <c r="GE1399" s="29"/>
      <c r="GF1399" s="29"/>
      <c r="GG1399" s="29"/>
      <c r="GH1399" s="29"/>
      <c r="GI1399" s="29"/>
      <c r="GJ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</row>
    <row r="1400" spans="2:230" ht="12.75">
      <c r="B1400" s="48"/>
      <c r="C1400" s="48"/>
      <c r="D1400" s="48"/>
      <c r="E1400" s="55"/>
      <c r="F1400" s="56"/>
      <c r="G1400" s="56"/>
      <c r="H1400" s="56"/>
      <c r="I1400" s="48"/>
      <c r="J1400" s="48"/>
      <c r="K1400" s="48"/>
      <c r="L1400" s="56"/>
      <c r="M1400" s="48"/>
      <c r="N1400" s="48"/>
      <c r="O1400" s="49"/>
      <c r="P1400" s="48"/>
      <c r="Q1400" s="48"/>
      <c r="R1400" s="56"/>
      <c r="S1400" s="52"/>
      <c r="T1400" s="116"/>
      <c r="U1400" s="116"/>
      <c r="V1400" s="116"/>
      <c r="W1400" s="116"/>
      <c r="X1400" s="43"/>
      <c r="Y1400" s="43"/>
      <c r="Z1400" s="42"/>
      <c r="AA1400" s="43"/>
      <c r="AB1400" s="45"/>
      <c r="AC1400" s="45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  <c r="BM1400" s="29"/>
      <c r="BN1400" s="29"/>
      <c r="BO1400" s="29"/>
      <c r="BP1400" s="29"/>
      <c r="BQ1400" s="29"/>
      <c r="BR1400" s="29"/>
      <c r="BS1400" s="29"/>
      <c r="BT1400" s="29"/>
      <c r="BU1400" s="29"/>
      <c r="BV1400" s="29"/>
      <c r="BW1400" s="29"/>
      <c r="BX1400" s="29"/>
      <c r="BY1400" s="29"/>
      <c r="BZ1400" s="29"/>
      <c r="CA1400" s="29"/>
      <c r="CB1400" s="29"/>
      <c r="CC1400" s="29"/>
      <c r="CD1400" s="29"/>
      <c r="CE1400" s="29"/>
      <c r="CF1400" s="29"/>
      <c r="CG1400" s="29"/>
      <c r="CH1400" s="29"/>
      <c r="CI1400" s="29"/>
      <c r="CJ1400" s="29"/>
      <c r="CK1400" s="29"/>
      <c r="CL1400" s="29"/>
      <c r="CM1400" s="29"/>
      <c r="CN1400" s="29"/>
      <c r="CO1400" s="29"/>
      <c r="CP1400" s="29"/>
      <c r="CQ1400" s="29"/>
      <c r="CR1400" s="29"/>
      <c r="CS1400" s="29"/>
      <c r="CT1400" s="29"/>
      <c r="CU1400" s="29"/>
      <c r="CV1400" s="29"/>
      <c r="CW1400" s="29"/>
      <c r="CX1400" s="29"/>
      <c r="CY1400" s="29"/>
      <c r="CZ1400" s="29"/>
      <c r="DA1400" s="29"/>
      <c r="DB1400" s="29"/>
      <c r="DC1400" s="29"/>
      <c r="DD1400" s="29"/>
      <c r="DE1400" s="29"/>
      <c r="DF1400" s="29"/>
      <c r="DG1400" s="29"/>
      <c r="DH1400" s="29"/>
      <c r="DI1400" s="29"/>
      <c r="DJ1400" s="29"/>
      <c r="DK1400" s="29"/>
      <c r="DL1400" s="29"/>
      <c r="DM1400" s="29"/>
      <c r="DN1400" s="29"/>
      <c r="DO1400" s="29"/>
      <c r="DP1400" s="29"/>
      <c r="DQ1400" s="29"/>
      <c r="DR1400" s="29"/>
      <c r="DS1400" s="29"/>
      <c r="DT1400" s="29"/>
      <c r="DU1400" s="29"/>
      <c r="DV1400" s="29"/>
      <c r="DW1400" s="29"/>
      <c r="DX1400" s="29"/>
      <c r="DY1400" s="29"/>
      <c r="DZ1400" s="29"/>
      <c r="EA1400" s="29"/>
      <c r="EB1400" s="29"/>
      <c r="EC1400" s="29"/>
      <c r="ED1400" s="29"/>
      <c r="EE1400" s="29"/>
      <c r="EF1400" s="29"/>
      <c r="EG1400" s="29"/>
      <c r="EH1400" s="29"/>
      <c r="EI1400" s="29"/>
      <c r="EJ1400" s="29"/>
      <c r="EK1400" s="29"/>
      <c r="EL1400" s="29"/>
      <c r="EM1400" s="29"/>
      <c r="EN1400" s="29"/>
      <c r="EO1400" s="29"/>
      <c r="EP1400" s="29"/>
      <c r="EQ1400" s="29"/>
      <c r="ER1400" s="29"/>
      <c r="ES1400" s="29"/>
      <c r="ET1400" s="29"/>
      <c r="EU1400" s="29"/>
      <c r="EV1400" s="29"/>
      <c r="EW1400" s="29"/>
      <c r="EX1400" s="29"/>
      <c r="EY1400" s="29"/>
      <c r="EZ1400" s="29"/>
      <c r="FA1400" s="29"/>
      <c r="FB1400" s="29"/>
      <c r="FC1400" s="29"/>
      <c r="FD1400" s="29"/>
      <c r="FE1400" s="29"/>
      <c r="FF1400" s="29"/>
      <c r="FG1400" s="29"/>
      <c r="FH1400" s="29"/>
      <c r="FI1400" s="29"/>
      <c r="FJ1400" s="29"/>
      <c r="FK1400" s="29"/>
      <c r="FL1400" s="29"/>
      <c r="FM1400" s="29"/>
      <c r="FN1400" s="29"/>
      <c r="FO1400" s="29"/>
      <c r="FP1400" s="29"/>
      <c r="FQ1400" s="29"/>
      <c r="FR1400" s="29"/>
      <c r="FS1400" s="29"/>
      <c r="FT1400" s="29"/>
      <c r="FU1400" s="29"/>
      <c r="FV1400" s="29"/>
      <c r="FW1400" s="29"/>
      <c r="FX1400" s="29"/>
      <c r="FY1400" s="29"/>
      <c r="FZ1400" s="29"/>
      <c r="GA1400" s="29"/>
      <c r="GB1400" s="29"/>
      <c r="GC1400" s="29"/>
      <c r="GD1400" s="29"/>
      <c r="GE1400" s="29"/>
      <c r="GF1400" s="29"/>
      <c r="GG1400" s="29"/>
      <c r="GH1400" s="29"/>
      <c r="GI1400" s="29"/>
      <c r="GJ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</row>
    <row r="1401" spans="2:230" ht="12.75">
      <c r="B1401" s="48"/>
      <c r="C1401" s="48"/>
      <c r="D1401" s="48"/>
      <c r="E1401" s="55"/>
      <c r="F1401" s="56"/>
      <c r="G1401" s="56"/>
      <c r="H1401" s="56"/>
      <c r="I1401" s="48"/>
      <c r="J1401" s="48"/>
      <c r="K1401" s="48"/>
      <c r="L1401" s="56"/>
      <c r="M1401" s="48"/>
      <c r="N1401" s="48"/>
      <c r="O1401" s="49"/>
      <c r="P1401" s="48"/>
      <c r="Q1401" s="48"/>
      <c r="R1401" s="56"/>
      <c r="S1401" s="52"/>
      <c r="T1401" s="116"/>
      <c r="U1401" s="116"/>
      <c r="V1401" s="116"/>
      <c r="W1401" s="116"/>
      <c r="X1401" s="43"/>
      <c r="Y1401" s="43"/>
      <c r="Z1401" s="42"/>
      <c r="AA1401" s="43"/>
      <c r="AB1401" s="45"/>
      <c r="AC1401" s="45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  <c r="BM1401" s="29"/>
      <c r="BN1401" s="29"/>
      <c r="BO1401" s="29"/>
      <c r="BP1401" s="29"/>
      <c r="BQ1401" s="29"/>
      <c r="BR1401" s="29"/>
      <c r="BS1401" s="29"/>
      <c r="BT1401" s="29"/>
      <c r="BU1401" s="29"/>
      <c r="BV1401" s="29"/>
      <c r="BW1401" s="29"/>
      <c r="BX1401" s="29"/>
      <c r="BY1401" s="29"/>
      <c r="BZ1401" s="29"/>
      <c r="CA1401" s="29"/>
      <c r="CB1401" s="29"/>
      <c r="CC1401" s="29"/>
      <c r="CD1401" s="29"/>
      <c r="CE1401" s="29"/>
      <c r="CF1401" s="29"/>
      <c r="CG1401" s="29"/>
      <c r="CH1401" s="29"/>
      <c r="CI1401" s="29"/>
      <c r="CJ1401" s="29"/>
      <c r="CK1401" s="29"/>
      <c r="CL1401" s="29"/>
      <c r="CM1401" s="29"/>
      <c r="CN1401" s="29"/>
      <c r="CO1401" s="29"/>
      <c r="CP1401" s="29"/>
      <c r="CQ1401" s="29"/>
      <c r="CR1401" s="29"/>
      <c r="CS1401" s="29"/>
      <c r="CT1401" s="29"/>
      <c r="CU1401" s="29"/>
      <c r="CV1401" s="29"/>
      <c r="CW1401" s="29"/>
      <c r="CX1401" s="29"/>
      <c r="CY1401" s="29"/>
      <c r="CZ1401" s="29"/>
      <c r="DA1401" s="29"/>
      <c r="DB1401" s="29"/>
      <c r="DC1401" s="29"/>
      <c r="DD1401" s="29"/>
      <c r="DE1401" s="29"/>
      <c r="DF1401" s="29"/>
      <c r="DG1401" s="29"/>
      <c r="DH1401" s="29"/>
      <c r="DI1401" s="29"/>
      <c r="DJ1401" s="29"/>
      <c r="DK1401" s="29"/>
      <c r="DL1401" s="29"/>
      <c r="DM1401" s="29"/>
      <c r="DN1401" s="29"/>
      <c r="DO1401" s="29"/>
      <c r="DP1401" s="29"/>
      <c r="DQ1401" s="29"/>
      <c r="DR1401" s="29"/>
      <c r="DS1401" s="29"/>
      <c r="DT1401" s="29"/>
      <c r="DU1401" s="29"/>
      <c r="DV1401" s="29"/>
      <c r="DW1401" s="29"/>
      <c r="DX1401" s="29"/>
      <c r="DY1401" s="29"/>
      <c r="DZ1401" s="29"/>
      <c r="EA1401" s="29"/>
      <c r="EB1401" s="29"/>
      <c r="EC1401" s="29"/>
      <c r="ED1401" s="29"/>
      <c r="EE1401" s="29"/>
      <c r="EF1401" s="29"/>
      <c r="EG1401" s="29"/>
      <c r="EH1401" s="29"/>
      <c r="EI1401" s="29"/>
      <c r="EJ1401" s="29"/>
      <c r="EK1401" s="29"/>
      <c r="EL1401" s="29"/>
      <c r="EM1401" s="29"/>
      <c r="EN1401" s="29"/>
      <c r="EO1401" s="29"/>
      <c r="EP1401" s="29"/>
      <c r="EQ1401" s="29"/>
      <c r="ER1401" s="29"/>
      <c r="ES1401" s="29"/>
      <c r="ET1401" s="29"/>
      <c r="EU1401" s="29"/>
      <c r="EV1401" s="29"/>
      <c r="EW1401" s="29"/>
      <c r="EX1401" s="29"/>
      <c r="EY1401" s="29"/>
      <c r="EZ1401" s="29"/>
      <c r="FA1401" s="29"/>
      <c r="FB1401" s="29"/>
      <c r="FC1401" s="29"/>
      <c r="FD1401" s="29"/>
      <c r="FE1401" s="29"/>
      <c r="FF1401" s="29"/>
      <c r="FG1401" s="29"/>
      <c r="FH1401" s="29"/>
      <c r="FI1401" s="29"/>
      <c r="FJ1401" s="29"/>
      <c r="FK1401" s="29"/>
      <c r="FL1401" s="29"/>
      <c r="FM1401" s="29"/>
      <c r="FN1401" s="29"/>
      <c r="FO1401" s="29"/>
      <c r="FP1401" s="29"/>
      <c r="FQ1401" s="29"/>
      <c r="FR1401" s="29"/>
      <c r="FS1401" s="29"/>
      <c r="FT1401" s="29"/>
      <c r="FU1401" s="29"/>
      <c r="FV1401" s="29"/>
      <c r="FW1401" s="29"/>
      <c r="FX1401" s="29"/>
      <c r="FY1401" s="29"/>
      <c r="FZ1401" s="29"/>
      <c r="GA1401" s="29"/>
      <c r="GB1401" s="29"/>
      <c r="GC1401" s="29"/>
      <c r="GD1401" s="29"/>
      <c r="GE1401" s="29"/>
      <c r="GF1401" s="29"/>
      <c r="GG1401" s="29"/>
      <c r="GH1401" s="29"/>
      <c r="GI1401" s="29"/>
      <c r="GJ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</row>
    <row r="1402" spans="2:230" ht="12.75">
      <c r="B1402" s="48"/>
      <c r="C1402" s="48"/>
      <c r="D1402" s="48"/>
      <c r="E1402" s="55"/>
      <c r="F1402" s="56"/>
      <c r="G1402" s="56"/>
      <c r="H1402" s="56"/>
      <c r="I1402" s="48"/>
      <c r="J1402" s="48"/>
      <c r="K1402" s="48"/>
      <c r="L1402" s="56"/>
      <c r="M1402" s="48"/>
      <c r="N1402" s="48"/>
      <c r="O1402" s="49"/>
      <c r="P1402" s="48"/>
      <c r="Q1402" s="48"/>
      <c r="R1402" s="56"/>
      <c r="S1402" s="52"/>
      <c r="T1402" s="116"/>
      <c r="U1402" s="116"/>
      <c r="V1402" s="116"/>
      <c r="W1402" s="116"/>
      <c r="X1402" s="43"/>
      <c r="Y1402" s="43"/>
      <c r="Z1402" s="42"/>
      <c r="AA1402" s="43"/>
      <c r="AB1402" s="45"/>
      <c r="AC1402" s="45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  <c r="BM1402" s="29"/>
      <c r="BN1402" s="29"/>
      <c r="BO1402" s="29"/>
      <c r="BP1402" s="29"/>
      <c r="BQ1402" s="29"/>
      <c r="BR1402" s="29"/>
      <c r="BS1402" s="29"/>
      <c r="BT1402" s="29"/>
      <c r="BU1402" s="29"/>
      <c r="BV1402" s="29"/>
      <c r="BW1402" s="29"/>
      <c r="BX1402" s="29"/>
      <c r="BY1402" s="29"/>
      <c r="BZ1402" s="29"/>
      <c r="CA1402" s="29"/>
      <c r="CB1402" s="29"/>
      <c r="CC1402" s="29"/>
      <c r="CD1402" s="29"/>
      <c r="CE1402" s="29"/>
      <c r="CF1402" s="29"/>
      <c r="CG1402" s="29"/>
      <c r="CH1402" s="29"/>
      <c r="CI1402" s="29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  <c r="DM1402" s="29"/>
      <c r="DN1402" s="29"/>
      <c r="DO1402" s="29"/>
      <c r="DP1402" s="29"/>
      <c r="DQ1402" s="29"/>
      <c r="DR1402" s="29"/>
      <c r="DS1402" s="29"/>
      <c r="DT1402" s="29"/>
      <c r="DU1402" s="29"/>
      <c r="DV1402" s="29"/>
      <c r="DW1402" s="29"/>
      <c r="DX1402" s="29"/>
      <c r="DY1402" s="29"/>
      <c r="DZ1402" s="29"/>
      <c r="EA1402" s="29"/>
      <c r="EB1402" s="29"/>
      <c r="EC1402" s="29"/>
      <c r="ED1402" s="29"/>
      <c r="EE1402" s="29"/>
      <c r="EF1402" s="29"/>
      <c r="EG1402" s="29"/>
      <c r="EH1402" s="29"/>
      <c r="EI1402" s="29"/>
      <c r="EJ1402" s="29"/>
      <c r="EK1402" s="29"/>
      <c r="EL1402" s="29"/>
      <c r="EM1402" s="29"/>
      <c r="EN1402" s="29"/>
      <c r="EO1402" s="29"/>
      <c r="EP1402" s="29"/>
      <c r="EQ1402" s="29"/>
      <c r="ER1402" s="29"/>
      <c r="ES1402" s="29"/>
      <c r="ET1402" s="29"/>
      <c r="EU1402" s="29"/>
      <c r="EV1402" s="29"/>
      <c r="EW1402" s="29"/>
      <c r="EX1402" s="29"/>
      <c r="EY1402" s="29"/>
      <c r="EZ1402" s="29"/>
      <c r="FA1402" s="29"/>
      <c r="FB1402" s="29"/>
      <c r="FC1402" s="29"/>
      <c r="FD1402" s="29"/>
      <c r="FE1402" s="29"/>
      <c r="FF1402" s="29"/>
      <c r="FG1402" s="29"/>
      <c r="FH1402" s="29"/>
      <c r="FI1402" s="29"/>
      <c r="FJ1402" s="29"/>
      <c r="FK1402" s="29"/>
      <c r="FL1402" s="29"/>
      <c r="FM1402" s="29"/>
      <c r="FN1402" s="29"/>
      <c r="FO1402" s="29"/>
      <c r="FP1402" s="29"/>
      <c r="FQ1402" s="29"/>
      <c r="FR1402" s="29"/>
      <c r="FS1402" s="29"/>
      <c r="FT1402" s="29"/>
      <c r="FU1402" s="29"/>
      <c r="FV1402" s="29"/>
      <c r="FW1402" s="29"/>
      <c r="FX1402" s="29"/>
      <c r="FY1402" s="29"/>
      <c r="FZ1402" s="29"/>
      <c r="GA1402" s="29"/>
      <c r="GB1402" s="29"/>
      <c r="GC1402" s="29"/>
      <c r="GD1402" s="29"/>
      <c r="GE1402" s="29"/>
      <c r="GF1402" s="29"/>
      <c r="GG1402" s="29"/>
      <c r="GH1402" s="29"/>
      <c r="GI1402" s="29"/>
      <c r="GJ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</row>
    <row r="1403" spans="2:230" ht="12.75">
      <c r="B1403" s="48"/>
      <c r="C1403" s="48"/>
      <c r="D1403" s="48"/>
      <c r="E1403" s="55"/>
      <c r="F1403" s="56"/>
      <c r="G1403" s="56"/>
      <c r="H1403" s="56"/>
      <c r="I1403" s="48"/>
      <c r="J1403" s="48"/>
      <c r="K1403" s="48"/>
      <c r="L1403" s="56"/>
      <c r="M1403" s="48"/>
      <c r="N1403" s="48"/>
      <c r="O1403" s="49"/>
      <c r="P1403" s="48"/>
      <c r="Q1403" s="48"/>
      <c r="R1403" s="56"/>
      <c r="S1403" s="52"/>
      <c r="T1403" s="116"/>
      <c r="U1403" s="116"/>
      <c r="V1403" s="116"/>
      <c r="W1403" s="116"/>
      <c r="X1403" s="43"/>
      <c r="Y1403" s="43"/>
      <c r="Z1403" s="42"/>
      <c r="AA1403" s="43"/>
      <c r="AB1403" s="45"/>
      <c r="AC1403" s="45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  <c r="BM1403" s="29"/>
      <c r="BN1403" s="29"/>
      <c r="BO1403" s="29"/>
      <c r="BP1403" s="29"/>
      <c r="BQ1403" s="29"/>
      <c r="BR1403" s="29"/>
      <c r="BS1403" s="29"/>
      <c r="BT1403" s="29"/>
      <c r="BU1403" s="29"/>
      <c r="BV1403" s="29"/>
      <c r="BW1403" s="29"/>
      <c r="BX1403" s="29"/>
      <c r="BY1403" s="29"/>
      <c r="BZ1403" s="29"/>
      <c r="CA1403" s="29"/>
      <c r="CB1403" s="29"/>
      <c r="CC1403" s="29"/>
      <c r="CD1403" s="29"/>
      <c r="CE1403" s="29"/>
      <c r="CF1403" s="29"/>
      <c r="CG1403" s="29"/>
      <c r="CH1403" s="29"/>
      <c r="CI1403" s="29"/>
      <c r="CJ1403" s="29"/>
      <c r="CK1403" s="29"/>
      <c r="CL1403" s="29"/>
      <c r="CM1403" s="29"/>
      <c r="CN1403" s="29"/>
      <c r="CO1403" s="29"/>
      <c r="CP1403" s="29"/>
      <c r="CQ1403" s="29"/>
      <c r="CR1403" s="29"/>
      <c r="CS1403" s="29"/>
      <c r="CT1403" s="29"/>
      <c r="CU1403" s="29"/>
      <c r="CV1403" s="29"/>
      <c r="CW1403" s="29"/>
      <c r="CX1403" s="29"/>
      <c r="CY1403" s="29"/>
      <c r="CZ1403" s="29"/>
      <c r="DA1403" s="29"/>
      <c r="DB1403" s="29"/>
      <c r="DC1403" s="29"/>
      <c r="DD1403" s="29"/>
      <c r="DE1403" s="29"/>
      <c r="DF1403" s="29"/>
      <c r="DG1403" s="29"/>
      <c r="DH1403" s="29"/>
      <c r="DI1403" s="29"/>
      <c r="DJ1403" s="29"/>
      <c r="DK1403" s="29"/>
      <c r="DL1403" s="29"/>
      <c r="DM1403" s="29"/>
      <c r="DN1403" s="29"/>
      <c r="DO1403" s="29"/>
      <c r="DP1403" s="29"/>
      <c r="DQ1403" s="29"/>
      <c r="DR1403" s="29"/>
      <c r="DS1403" s="29"/>
      <c r="DT1403" s="29"/>
      <c r="DU1403" s="29"/>
      <c r="DV1403" s="29"/>
      <c r="DW1403" s="29"/>
      <c r="DX1403" s="29"/>
      <c r="DY1403" s="29"/>
      <c r="DZ1403" s="29"/>
      <c r="EA1403" s="29"/>
      <c r="EB1403" s="29"/>
      <c r="EC1403" s="29"/>
      <c r="ED1403" s="29"/>
      <c r="EE1403" s="29"/>
      <c r="EF1403" s="29"/>
      <c r="EG1403" s="29"/>
      <c r="EH1403" s="29"/>
      <c r="EI1403" s="29"/>
      <c r="EJ1403" s="29"/>
      <c r="EK1403" s="29"/>
      <c r="EL1403" s="29"/>
      <c r="EM1403" s="29"/>
      <c r="EN1403" s="29"/>
      <c r="EO1403" s="29"/>
      <c r="EP1403" s="29"/>
      <c r="EQ1403" s="29"/>
      <c r="ER1403" s="29"/>
      <c r="ES1403" s="29"/>
      <c r="ET1403" s="29"/>
      <c r="EU1403" s="29"/>
      <c r="EV1403" s="29"/>
      <c r="EW1403" s="29"/>
      <c r="EX1403" s="29"/>
      <c r="EY1403" s="29"/>
      <c r="EZ1403" s="29"/>
      <c r="FA1403" s="29"/>
      <c r="FB1403" s="29"/>
      <c r="FC1403" s="29"/>
      <c r="FD1403" s="29"/>
      <c r="FE1403" s="29"/>
      <c r="FF1403" s="29"/>
      <c r="FG1403" s="29"/>
      <c r="FH1403" s="29"/>
      <c r="FI1403" s="29"/>
      <c r="FJ1403" s="29"/>
      <c r="FK1403" s="29"/>
      <c r="FL1403" s="29"/>
      <c r="FM1403" s="29"/>
      <c r="FN1403" s="29"/>
      <c r="FO1403" s="29"/>
      <c r="FP1403" s="29"/>
      <c r="FQ1403" s="29"/>
      <c r="FR1403" s="29"/>
      <c r="FS1403" s="29"/>
      <c r="FT1403" s="29"/>
      <c r="FU1403" s="29"/>
      <c r="FV1403" s="29"/>
      <c r="FW1403" s="29"/>
      <c r="FX1403" s="29"/>
      <c r="FY1403" s="29"/>
      <c r="FZ1403" s="29"/>
      <c r="GA1403" s="29"/>
      <c r="GB1403" s="29"/>
      <c r="GC1403" s="29"/>
      <c r="GD1403" s="29"/>
      <c r="GE1403" s="29"/>
      <c r="GF1403" s="29"/>
      <c r="GG1403" s="29"/>
      <c r="GH1403" s="29"/>
      <c r="GI1403" s="29"/>
      <c r="GJ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</row>
    <row r="1404" spans="2:230" ht="12.75">
      <c r="B1404" s="48"/>
      <c r="C1404" s="48"/>
      <c r="D1404" s="48"/>
      <c r="E1404" s="55"/>
      <c r="F1404" s="56"/>
      <c r="G1404" s="56"/>
      <c r="H1404" s="56"/>
      <c r="I1404" s="48"/>
      <c r="J1404" s="48"/>
      <c r="K1404" s="48"/>
      <c r="L1404" s="56"/>
      <c r="M1404" s="48"/>
      <c r="N1404" s="48"/>
      <c r="O1404" s="49"/>
      <c r="P1404" s="48"/>
      <c r="Q1404" s="48"/>
      <c r="R1404" s="56"/>
      <c r="S1404" s="52"/>
      <c r="T1404" s="116"/>
      <c r="U1404" s="116"/>
      <c r="V1404" s="116"/>
      <c r="W1404" s="116"/>
      <c r="X1404" s="43"/>
      <c r="Y1404" s="43"/>
      <c r="Z1404" s="42"/>
      <c r="AA1404" s="43"/>
      <c r="AB1404" s="45"/>
      <c r="AC1404" s="45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  <c r="BM1404" s="29"/>
      <c r="BN1404" s="29"/>
      <c r="BO1404" s="29"/>
      <c r="BP1404" s="29"/>
      <c r="BQ1404" s="29"/>
      <c r="BR1404" s="29"/>
      <c r="BS1404" s="29"/>
      <c r="BT1404" s="29"/>
      <c r="BU1404" s="29"/>
      <c r="BV1404" s="29"/>
      <c r="BW1404" s="29"/>
      <c r="BX1404" s="29"/>
      <c r="BY1404" s="29"/>
      <c r="BZ1404" s="29"/>
      <c r="CA1404" s="29"/>
      <c r="CB1404" s="29"/>
      <c r="CC1404" s="29"/>
      <c r="CD1404" s="29"/>
      <c r="CE1404" s="29"/>
      <c r="CF1404" s="29"/>
      <c r="CG1404" s="29"/>
      <c r="CH1404" s="29"/>
      <c r="CI1404" s="29"/>
      <c r="CJ1404" s="29"/>
      <c r="CK1404" s="29"/>
      <c r="CL1404" s="29"/>
      <c r="CM1404" s="29"/>
      <c r="CN1404" s="29"/>
      <c r="CO1404" s="29"/>
      <c r="CP1404" s="29"/>
      <c r="CQ1404" s="29"/>
      <c r="CR1404" s="29"/>
      <c r="CS1404" s="29"/>
      <c r="CT1404" s="29"/>
      <c r="CU1404" s="29"/>
      <c r="CV1404" s="29"/>
      <c r="CW1404" s="29"/>
      <c r="CX1404" s="29"/>
      <c r="CY1404" s="29"/>
      <c r="CZ1404" s="29"/>
      <c r="DA1404" s="29"/>
      <c r="DB1404" s="29"/>
      <c r="DC1404" s="29"/>
      <c r="DD1404" s="29"/>
      <c r="DE1404" s="29"/>
      <c r="DF1404" s="29"/>
      <c r="DG1404" s="29"/>
      <c r="DH1404" s="29"/>
      <c r="DI1404" s="29"/>
      <c r="DJ1404" s="29"/>
      <c r="DK1404" s="29"/>
      <c r="DL1404" s="29"/>
      <c r="DM1404" s="29"/>
      <c r="DN1404" s="29"/>
      <c r="DO1404" s="29"/>
      <c r="DP1404" s="29"/>
      <c r="DQ1404" s="29"/>
      <c r="DR1404" s="29"/>
      <c r="DS1404" s="29"/>
      <c r="DT1404" s="29"/>
      <c r="DU1404" s="29"/>
      <c r="DV1404" s="29"/>
      <c r="DW1404" s="29"/>
      <c r="DX1404" s="29"/>
      <c r="DY1404" s="29"/>
      <c r="DZ1404" s="29"/>
      <c r="EA1404" s="29"/>
      <c r="EB1404" s="29"/>
      <c r="EC1404" s="29"/>
      <c r="ED1404" s="29"/>
      <c r="EE1404" s="29"/>
      <c r="EF1404" s="29"/>
      <c r="EG1404" s="29"/>
      <c r="EH1404" s="29"/>
      <c r="EI1404" s="29"/>
      <c r="EJ1404" s="29"/>
      <c r="EK1404" s="29"/>
      <c r="EL1404" s="29"/>
      <c r="EM1404" s="29"/>
      <c r="EN1404" s="29"/>
      <c r="EO1404" s="29"/>
      <c r="EP1404" s="29"/>
      <c r="EQ1404" s="29"/>
      <c r="ER1404" s="29"/>
      <c r="ES1404" s="29"/>
      <c r="ET1404" s="29"/>
      <c r="EU1404" s="29"/>
      <c r="EV1404" s="29"/>
      <c r="EW1404" s="29"/>
      <c r="EX1404" s="29"/>
      <c r="EY1404" s="29"/>
      <c r="EZ1404" s="29"/>
      <c r="FA1404" s="29"/>
      <c r="FB1404" s="29"/>
      <c r="FC1404" s="29"/>
      <c r="FD1404" s="29"/>
      <c r="FE1404" s="29"/>
      <c r="FF1404" s="29"/>
      <c r="FG1404" s="29"/>
      <c r="FH1404" s="29"/>
      <c r="FI1404" s="29"/>
      <c r="FJ1404" s="29"/>
      <c r="FK1404" s="29"/>
      <c r="FL1404" s="29"/>
      <c r="FM1404" s="29"/>
      <c r="FN1404" s="29"/>
      <c r="FO1404" s="29"/>
      <c r="FP1404" s="29"/>
      <c r="FQ1404" s="29"/>
      <c r="FR1404" s="29"/>
      <c r="FS1404" s="29"/>
      <c r="FT1404" s="29"/>
      <c r="FU1404" s="29"/>
      <c r="FV1404" s="29"/>
      <c r="FW1404" s="29"/>
      <c r="FX1404" s="29"/>
      <c r="FY1404" s="29"/>
      <c r="FZ1404" s="29"/>
      <c r="GA1404" s="29"/>
      <c r="GB1404" s="29"/>
      <c r="GC1404" s="29"/>
      <c r="GD1404" s="29"/>
      <c r="GE1404" s="29"/>
      <c r="GF1404" s="29"/>
      <c r="GG1404" s="29"/>
      <c r="GH1404" s="29"/>
      <c r="GI1404" s="29"/>
      <c r="GJ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</row>
    <row r="1405" spans="2:230" ht="12.75">
      <c r="B1405" s="48"/>
      <c r="C1405" s="48"/>
      <c r="D1405" s="48"/>
      <c r="E1405" s="55"/>
      <c r="F1405" s="56"/>
      <c r="G1405" s="56"/>
      <c r="H1405" s="56"/>
      <c r="I1405" s="48"/>
      <c r="J1405" s="48"/>
      <c r="K1405" s="48"/>
      <c r="L1405" s="56"/>
      <c r="M1405" s="48"/>
      <c r="N1405" s="48"/>
      <c r="O1405" s="49"/>
      <c r="P1405" s="48"/>
      <c r="Q1405" s="48"/>
      <c r="R1405" s="56"/>
      <c r="S1405" s="52"/>
      <c r="T1405" s="116"/>
      <c r="U1405" s="116"/>
      <c r="V1405" s="116"/>
      <c r="W1405" s="116"/>
      <c r="X1405" s="43"/>
      <c r="Y1405" s="43"/>
      <c r="Z1405" s="42"/>
      <c r="AA1405" s="43"/>
      <c r="AB1405" s="45"/>
      <c r="AC1405" s="45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  <c r="BM1405" s="29"/>
      <c r="BN1405" s="29"/>
      <c r="BO1405" s="29"/>
      <c r="BP1405" s="29"/>
      <c r="BQ1405" s="29"/>
      <c r="BR1405" s="29"/>
      <c r="BS1405" s="29"/>
      <c r="BT1405" s="29"/>
      <c r="BU1405" s="29"/>
      <c r="BV1405" s="29"/>
      <c r="BW1405" s="29"/>
      <c r="BX1405" s="29"/>
      <c r="BY1405" s="29"/>
      <c r="BZ1405" s="29"/>
      <c r="CA1405" s="29"/>
      <c r="CB1405" s="29"/>
      <c r="CC1405" s="29"/>
      <c r="CD1405" s="29"/>
      <c r="CE1405" s="29"/>
      <c r="CF1405" s="29"/>
      <c r="CG1405" s="29"/>
      <c r="CH1405" s="29"/>
      <c r="CI1405" s="29"/>
      <c r="CJ1405" s="29"/>
      <c r="CK1405" s="29"/>
      <c r="CL1405" s="29"/>
      <c r="CM1405" s="29"/>
      <c r="CN1405" s="29"/>
      <c r="CO1405" s="29"/>
      <c r="CP1405" s="29"/>
      <c r="CQ1405" s="29"/>
      <c r="CR1405" s="29"/>
      <c r="CS1405" s="29"/>
      <c r="CT1405" s="29"/>
      <c r="CU1405" s="29"/>
      <c r="CV1405" s="29"/>
      <c r="CW1405" s="29"/>
      <c r="CX1405" s="29"/>
      <c r="CY1405" s="29"/>
      <c r="CZ1405" s="29"/>
      <c r="DA1405" s="29"/>
      <c r="DB1405" s="29"/>
      <c r="DC1405" s="29"/>
      <c r="DD1405" s="29"/>
      <c r="DE1405" s="29"/>
      <c r="DF1405" s="29"/>
      <c r="DG1405" s="29"/>
      <c r="DH1405" s="29"/>
      <c r="DI1405" s="29"/>
      <c r="DJ1405" s="29"/>
      <c r="DK1405" s="29"/>
      <c r="DL1405" s="29"/>
      <c r="DM1405" s="29"/>
      <c r="DN1405" s="29"/>
      <c r="DO1405" s="29"/>
      <c r="DP1405" s="29"/>
      <c r="DQ1405" s="29"/>
      <c r="DR1405" s="29"/>
      <c r="DS1405" s="29"/>
      <c r="DT1405" s="29"/>
      <c r="DU1405" s="29"/>
      <c r="DV1405" s="29"/>
      <c r="DW1405" s="29"/>
      <c r="DX1405" s="29"/>
      <c r="DY1405" s="29"/>
      <c r="DZ1405" s="29"/>
      <c r="EA1405" s="29"/>
      <c r="EB1405" s="29"/>
      <c r="EC1405" s="29"/>
      <c r="ED1405" s="29"/>
      <c r="EE1405" s="29"/>
      <c r="EF1405" s="29"/>
      <c r="EG1405" s="29"/>
      <c r="EH1405" s="29"/>
      <c r="EI1405" s="29"/>
      <c r="EJ1405" s="29"/>
      <c r="EK1405" s="29"/>
      <c r="EL1405" s="29"/>
      <c r="EM1405" s="29"/>
      <c r="EN1405" s="29"/>
      <c r="EO1405" s="29"/>
      <c r="EP1405" s="29"/>
      <c r="EQ1405" s="29"/>
      <c r="ER1405" s="29"/>
      <c r="ES1405" s="29"/>
      <c r="ET1405" s="29"/>
      <c r="EU1405" s="29"/>
      <c r="EV1405" s="29"/>
      <c r="EW1405" s="29"/>
      <c r="EX1405" s="29"/>
      <c r="EY1405" s="29"/>
      <c r="EZ1405" s="29"/>
      <c r="FA1405" s="29"/>
      <c r="FB1405" s="29"/>
      <c r="FC1405" s="29"/>
      <c r="FD1405" s="29"/>
      <c r="FE1405" s="29"/>
      <c r="FF1405" s="29"/>
      <c r="FG1405" s="29"/>
      <c r="FH1405" s="29"/>
      <c r="FI1405" s="29"/>
      <c r="FJ1405" s="29"/>
      <c r="FK1405" s="29"/>
      <c r="FL1405" s="29"/>
      <c r="FM1405" s="29"/>
      <c r="FN1405" s="29"/>
      <c r="FO1405" s="29"/>
      <c r="FP1405" s="29"/>
      <c r="FQ1405" s="29"/>
      <c r="FR1405" s="29"/>
      <c r="FS1405" s="29"/>
      <c r="FT1405" s="29"/>
      <c r="FU1405" s="29"/>
      <c r="FV1405" s="29"/>
      <c r="FW1405" s="29"/>
      <c r="FX1405" s="29"/>
      <c r="FY1405" s="29"/>
      <c r="FZ1405" s="29"/>
      <c r="GA1405" s="29"/>
      <c r="GB1405" s="29"/>
      <c r="GC1405" s="29"/>
      <c r="GD1405" s="29"/>
      <c r="GE1405" s="29"/>
      <c r="GF1405" s="29"/>
      <c r="GG1405" s="29"/>
      <c r="GH1405" s="29"/>
      <c r="GI1405" s="29"/>
      <c r="GJ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</row>
    <row r="1406" spans="2:230" ht="12.75">
      <c r="B1406" s="48"/>
      <c r="C1406" s="48"/>
      <c r="D1406" s="48"/>
      <c r="E1406" s="55"/>
      <c r="F1406" s="56"/>
      <c r="G1406" s="56"/>
      <c r="H1406" s="56"/>
      <c r="I1406" s="48"/>
      <c r="J1406" s="48"/>
      <c r="K1406" s="48"/>
      <c r="L1406" s="56"/>
      <c r="M1406" s="48"/>
      <c r="N1406" s="48"/>
      <c r="O1406" s="49"/>
      <c r="P1406" s="48"/>
      <c r="Q1406" s="48"/>
      <c r="R1406" s="56"/>
      <c r="S1406" s="52"/>
      <c r="T1406" s="116"/>
      <c r="U1406" s="116"/>
      <c r="V1406" s="116"/>
      <c r="W1406" s="116"/>
      <c r="X1406" s="43"/>
      <c r="Y1406" s="43"/>
      <c r="Z1406" s="42"/>
      <c r="AA1406" s="43"/>
      <c r="AB1406" s="45"/>
      <c r="AC1406" s="45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  <c r="BM1406" s="29"/>
      <c r="BN1406" s="29"/>
      <c r="BO1406" s="29"/>
      <c r="BP1406" s="29"/>
      <c r="BQ1406" s="29"/>
      <c r="BR1406" s="29"/>
      <c r="BS1406" s="29"/>
      <c r="BT1406" s="29"/>
      <c r="BU1406" s="29"/>
      <c r="BV1406" s="29"/>
      <c r="BW1406" s="29"/>
      <c r="BX1406" s="29"/>
      <c r="BY1406" s="29"/>
      <c r="BZ1406" s="29"/>
      <c r="CA1406" s="29"/>
      <c r="CB1406" s="29"/>
      <c r="CC1406" s="29"/>
      <c r="CD1406" s="29"/>
      <c r="CE1406" s="29"/>
      <c r="CF1406" s="29"/>
      <c r="CG1406" s="29"/>
      <c r="CH1406" s="29"/>
      <c r="CI1406" s="29"/>
      <c r="CJ1406" s="29"/>
      <c r="CK1406" s="29"/>
      <c r="CL1406" s="29"/>
      <c r="CM1406" s="29"/>
      <c r="CN1406" s="29"/>
      <c r="CO1406" s="29"/>
      <c r="CP1406" s="29"/>
      <c r="CQ1406" s="29"/>
      <c r="CR1406" s="29"/>
      <c r="CS1406" s="29"/>
      <c r="CT1406" s="29"/>
      <c r="CU1406" s="29"/>
      <c r="CV1406" s="29"/>
      <c r="CW1406" s="29"/>
      <c r="CX1406" s="29"/>
      <c r="CY1406" s="29"/>
      <c r="CZ1406" s="29"/>
      <c r="DA1406" s="29"/>
      <c r="DB1406" s="29"/>
      <c r="DC1406" s="29"/>
      <c r="DD1406" s="29"/>
      <c r="DE1406" s="29"/>
      <c r="DF1406" s="29"/>
      <c r="DG1406" s="29"/>
      <c r="DH1406" s="29"/>
      <c r="DI1406" s="29"/>
      <c r="DJ1406" s="29"/>
      <c r="DK1406" s="29"/>
      <c r="DL1406" s="29"/>
      <c r="DM1406" s="29"/>
      <c r="DN1406" s="29"/>
      <c r="DO1406" s="29"/>
      <c r="DP1406" s="29"/>
      <c r="DQ1406" s="29"/>
      <c r="DR1406" s="29"/>
      <c r="DS1406" s="29"/>
      <c r="DT1406" s="29"/>
      <c r="DU1406" s="29"/>
      <c r="DV1406" s="29"/>
      <c r="DW1406" s="29"/>
      <c r="DX1406" s="29"/>
      <c r="DY1406" s="29"/>
      <c r="DZ1406" s="29"/>
      <c r="EA1406" s="29"/>
      <c r="EB1406" s="29"/>
      <c r="EC1406" s="29"/>
      <c r="ED1406" s="29"/>
      <c r="EE1406" s="29"/>
      <c r="EF1406" s="29"/>
      <c r="EG1406" s="29"/>
      <c r="EH1406" s="29"/>
      <c r="EI1406" s="29"/>
      <c r="EJ1406" s="29"/>
      <c r="EK1406" s="29"/>
      <c r="EL1406" s="29"/>
      <c r="EM1406" s="29"/>
      <c r="EN1406" s="29"/>
      <c r="EO1406" s="29"/>
      <c r="EP1406" s="29"/>
      <c r="EQ1406" s="29"/>
      <c r="ER1406" s="29"/>
      <c r="ES1406" s="29"/>
      <c r="ET1406" s="29"/>
      <c r="EU1406" s="29"/>
      <c r="EV1406" s="29"/>
      <c r="EW1406" s="29"/>
      <c r="EX1406" s="29"/>
      <c r="EY1406" s="29"/>
      <c r="EZ1406" s="29"/>
      <c r="FA1406" s="29"/>
      <c r="FB1406" s="29"/>
      <c r="FC1406" s="29"/>
      <c r="FD1406" s="29"/>
      <c r="FE1406" s="29"/>
      <c r="FF1406" s="29"/>
      <c r="FG1406" s="29"/>
      <c r="FH1406" s="29"/>
      <c r="FI1406" s="29"/>
      <c r="FJ1406" s="29"/>
      <c r="FK1406" s="29"/>
      <c r="FL1406" s="29"/>
      <c r="FM1406" s="29"/>
      <c r="FN1406" s="29"/>
      <c r="FO1406" s="29"/>
      <c r="FP1406" s="29"/>
      <c r="FQ1406" s="29"/>
      <c r="FR1406" s="29"/>
      <c r="FS1406" s="29"/>
      <c r="FT1406" s="29"/>
      <c r="FU1406" s="29"/>
      <c r="FV1406" s="29"/>
      <c r="FW1406" s="29"/>
      <c r="FX1406" s="29"/>
      <c r="FY1406" s="29"/>
      <c r="FZ1406" s="29"/>
      <c r="GA1406" s="29"/>
      <c r="GB1406" s="29"/>
      <c r="GC1406" s="29"/>
      <c r="GD1406" s="29"/>
      <c r="GE1406" s="29"/>
      <c r="GF1406" s="29"/>
      <c r="GG1406" s="29"/>
      <c r="GH1406" s="29"/>
      <c r="GI1406" s="29"/>
      <c r="GJ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</row>
    <row r="1407" spans="2:230" ht="12.75">
      <c r="B1407" s="48"/>
      <c r="C1407" s="48"/>
      <c r="D1407" s="48"/>
      <c r="E1407" s="55"/>
      <c r="F1407" s="56"/>
      <c r="G1407" s="56"/>
      <c r="H1407" s="56"/>
      <c r="I1407" s="48"/>
      <c r="J1407" s="48"/>
      <c r="K1407" s="48"/>
      <c r="L1407" s="56"/>
      <c r="M1407" s="48"/>
      <c r="N1407" s="48"/>
      <c r="O1407" s="49"/>
      <c r="P1407" s="48"/>
      <c r="Q1407" s="48"/>
      <c r="R1407" s="56"/>
      <c r="S1407" s="52"/>
      <c r="T1407" s="116"/>
      <c r="U1407" s="116"/>
      <c r="V1407" s="116"/>
      <c r="W1407" s="116"/>
      <c r="X1407" s="43"/>
      <c r="Y1407" s="43"/>
      <c r="Z1407" s="42"/>
      <c r="AA1407" s="43"/>
      <c r="AB1407" s="45"/>
      <c r="AC1407" s="45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  <c r="BM1407" s="29"/>
      <c r="BN1407" s="29"/>
      <c r="BO1407" s="29"/>
      <c r="BP1407" s="29"/>
      <c r="BQ1407" s="29"/>
      <c r="BR1407" s="29"/>
      <c r="BS1407" s="29"/>
      <c r="BT1407" s="29"/>
      <c r="BU1407" s="29"/>
      <c r="BV1407" s="29"/>
      <c r="BW1407" s="29"/>
      <c r="BX1407" s="29"/>
      <c r="BY1407" s="29"/>
      <c r="BZ1407" s="29"/>
      <c r="CA1407" s="29"/>
      <c r="CB1407" s="29"/>
      <c r="CC1407" s="29"/>
      <c r="CD1407" s="29"/>
      <c r="CE1407" s="29"/>
      <c r="CF1407" s="29"/>
      <c r="CG1407" s="29"/>
      <c r="CH1407" s="29"/>
      <c r="CI1407" s="29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  <c r="DM1407" s="29"/>
      <c r="DN1407" s="29"/>
      <c r="DO1407" s="29"/>
      <c r="DP1407" s="29"/>
      <c r="DQ1407" s="29"/>
      <c r="DR1407" s="29"/>
      <c r="DS1407" s="29"/>
      <c r="DT1407" s="29"/>
      <c r="DU1407" s="29"/>
      <c r="DV1407" s="29"/>
      <c r="DW1407" s="29"/>
      <c r="DX1407" s="29"/>
      <c r="DY1407" s="29"/>
      <c r="DZ1407" s="29"/>
      <c r="EA1407" s="29"/>
      <c r="EB1407" s="29"/>
      <c r="EC1407" s="29"/>
      <c r="ED1407" s="29"/>
      <c r="EE1407" s="29"/>
      <c r="EF1407" s="29"/>
      <c r="EG1407" s="29"/>
      <c r="EH1407" s="29"/>
      <c r="EI1407" s="29"/>
      <c r="EJ1407" s="29"/>
      <c r="EK1407" s="29"/>
      <c r="EL1407" s="29"/>
      <c r="EM1407" s="29"/>
      <c r="EN1407" s="29"/>
      <c r="EO1407" s="29"/>
      <c r="EP1407" s="29"/>
      <c r="EQ1407" s="29"/>
      <c r="ER1407" s="29"/>
      <c r="ES1407" s="29"/>
      <c r="ET1407" s="29"/>
      <c r="EU1407" s="29"/>
      <c r="EV1407" s="29"/>
      <c r="EW1407" s="29"/>
      <c r="EX1407" s="29"/>
      <c r="EY1407" s="29"/>
      <c r="EZ1407" s="29"/>
      <c r="FA1407" s="29"/>
      <c r="FB1407" s="29"/>
      <c r="FC1407" s="29"/>
      <c r="FD1407" s="29"/>
      <c r="FE1407" s="29"/>
      <c r="FF1407" s="29"/>
      <c r="FG1407" s="29"/>
      <c r="FH1407" s="29"/>
      <c r="FI1407" s="29"/>
      <c r="FJ1407" s="29"/>
      <c r="FK1407" s="29"/>
      <c r="FL1407" s="29"/>
      <c r="FM1407" s="29"/>
      <c r="FN1407" s="29"/>
      <c r="FO1407" s="29"/>
      <c r="FP1407" s="29"/>
      <c r="FQ1407" s="29"/>
      <c r="FR1407" s="29"/>
      <c r="FS1407" s="29"/>
      <c r="FT1407" s="29"/>
      <c r="FU1407" s="29"/>
      <c r="FV1407" s="29"/>
      <c r="FW1407" s="29"/>
      <c r="FX1407" s="29"/>
      <c r="FY1407" s="29"/>
      <c r="FZ1407" s="29"/>
      <c r="GA1407" s="29"/>
      <c r="GB1407" s="29"/>
      <c r="GC1407" s="29"/>
      <c r="GD1407" s="29"/>
      <c r="GE1407" s="29"/>
      <c r="GF1407" s="29"/>
      <c r="GG1407" s="29"/>
      <c r="GH1407" s="29"/>
      <c r="GI1407" s="29"/>
      <c r="GJ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</row>
    <row r="1408" spans="2:230" ht="12.75">
      <c r="B1408" s="48"/>
      <c r="C1408" s="48"/>
      <c r="D1408" s="48"/>
      <c r="E1408" s="55"/>
      <c r="F1408" s="56"/>
      <c r="G1408" s="56"/>
      <c r="H1408" s="56"/>
      <c r="I1408" s="48"/>
      <c r="J1408" s="48"/>
      <c r="K1408" s="48"/>
      <c r="L1408" s="56"/>
      <c r="M1408" s="48"/>
      <c r="N1408" s="48"/>
      <c r="O1408" s="49"/>
      <c r="P1408" s="48"/>
      <c r="Q1408" s="48"/>
      <c r="R1408" s="56"/>
      <c r="S1408" s="52"/>
      <c r="T1408" s="116"/>
      <c r="U1408" s="116"/>
      <c r="V1408" s="116"/>
      <c r="W1408" s="116"/>
      <c r="X1408" s="43"/>
      <c r="Y1408" s="43"/>
      <c r="Z1408" s="42"/>
      <c r="AA1408" s="43"/>
      <c r="AB1408" s="45"/>
      <c r="AC1408" s="45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  <c r="BM1408" s="29"/>
      <c r="BN1408" s="29"/>
      <c r="BO1408" s="29"/>
      <c r="BP1408" s="29"/>
      <c r="BQ1408" s="29"/>
      <c r="BR1408" s="29"/>
      <c r="BS1408" s="29"/>
      <c r="BT1408" s="29"/>
      <c r="BU1408" s="29"/>
      <c r="BV1408" s="29"/>
      <c r="BW1408" s="29"/>
      <c r="BX1408" s="29"/>
      <c r="BY1408" s="29"/>
      <c r="BZ1408" s="29"/>
      <c r="CA1408" s="29"/>
      <c r="CB1408" s="29"/>
      <c r="CC1408" s="29"/>
      <c r="CD1408" s="29"/>
      <c r="CE1408" s="29"/>
      <c r="CF1408" s="29"/>
      <c r="CG1408" s="29"/>
      <c r="CH1408" s="29"/>
      <c r="CI1408" s="29"/>
      <c r="CJ1408" s="29"/>
      <c r="CK1408" s="29"/>
      <c r="CL1408" s="29"/>
      <c r="CM1408" s="29"/>
      <c r="CN1408" s="29"/>
      <c r="CO1408" s="29"/>
      <c r="CP1408" s="29"/>
      <c r="CQ1408" s="29"/>
      <c r="CR1408" s="29"/>
      <c r="CS1408" s="29"/>
      <c r="CT1408" s="29"/>
      <c r="CU1408" s="29"/>
      <c r="CV1408" s="29"/>
      <c r="CW1408" s="29"/>
      <c r="CX1408" s="29"/>
      <c r="CY1408" s="29"/>
      <c r="CZ1408" s="29"/>
      <c r="DA1408" s="29"/>
      <c r="DB1408" s="29"/>
      <c r="DC1408" s="29"/>
      <c r="DD1408" s="29"/>
      <c r="DE1408" s="29"/>
      <c r="DF1408" s="29"/>
      <c r="DG1408" s="29"/>
      <c r="DH1408" s="29"/>
      <c r="DI1408" s="29"/>
      <c r="DJ1408" s="29"/>
      <c r="DK1408" s="29"/>
      <c r="DL1408" s="29"/>
      <c r="DM1408" s="29"/>
      <c r="DN1408" s="29"/>
      <c r="DO1408" s="29"/>
      <c r="DP1408" s="29"/>
      <c r="DQ1408" s="29"/>
      <c r="DR1408" s="29"/>
      <c r="DS1408" s="29"/>
      <c r="DT1408" s="29"/>
      <c r="DU1408" s="29"/>
      <c r="DV1408" s="29"/>
      <c r="DW1408" s="29"/>
      <c r="DX1408" s="29"/>
      <c r="DY1408" s="29"/>
      <c r="DZ1408" s="29"/>
      <c r="EA1408" s="29"/>
      <c r="EB1408" s="29"/>
      <c r="EC1408" s="29"/>
      <c r="ED1408" s="29"/>
      <c r="EE1408" s="29"/>
      <c r="EF1408" s="29"/>
      <c r="EG1408" s="29"/>
      <c r="EH1408" s="29"/>
      <c r="EI1408" s="29"/>
      <c r="EJ1408" s="29"/>
      <c r="EK1408" s="29"/>
      <c r="EL1408" s="29"/>
      <c r="EM1408" s="29"/>
      <c r="EN1408" s="29"/>
      <c r="EO1408" s="29"/>
      <c r="EP1408" s="29"/>
      <c r="EQ1408" s="29"/>
      <c r="ER1408" s="29"/>
      <c r="ES1408" s="29"/>
      <c r="ET1408" s="29"/>
      <c r="EU1408" s="29"/>
      <c r="EV1408" s="29"/>
      <c r="EW1408" s="29"/>
      <c r="EX1408" s="29"/>
      <c r="EY1408" s="29"/>
      <c r="EZ1408" s="29"/>
      <c r="FA1408" s="29"/>
      <c r="FB1408" s="29"/>
      <c r="FC1408" s="29"/>
      <c r="FD1408" s="29"/>
      <c r="FE1408" s="29"/>
      <c r="FF1408" s="29"/>
      <c r="FG1408" s="29"/>
      <c r="FH1408" s="29"/>
      <c r="FI1408" s="29"/>
      <c r="FJ1408" s="29"/>
      <c r="FK1408" s="29"/>
      <c r="FL1408" s="29"/>
      <c r="FM1408" s="29"/>
      <c r="FN1408" s="29"/>
      <c r="FO1408" s="29"/>
      <c r="FP1408" s="29"/>
      <c r="FQ1408" s="29"/>
      <c r="FR1408" s="29"/>
      <c r="FS1408" s="29"/>
      <c r="FT1408" s="29"/>
      <c r="FU1408" s="29"/>
      <c r="FV1408" s="29"/>
      <c r="FW1408" s="29"/>
      <c r="FX1408" s="29"/>
      <c r="FY1408" s="29"/>
      <c r="FZ1408" s="29"/>
      <c r="GA1408" s="29"/>
      <c r="GB1408" s="29"/>
      <c r="GC1408" s="29"/>
      <c r="GD1408" s="29"/>
      <c r="GE1408" s="29"/>
      <c r="GF1408" s="29"/>
      <c r="GG1408" s="29"/>
      <c r="GH1408" s="29"/>
      <c r="GI1408" s="29"/>
      <c r="GJ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</row>
    <row r="1409" spans="2:230" ht="12.75">
      <c r="B1409" s="48"/>
      <c r="C1409" s="48"/>
      <c r="D1409" s="48"/>
      <c r="E1409" s="55"/>
      <c r="F1409" s="56"/>
      <c r="G1409" s="56"/>
      <c r="H1409" s="56"/>
      <c r="I1409" s="48"/>
      <c r="J1409" s="48"/>
      <c r="K1409" s="48"/>
      <c r="L1409" s="56"/>
      <c r="M1409" s="48"/>
      <c r="N1409" s="48"/>
      <c r="O1409" s="49"/>
      <c r="P1409" s="48"/>
      <c r="Q1409" s="48"/>
      <c r="R1409" s="56"/>
      <c r="S1409" s="52"/>
      <c r="T1409" s="116"/>
      <c r="U1409" s="116"/>
      <c r="V1409" s="116"/>
      <c r="W1409" s="116"/>
      <c r="X1409" s="43"/>
      <c r="Y1409" s="43"/>
      <c r="Z1409" s="42"/>
      <c r="AA1409" s="43"/>
      <c r="AB1409" s="45"/>
      <c r="AC1409" s="45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  <c r="BM1409" s="29"/>
      <c r="BN1409" s="29"/>
      <c r="BO1409" s="29"/>
      <c r="BP1409" s="29"/>
      <c r="BQ1409" s="29"/>
      <c r="BR1409" s="29"/>
      <c r="BS1409" s="29"/>
      <c r="BT1409" s="29"/>
      <c r="BU1409" s="29"/>
      <c r="BV1409" s="29"/>
      <c r="BW1409" s="29"/>
      <c r="BX1409" s="29"/>
      <c r="BY1409" s="29"/>
      <c r="BZ1409" s="29"/>
      <c r="CA1409" s="29"/>
      <c r="CB1409" s="29"/>
      <c r="CC1409" s="29"/>
      <c r="CD1409" s="29"/>
      <c r="CE1409" s="29"/>
      <c r="CF1409" s="29"/>
      <c r="CG1409" s="29"/>
      <c r="CH1409" s="29"/>
      <c r="CI1409" s="29"/>
      <c r="CJ1409" s="29"/>
      <c r="CK1409" s="29"/>
      <c r="CL1409" s="29"/>
      <c r="CM1409" s="29"/>
      <c r="CN1409" s="29"/>
      <c r="CO1409" s="29"/>
      <c r="CP1409" s="29"/>
      <c r="CQ1409" s="29"/>
      <c r="CR1409" s="29"/>
      <c r="CS1409" s="29"/>
      <c r="CT1409" s="29"/>
      <c r="CU1409" s="29"/>
      <c r="CV1409" s="29"/>
      <c r="CW1409" s="29"/>
      <c r="CX1409" s="29"/>
      <c r="CY1409" s="29"/>
      <c r="CZ1409" s="29"/>
      <c r="DA1409" s="29"/>
      <c r="DB1409" s="29"/>
      <c r="DC1409" s="29"/>
      <c r="DD1409" s="29"/>
      <c r="DE1409" s="29"/>
      <c r="DF1409" s="29"/>
      <c r="DG1409" s="29"/>
      <c r="DH1409" s="29"/>
      <c r="DI1409" s="29"/>
      <c r="DJ1409" s="29"/>
      <c r="DK1409" s="29"/>
      <c r="DL1409" s="29"/>
      <c r="DM1409" s="29"/>
      <c r="DN1409" s="29"/>
      <c r="DO1409" s="29"/>
      <c r="DP1409" s="29"/>
      <c r="DQ1409" s="29"/>
      <c r="DR1409" s="29"/>
      <c r="DS1409" s="29"/>
      <c r="DT1409" s="29"/>
      <c r="DU1409" s="29"/>
      <c r="DV1409" s="29"/>
      <c r="DW1409" s="29"/>
      <c r="DX1409" s="29"/>
      <c r="DY1409" s="29"/>
      <c r="DZ1409" s="29"/>
      <c r="EA1409" s="29"/>
      <c r="EB1409" s="29"/>
      <c r="EC1409" s="29"/>
      <c r="ED1409" s="29"/>
      <c r="EE1409" s="29"/>
      <c r="EF1409" s="29"/>
      <c r="EG1409" s="29"/>
      <c r="EH1409" s="29"/>
      <c r="EI1409" s="29"/>
      <c r="EJ1409" s="29"/>
      <c r="EK1409" s="29"/>
      <c r="EL1409" s="29"/>
      <c r="EM1409" s="29"/>
      <c r="EN1409" s="29"/>
      <c r="EO1409" s="29"/>
      <c r="EP1409" s="29"/>
      <c r="EQ1409" s="29"/>
      <c r="ER1409" s="29"/>
      <c r="ES1409" s="29"/>
      <c r="ET1409" s="29"/>
      <c r="EU1409" s="29"/>
      <c r="EV1409" s="29"/>
      <c r="EW1409" s="29"/>
      <c r="EX1409" s="29"/>
      <c r="EY1409" s="29"/>
      <c r="EZ1409" s="29"/>
      <c r="FA1409" s="29"/>
      <c r="FB1409" s="29"/>
      <c r="FC1409" s="29"/>
      <c r="FD1409" s="29"/>
      <c r="FE1409" s="29"/>
      <c r="FF1409" s="29"/>
      <c r="FG1409" s="29"/>
      <c r="FH1409" s="29"/>
      <c r="FI1409" s="29"/>
      <c r="FJ1409" s="29"/>
      <c r="FK1409" s="29"/>
      <c r="FL1409" s="29"/>
      <c r="FM1409" s="29"/>
      <c r="FN1409" s="29"/>
      <c r="FO1409" s="29"/>
      <c r="FP1409" s="29"/>
      <c r="FQ1409" s="29"/>
      <c r="FR1409" s="29"/>
      <c r="FS1409" s="29"/>
      <c r="FT1409" s="29"/>
      <c r="FU1409" s="29"/>
      <c r="FV1409" s="29"/>
      <c r="FW1409" s="29"/>
      <c r="FX1409" s="29"/>
      <c r="FY1409" s="29"/>
      <c r="FZ1409" s="29"/>
      <c r="GA1409" s="29"/>
      <c r="GB1409" s="29"/>
      <c r="GC1409" s="29"/>
      <c r="GD1409" s="29"/>
      <c r="GE1409" s="29"/>
      <c r="GF1409" s="29"/>
      <c r="GG1409" s="29"/>
      <c r="GH1409" s="29"/>
      <c r="GI1409" s="29"/>
      <c r="GJ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</row>
    <row r="1410" spans="2:230" ht="12.75">
      <c r="B1410" s="48"/>
      <c r="C1410" s="48"/>
      <c r="D1410" s="48"/>
      <c r="E1410" s="55"/>
      <c r="F1410" s="56"/>
      <c r="G1410" s="56"/>
      <c r="H1410" s="56"/>
      <c r="I1410" s="48"/>
      <c r="J1410" s="48"/>
      <c r="K1410" s="48"/>
      <c r="L1410" s="56"/>
      <c r="M1410" s="48"/>
      <c r="N1410" s="48"/>
      <c r="O1410" s="49"/>
      <c r="P1410" s="48"/>
      <c r="Q1410" s="48"/>
      <c r="R1410" s="56"/>
      <c r="S1410" s="52"/>
      <c r="T1410" s="116"/>
      <c r="U1410" s="116"/>
      <c r="V1410" s="116"/>
      <c r="W1410" s="116"/>
      <c r="X1410" s="43"/>
      <c r="Y1410" s="43"/>
      <c r="Z1410" s="42"/>
      <c r="AA1410" s="43"/>
      <c r="AB1410" s="45"/>
      <c r="AC1410" s="45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  <c r="BM1410" s="29"/>
      <c r="BN1410" s="29"/>
      <c r="BO1410" s="29"/>
      <c r="BP1410" s="29"/>
      <c r="BQ1410" s="29"/>
      <c r="BR1410" s="29"/>
      <c r="BS1410" s="29"/>
      <c r="BT1410" s="29"/>
      <c r="BU1410" s="29"/>
      <c r="BV1410" s="29"/>
      <c r="BW1410" s="29"/>
      <c r="BX1410" s="29"/>
      <c r="BY1410" s="29"/>
      <c r="BZ1410" s="29"/>
      <c r="CA1410" s="29"/>
      <c r="CB1410" s="29"/>
      <c r="CC1410" s="29"/>
      <c r="CD1410" s="29"/>
      <c r="CE1410" s="29"/>
      <c r="CF1410" s="29"/>
      <c r="CG1410" s="29"/>
      <c r="CH1410" s="29"/>
      <c r="CI1410" s="29"/>
      <c r="CJ1410" s="29"/>
      <c r="CK1410" s="29"/>
      <c r="CL1410" s="29"/>
      <c r="CM1410" s="29"/>
      <c r="CN1410" s="29"/>
      <c r="CO1410" s="29"/>
      <c r="CP1410" s="29"/>
      <c r="CQ1410" s="29"/>
      <c r="CR1410" s="29"/>
      <c r="CS1410" s="29"/>
      <c r="CT1410" s="29"/>
      <c r="CU1410" s="29"/>
      <c r="CV1410" s="29"/>
      <c r="CW1410" s="29"/>
      <c r="CX1410" s="29"/>
      <c r="CY1410" s="29"/>
      <c r="CZ1410" s="29"/>
      <c r="DA1410" s="29"/>
      <c r="DB1410" s="29"/>
      <c r="DC1410" s="29"/>
      <c r="DD1410" s="29"/>
      <c r="DE1410" s="29"/>
      <c r="DF1410" s="29"/>
      <c r="DG1410" s="29"/>
      <c r="DH1410" s="29"/>
      <c r="DI1410" s="29"/>
      <c r="DJ1410" s="29"/>
      <c r="DK1410" s="29"/>
      <c r="DL1410" s="29"/>
      <c r="DM1410" s="29"/>
      <c r="DN1410" s="29"/>
      <c r="DO1410" s="29"/>
      <c r="DP1410" s="29"/>
      <c r="DQ1410" s="29"/>
      <c r="DR1410" s="29"/>
      <c r="DS1410" s="29"/>
      <c r="DT1410" s="29"/>
      <c r="DU1410" s="29"/>
      <c r="DV1410" s="29"/>
      <c r="DW1410" s="29"/>
      <c r="DX1410" s="29"/>
      <c r="DY1410" s="29"/>
      <c r="DZ1410" s="29"/>
      <c r="EA1410" s="29"/>
      <c r="EB1410" s="29"/>
      <c r="EC1410" s="29"/>
      <c r="ED1410" s="29"/>
      <c r="EE1410" s="29"/>
      <c r="EF1410" s="29"/>
      <c r="EG1410" s="29"/>
      <c r="EH1410" s="29"/>
      <c r="EI1410" s="29"/>
      <c r="EJ1410" s="29"/>
      <c r="EK1410" s="29"/>
      <c r="EL1410" s="29"/>
      <c r="EM1410" s="29"/>
      <c r="EN1410" s="29"/>
      <c r="EO1410" s="29"/>
      <c r="EP1410" s="29"/>
      <c r="EQ1410" s="29"/>
      <c r="ER1410" s="29"/>
      <c r="ES1410" s="29"/>
      <c r="ET1410" s="29"/>
      <c r="EU1410" s="29"/>
      <c r="EV1410" s="29"/>
      <c r="EW1410" s="29"/>
      <c r="EX1410" s="29"/>
      <c r="EY1410" s="29"/>
      <c r="EZ1410" s="29"/>
      <c r="FA1410" s="29"/>
      <c r="FB1410" s="29"/>
      <c r="FC1410" s="29"/>
      <c r="FD1410" s="29"/>
      <c r="FE1410" s="29"/>
      <c r="FF1410" s="29"/>
      <c r="FG1410" s="29"/>
      <c r="FH1410" s="29"/>
      <c r="FI1410" s="29"/>
      <c r="FJ1410" s="29"/>
      <c r="FK1410" s="29"/>
      <c r="FL1410" s="29"/>
      <c r="FM1410" s="29"/>
      <c r="FN1410" s="29"/>
      <c r="FO1410" s="29"/>
      <c r="FP1410" s="29"/>
      <c r="FQ1410" s="29"/>
      <c r="FR1410" s="29"/>
      <c r="FS1410" s="29"/>
      <c r="FT1410" s="29"/>
      <c r="FU1410" s="29"/>
      <c r="FV1410" s="29"/>
      <c r="FW1410" s="29"/>
      <c r="FX1410" s="29"/>
      <c r="FY1410" s="29"/>
      <c r="FZ1410" s="29"/>
      <c r="GA1410" s="29"/>
      <c r="GB1410" s="29"/>
      <c r="GC1410" s="29"/>
      <c r="GD1410" s="29"/>
      <c r="GE1410" s="29"/>
      <c r="GF1410" s="29"/>
      <c r="GG1410" s="29"/>
      <c r="GH1410" s="29"/>
      <c r="GI1410" s="29"/>
      <c r="GJ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</row>
    <row r="1411" spans="2:230" ht="12.75">
      <c r="B1411" s="48"/>
      <c r="C1411" s="48"/>
      <c r="D1411" s="48"/>
      <c r="E1411" s="55"/>
      <c r="F1411" s="56"/>
      <c r="G1411" s="56"/>
      <c r="H1411" s="56"/>
      <c r="I1411" s="48"/>
      <c r="J1411" s="48"/>
      <c r="K1411" s="48"/>
      <c r="L1411" s="56"/>
      <c r="M1411" s="48"/>
      <c r="N1411" s="48"/>
      <c r="O1411" s="49"/>
      <c r="P1411" s="48"/>
      <c r="Q1411" s="48"/>
      <c r="R1411" s="56"/>
      <c r="S1411" s="52"/>
      <c r="T1411" s="116"/>
      <c r="U1411" s="116"/>
      <c r="V1411" s="116"/>
      <c r="W1411" s="116"/>
      <c r="X1411" s="43"/>
      <c r="Y1411" s="43"/>
      <c r="Z1411" s="42"/>
      <c r="AA1411" s="43"/>
      <c r="AB1411" s="45"/>
      <c r="AC1411" s="45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  <c r="BM1411" s="29"/>
      <c r="BN1411" s="29"/>
      <c r="BO1411" s="29"/>
      <c r="BP1411" s="29"/>
      <c r="BQ1411" s="29"/>
      <c r="BR1411" s="29"/>
      <c r="BS1411" s="29"/>
      <c r="BT1411" s="29"/>
      <c r="BU1411" s="29"/>
      <c r="BV1411" s="29"/>
      <c r="BW1411" s="29"/>
      <c r="BX1411" s="29"/>
      <c r="BY1411" s="29"/>
      <c r="BZ1411" s="29"/>
      <c r="CA1411" s="29"/>
      <c r="CB1411" s="29"/>
      <c r="CC1411" s="29"/>
      <c r="CD1411" s="29"/>
      <c r="CE1411" s="29"/>
      <c r="CF1411" s="29"/>
      <c r="CG1411" s="29"/>
      <c r="CH1411" s="29"/>
      <c r="CI1411" s="29"/>
      <c r="CJ1411" s="29"/>
      <c r="CK1411" s="29"/>
      <c r="CL1411" s="29"/>
      <c r="CM1411" s="29"/>
      <c r="CN1411" s="29"/>
      <c r="CO1411" s="29"/>
      <c r="CP1411" s="29"/>
      <c r="CQ1411" s="29"/>
      <c r="CR1411" s="29"/>
      <c r="CS1411" s="29"/>
      <c r="CT1411" s="29"/>
      <c r="CU1411" s="29"/>
      <c r="CV1411" s="29"/>
      <c r="CW1411" s="29"/>
      <c r="CX1411" s="29"/>
      <c r="CY1411" s="29"/>
      <c r="CZ1411" s="29"/>
      <c r="DA1411" s="29"/>
      <c r="DB1411" s="29"/>
      <c r="DC1411" s="29"/>
      <c r="DD1411" s="29"/>
      <c r="DE1411" s="29"/>
      <c r="DF1411" s="29"/>
      <c r="DG1411" s="29"/>
      <c r="DH1411" s="29"/>
      <c r="DI1411" s="29"/>
      <c r="DJ1411" s="29"/>
      <c r="DK1411" s="29"/>
      <c r="DL1411" s="29"/>
      <c r="DM1411" s="29"/>
      <c r="DN1411" s="29"/>
      <c r="DO1411" s="29"/>
      <c r="DP1411" s="29"/>
      <c r="DQ1411" s="29"/>
      <c r="DR1411" s="29"/>
      <c r="DS1411" s="29"/>
      <c r="DT1411" s="29"/>
      <c r="DU1411" s="29"/>
      <c r="DV1411" s="29"/>
      <c r="DW1411" s="29"/>
      <c r="DX1411" s="29"/>
      <c r="DY1411" s="29"/>
      <c r="DZ1411" s="29"/>
      <c r="EA1411" s="29"/>
      <c r="EB1411" s="29"/>
      <c r="EC1411" s="29"/>
      <c r="ED1411" s="29"/>
      <c r="EE1411" s="29"/>
      <c r="EF1411" s="29"/>
      <c r="EG1411" s="29"/>
      <c r="EH1411" s="29"/>
      <c r="EI1411" s="29"/>
      <c r="EJ1411" s="29"/>
      <c r="EK1411" s="29"/>
      <c r="EL1411" s="29"/>
      <c r="EM1411" s="29"/>
      <c r="EN1411" s="29"/>
      <c r="EO1411" s="29"/>
      <c r="EP1411" s="29"/>
      <c r="EQ1411" s="29"/>
      <c r="ER1411" s="29"/>
      <c r="ES1411" s="29"/>
      <c r="ET1411" s="29"/>
      <c r="EU1411" s="29"/>
      <c r="EV1411" s="29"/>
      <c r="EW1411" s="29"/>
      <c r="EX1411" s="29"/>
      <c r="EY1411" s="29"/>
      <c r="EZ1411" s="29"/>
      <c r="FA1411" s="29"/>
      <c r="FB1411" s="29"/>
      <c r="FC1411" s="29"/>
      <c r="FD1411" s="29"/>
      <c r="FE1411" s="29"/>
      <c r="FF1411" s="29"/>
      <c r="FG1411" s="29"/>
      <c r="FH1411" s="29"/>
      <c r="FI1411" s="29"/>
      <c r="FJ1411" s="29"/>
      <c r="FK1411" s="29"/>
      <c r="FL1411" s="29"/>
      <c r="FM1411" s="29"/>
      <c r="FN1411" s="29"/>
      <c r="FO1411" s="29"/>
      <c r="FP1411" s="29"/>
      <c r="FQ1411" s="29"/>
      <c r="FR1411" s="29"/>
      <c r="FS1411" s="29"/>
      <c r="FT1411" s="29"/>
      <c r="FU1411" s="29"/>
      <c r="FV1411" s="29"/>
      <c r="FW1411" s="29"/>
      <c r="FX1411" s="29"/>
      <c r="FY1411" s="29"/>
      <c r="FZ1411" s="29"/>
      <c r="GA1411" s="29"/>
      <c r="GB1411" s="29"/>
      <c r="GC1411" s="29"/>
      <c r="GD1411" s="29"/>
      <c r="GE1411" s="29"/>
      <c r="GF1411" s="29"/>
      <c r="GG1411" s="29"/>
      <c r="GH1411" s="29"/>
      <c r="GI1411" s="29"/>
      <c r="GJ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</row>
    <row r="1412" spans="2:230" ht="12.75">
      <c r="B1412" s="48"/>
      <c r="C1412" s="48"/>
      <c r="D1412" s="48"/>
      <c r="E1412" s="55"/>
      <c r="F1412" s="56"/>
      <c r="G1412" s="56"/>
      <c r="H1412" s="56"/>
      <c r="I1412" s="48"/>
      <c r="J1412" s="48"/>
      <c r="K1412" s="48"/>
      <c r="L1412" s="56"/>
      <c r="M1412" s="48"/>
      <c r="N1412" s="48"/>
      <c r="O1412" s="49"/>
      <c r="P1412" s="48"/>
      <c r="Q1412" s="48"/>
      <c r="R1412" s="56"/>
      <c r="S1412" s="52"/>
      <c r="T1412" s="116"/>
      <c r="U1412" s="116"/>
      <c r="V1412" s="116"/>
      <c r="W1412" s="116"/>
      <c r="X1412" s="43"/>
      <c r="Y1412" s="43"/>
      <c r="Z1412" s="42"/>
      <c r="AA1412" s="43"/>
      <c r="AB1412" s="45"/>
      <c r="AC1412" s="45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  <c r="BM1412" s="29"/>
      <c r="BN1412" s="29"/>
      <c r="BO1412" s="29"/>
      <c r="BP1412" s="29"/>
      <c r="BQ1412" s="29"/>
      <c r="BR1412" s="29"/>
      <c r="BS1412" s="29"/>
      <c r="BT1412" s="29"/>
      <c r="BU1412" s="29"/>
      <c r="BV1412" s="29"/>
      <c r="BW1412" s="29"/>
      <c r="BX1412" s="29"/>
      <c r="BY1412" s="29"/>
      <c r="BZ1412" s="29"/>
      <c r="CA1412" s="29"/>
      <c r="CB1412" s="29"/>
      <c r="CC1412" s="29"/>
      <c r="CD1412" s="29"/>
      <c r="CE1412" s="29"/>
      <c r="CF1412" s="29"/>
      <c r="CG1412" s="29"/>
      <c r="CH1412" s="29"/>
      <c r="CI1412" s="29"/>
      <c r="CJ1412" s="29"/>
      <c r="CK1412" s="29"/>
      <c r="CL1412" s="29"/>
      <c r="CM1412" s="29"/>
      <c r="CN1412" s="29"/>
      <c r="CO1412" s="29"/>
      <c r="CP1412" s="29"/>
      <c r="CQ1412" s="29"/>
      <c r="CR1412" s="29"/>
      <c r="CS1412" s="29"/>
      <c r="CT1412" s="29"/>
      <c r="CU1412" s="29"/>
      <c r="CV1412" s="29"/>
      <c r="CW1412" s="29"/>
      <c r="CX1412" s="29"/>
      <c r="CY1412" s="29"/>
      <c r="CZ1412" s="29"/>
      <c r="DA1412" s="29"/>
      <c r="DB1412" s="29"/>
      <c r="DC1412" s="29"/>
      <c r="DD1412" s="29"/>
      <c r="DE1412" s="29"/>
      <c r="DF1412" s="29"/>
      <c r="DG1412" s="29"/>
      <c r="DH1412" s="29"/>
      <c r="DI1412" s="29"/>
      <c r="DJ1412" s="29"/>
      <c r="DK1412" s="29"/>
      <c r="DL1412" s="29"/>
      <c r="DM1412" s="29"/>
      <c r="DN1412" s="29"/>
      <c r="DO1412" s="29"/>
      <c r="DP1412" s="29"/>
      <c r="DQ1412" s="29"/>
      <c r="DR1412" s="29"/>
      <c r="DS1412" s="29"/>
      <c r="DT1412" s="29"/>
      <c r="DU1412" s="29"/>
      <c r="DV1412" s="29"/>
      <c r="DW1412" s="29"/>
      <c r="DX1412" s="29"/>
      <c r="DY1412" s="29"/>
      <c r="DZ1412" s="29"/>
      <c r="EA1412" s="29"/>
      <c r="EB1412" s="29"/>
      <c r="EC1412" s="29"/>
      <c r="ED1412" s="29"/>
      <c r="EE1412" s="29"/>
      <c r="EF1412" s="29"/>
      <c r="EG1412" s="29"/>
      <c r="EH1412" s="29"/>
      <c r="EI1412" s="29"/>
      <c r="EJ1412" s="29"/>
      <c r="EK1412" s="29"/>
      <c r="EL1412" s="29"/>
      <c r="EM1412" s="29"/>
      <c r="EN1412" s="29"/>
      <c r="EO1412" s="29"/>
      <c r="EP1412" s="29"/>
      <c r="EQ1412" s="29"/>
      <c r="ER1412" s="29"/>
      <c r="ES1412" s="29"/>
      <c r="ET1412" s="29"/>
      <c r="EU1412" s="29"/>
      <c r="EV1412" s="29"/>
      <c r="EW1412" s="29"/>
      <c r="EX1412" s="29"/>
      <c r="EY1412" s="29"/>
      <c r="EZ1412" s="29"/>
      <c r="FA1412" s="29"/>
      <c r="FB1412" s="29"/>
      <c r="FC1412" s="29"/>
      <c r="FD1412" s="29"/>
      <c r="FE1412" s="29"/>
      <c r="FF1412" s="29"/>
      <c r="FG1412" s="29"/>
      <c r="FH1412" s="29"/>
      <c r="FI1412" s="29"/>
      <c r="FJ1412" s="29"/>
      <c r="FK1412" s="29"/>
      <c r="FL1412" s="29"/>
      <c r="FM1412" s="29"/>
      <c r="FN1412" s="29"/>
      <c r="FO1412" s="29"/>
      <c r="FP1412" s="29"/>
      <c r="FQ1412" s="29"/>
      <c r="FR1412" s="29"/>
      <c r="FS1412" s="29"/>
      <c r="FT1412" s="29"/>
      <c r="FU1412" s="29"/>
      <c r="FV1412" s="29"/>
      <c r="FW1412" s="29"/>
      <c r="FX1412" s="29"/>
      <c r="FY1412" s="29"/>
      <c r="FZ1412" s="29"/>
      <c r="GA1412" s="29"/>
      <c r="GB1412" s="29"/>
      <c r="GC1412" s="29"/>
      <c r="GD1412" s="29"/>
      <c r="GE1412" s="29"/>
      <c r="GF1412" s="29"/>
      <c r="GG1412" s="29"/>
      <c r="GH1412" s="29"/>
      <c r="GI1412" s="29"/>
      <c r="GJ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</row>
    <row r="1413" spans="2:230" ht="12.75">
      <c r="B1413" s="48"/>
      <c r="C1413" s="48"/>
      <c r="D1413" s="48"/>
      <c r="E1413" s="55"/>
      <c r="F1413" s="56"/>
      <c r="G1413" s="56"/>
      <c r="H1413" s="56"/>
      <c r="I1413" s="48"/>
      <c r="J1413" s="48"/>
      <c r="K1413" s="48"/>
      <c r="L1413" s="56"/>
      <c r="M1413" s="48"/>
      <c r="N1413" s="48"/>
      <c r="O1413" s="49"/>
      <c r="P1413" s="48"/>
      <c r="Q1413" s="48"/>
      <c r="R1413" s="56"/>
      <c r="S1413" s="52"/>
      <c r="T1413" s="116"/>
      <c r="U1413" s="116"/>
      <c r="V1413" s="116"/>
      <c r="W1413" s="116"/>
      <c r="X1413" s="43"/>
      <c r="Y1413" s="43"/>
      <c r="Z1413" s="42"/>
      <c r="AA1413" s="43"/>
      <c r="AB1413" s="45"/>
      <c r="AC1413" s="45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  <c r="BM1413" s="29"/>
      <c r="BN1413" s="29"/>
      <c r="BO1413" s="29"/>
      <c r="BP1413" s="29"/>
      <c r="BQ1413" s="29"/>
      <c r="BR1413" s="29"/>
      <c r="BS1413" s="29"/>
      <c r="BT1413" s="29"/>
      <c r="BU1413" s="29"/>
      <c r="BV1413" s="29"/>
      <c r="BW1413" s="29"/>
      <c r="BX1413" s="29"/>
      <c r="BY1413" s="29"/>
      <c r="BZ1413" s="29"/>
      <c r="CA1413" s="29"/>
      <c r="CB1413" s="29"/>
      <c r="CC1413" s="29"/>
      <c r="CD1413" s="29"/>
      <c r="CE1413" s="29"/>
      <c r="CF1413" s="29"/>
      <c r="CG1413" s="29"/>
      <c r="CH1413" s="29"/>
      <c r="CI1413" s="29"/>
      <c r="CJ1413" s="29"/>
      <c r="CK1413" s="29"/>
      <c r="CL1413" s="29"/>
      <c r="CM1413" s="29"/>
      <c r="CN1413" s="29"/>
      <c r="CO1413" s="29"/>
      <c r="CP1413" s="29"/>
      <c r="CQ1413" s="29"/>
      <c r="CR1413" s="29"/>
      <c r="CS1413" s="29"/>
      <c r="CT1413" s="29"/>
      <c r="CU1413" s="29"/>
      <c r="CV1413" s="29"/>
      <c r="CW1413" s="29"/>
      <c r="CX1413" s="29"/>
      <c r="CY1413" s="29"/>
      <c r="CZ1413" s="29"/>
      <c r="DA1413" s="29"/>
      <c r="DB1413" s="29"/>
      <c r="DC1413" s="29"/>
      <c r="DD1413" s="29"/>
      <c r="DE1413" s="29"/>
      <c r="DF1413" s="29"/>
      <c r="DG1413" s="29"/>
      <c r="DH1413" s="29"/>
      <c r="DI1413" s="29"/>
      <c r="DJ1413" s="29"/>
      <c r="DK1413" s="29"/>
      <c r="DL1413" s="29"/>
      <c r="DM1413" s="29"/>
      <c r="DN1413" s="29"/>
      <c r="DO1413" s="29"/>
      <c r="DP1413" s="29"/>
      <c r="DQ1413" s="29"/>
      <c r="DR1413" s="29"/>
      <c r="DS1413" s="29"/>
      <c r="DT1413" s="29"/>
      <c r="DU1413" s="29"/>
      <c r="DV1413" s="29"/>
      <c r="DW1413" s="29"/>
      <c r="DX1413" s="29"/>
      <c r="DY1413" s="29"/>
      <c r="DZ1413" s="29"/>
      <c r="EA1413" s="29"/>
      <c r="EB1413" s="29"/>
      <c r="EC1413" s="29"/>
      <c r="ED1413" s="29"/>
      <c r="EE1413" s="29"/>
      <c r="EF1413" s="29"/>
      <c r="EG1413" s="29"/>
      <c r="EH1413" s="29"/>
      <c r="EI1413" s="29"/>
      <c r="EJ1413" s="29"/>
      <c r="EK1413" s="29"/>
      <c r="EL1413" s="29"/>
      <c r="EM1413" s="29"/>
      <c r="EN1413" s="29"/>
      <c r="EO1413" s="29"/>
      <c r="EP1413" s="29"/>
      <c r="EQ1413" s="29"/>
      <c r="ER1413" s="29"/>
      <c r="ES1413" s="29"/>
      <c r="ET1413" s="29"/>
      <c r="EU1413" s="29"/>
      <c r="EV1413" s="29"/>
      <c r="EW1413" s="29"/>
      <c r="EX1413" s="29"/>
      <c r="EY1413" s="29"/>
      <c r="EZ1413" s="29"/>
      <c r="FA1413" s="29"/>
      <c r="FB1413" s="29"/>
      <c r="FC1413" s="29"/>
      <c r="FD1413" s="29"/>
      <c r="FE1413" s="29"/>
      <c r="FF1413" s="29"/>
      <c r="FG1413" s="29"/>
      <c r="FH1413" s="29"/>
      <c r="FI1413" s="29"/>
      <c r="FJ1413" s="29"/>
      <c r="FK1413" s="29"/>
      <c r="FL1413" s="29"/>
      <c r="FM1413" s="29"/>
      <c r="FN1413" s="29"/>
      <c r="FO1413" s="29"/>
      <c r="FP1413" s="29"/>
      <c r="FQ1413" s="29"/>
      <c r="FR1413" s="29"/>
      <c r="FS1413" s="29"/>
      <c r="FT1413" s="29"/>
      <c r="FU1413" s="29"/>
      <c r="FV1413" s="29"/>
      <c r="FW1413" s="29"/>
      <c r="FX1413" s="29"/>
      <c r="FY1413" s="29"/>
      <c r="FZ1413" s="29"/>
      <c r="GA1413" s="29"/>
      <c r="GB1413" s="29"/>
      <c r="GC1413" s="29"/>
      <c r="GD1413" s="29"/>
      <c r="GE1413" s="29"/>
      <c r="GF1413" s="29"/>
      <c r="GG1413" s="29"/>
      <c r="GH1413" s="29"/>
      <c r="GI1413" s="29"/>
      <c r="GJ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</row>
    <row r="1414" spans="2:230" ht="12.75">
      <c r="B1414" s="48"/>
      <c r="C1414" s="48"/>
      <c r="D1414" s="48"/>
      <c r="E1414" s="55"/>
      <c r="F1414" s="56"/>
      <c r="G1414" s="56"/>
      <c r="H1414" s="56"/>
      <c r="I1414" s="48"/>
      <c r="J1414" s="48"/>
      <c r="K1414" s="48"/>
      <c r="L1414" s="56"/>
      <c r="M1414" s="48"/>
      <c r="N1414" s="48"/>
      <c r="O1414" s="49"/>
      <c r="P1414" s="48"/>
      <c r="Q1414" s="48"/>
      <c r="R1414" s="56"/>
      <c r="S1414" s="52"/>
      <c r="T1414" s="116"/>
      <c r="U1414" s="116"/>
      <c r="V1414" s="116"/>
      <c r="W1414" s="116"/>
      <c r="X1414" s="43"/>
      <c r="Y1414" s="43"/>
      <c r="Z1414" s="42"/>
      <c r="AA1414" s="43"/>
      <c r="AB1414" s="45"/>
      <c r="AC1414" s="45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  <c r="BM1414" s="29"/>
      <c r="BN1414" s="29"/>
      <c r="BO1414" s="29"/>
      <c r="BP1414" s="29"/>
      <c r="BQ1414" s="29"/>
      <c r="BR1414" s="29"/>
      <c r="BS1414" s="29"/>
      <c r="BT1414" s="29"/>
      <c r="BU1414" s="29"/>
      <c r="BV1414" s="29"/>
      <c r="BW1414" s="29"/>
      <c r="BX1414" s="29"/>
      <c r="BY1414" s="29"/>
      <c r="BZ1414" s="29"/>
      <c r="CA1414" s="29"/>
      <c r="CB1414" s="29"/>
      <c r="CC1414" s="29"/>
      <c r="CD1414" s="29"/>
      <c r="CE1414" s="29"/>
      <c r="CF1414" s="29"/>
      <c r="CG1414" s="29"/>
      <c r="CH1414" s="29"/>
      <c r="CI1414" s="29"/>
      <c r="CJ1414" s="29"/>
      <c r="CK1414" s="29"/>
      <c r="CL1414" s="29"/>
      <c r="CM1414" s="29"/>
      <c r="CN1414" s="29"/>
      <c r="CO1414" s="29"/>
      <c r="CP1414" s="29"/>
      <c r="CQ1414" s="29"/>
      <c r="CR1414" s="29"/>
      <c r="CS1414" s="29"/>
      <c r="CT1414" s="29"/>
      <c r="CU1414" s="29"/>
      <c r="CV1414" s="29"/>
      <c r="CW1414" s="29"/>
      <c r="CX1414" s="29"/>
      <c r="CY1414" s="29"/>
      <c r="CZ1414" s="29"/>
      <c r="DA1414" s="29"/>
      <c r="DB1414" s="29"/>
      <c r="DC1414" s="29"/>
      <c r="DD1414" s="29"/>
      <c r="DE1414" s="29"/>
      <c r="DF1414" s="29"/>
      <c r="DG1414" s="29"/>
      <c r="DH1414" s="29"/>
      <c r="DI1414" s="29"/>
      <c r="DJ1414" s="29"/>
      <c r="DK1414" s="29"/>
      <c r="DL1414" s="29"/>
      <c r="DM1414" s="29"/>
      <c r="DN1414" s="29"/>
      <c r="DO1414" s="29"/>
      <c r="DP1414" s="29"/>
      <c r="DQ1414" s="29"/>
      <c r="DR1414" s="29"/>
      <c r="DS1414" s="29"/>
      <c r="DT1414" s="29"/>
      <c r="DU1414" s="29"/>
      <c r="DV1414" s="29"/>
      <c r="DW1414" s="29"/>
      <c r="DX1414" s="29"/>
      <c r="DY1414" s="29"/>
      <c r="DZ1414" s="29"/>
      <c r="EA1414" s="29"/>
      <c r="EB1414" s="29"/>
      <c r="EC1414" s="29"/>
      <c r="ED1414" s="29"/>
      <c r="EE1414" s="29"/>
      <c r="EF1414" s="29"/>
      <c r="EG1414" s="29"/>
      <c r="EH1414" s="29"/>
      <c r="EI1414" s="29"/>
      <c r="EJ1414" s="29"/>
      <c r="EK1414" s="29"/>
      <c r="EL1414" s="29"/>
      <c r="EM1414" s="29"/>
      <c r="EN1414" s="29"/>
      <c r="EO1414" s="29"/>
      <c r="EP1414" s="29"/>
      <c r="EQ1414" s="29"/>
      <c r="ER1414" s="29"/>
      <c r="ES1414" s="29"/>
      <c r="ET1414" s="29"/>
      <c r="EU1414" s="29"/>
      <c r="EV1414" s="29"/>
      <c r="EW1414" s="29"/>
      <c r="EX1414" s="29"/>
      <c r="EY1414" s="29"/>
      <c r="EZ1414" s="29"/>
      <c r="FA1414" s="29"/>
      <c r="FB1414" s="29"/>
      <c r="FC1414" s="29"/>
      <c r="FD1414" s="29"/>
      <c r="FE1414" s="29"/>
      <c r="FF1414" s="29"/>
      <c r="FG1414" s="29"/>
      <c r="FH1414" s="29"/>
      <c r="FI1414" s="29"/>
      <c r="FJ1414" s="29"/>
      <c r="FK1414" s="29"/>
      <c r="FL1414" s="29"/>
      <c r="FM1414" s="29"/>
      <c r="FN1414" s="29"/>
      <c r="FO1414" s="29"/>
      <c r="FP1414" s="29"/>
      <c r="FQ1414" s="29"/>
      <c r="FR1414" s="29"/>
      <c r="FS1414" s="29"/>
      <c r="FT1414" s="29"/>
      <c r="FU1414" s="29"/>
      <c r="FV1414" s="29"/>
      <c r="FW1414" s="29"/>
      <c r="FX1414" s="29"/>
      <c r="FY1414" s="29"/>
      <c r="FZ1414" s="29"/>
      <c r="GA1414" s="29"/>
      <c r="GB1414" s="29"/>
      <c r="GC1414" s="29"/>
      <c r="GD1414" s="29"/>
      <c r="GE1414" s="29"/>
      <c r="GF1414" s="29"/>
      <c r="GG1414" s="29"/>
      <c r="GH1414" s="29"/>
      <c r="GI1414" s="29"/>
      <c r="GJ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</row>
    <row r="1415" spans="2:230" ht="12.75">
      <c r="B1415" s="48"/>
      <c r="C1415" s="48"/>
      <c r="D1415" s="48"/>
      <c r="E1415" s="55"/>
      <c r="F1415" s="56"/>
      <c r="G1415" s="56"/>
      <c r="H1415" s="56"/>
      <c r="I1415" s="48"/>
      <c r="J1415" s="48"/>
      <c r="K1415" s="48"/>
      <c r="L1415" s="56"/>
      <c r="M1415" s="48"/>
      <c r="N1415" s="48"/>
      <c r="O1415" s="49"/>
      <c r="P1415" s="48"/>
      <c r="Q1415" s="48"/>
      <c r="R1415" s="56"/>
      <c r="S1415" s="52"/>
      <c r="T1415" s="116"/>
      <c r="U1415" s="116"/>
      <c r="V1415" s="116"/>
      <c r="W1415" s="116"/>
      <c r="X1415" s="43"/>
      <c r="Y1415" s="43"/>
      <c r="Z1415" s="42"/>
      <c r="AA1415" s="43"/>
      <c r="AB1415" s="45"/>
      <c r="AC1415" s="45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  <c r="BM1415" s="29"/>
      <c r="BN1415" s="29"/>
      <c r="BO1415" s="29"/>
      <c r="BP1415" s="29"/>
      <c r="BQ1415" s="29"/>
      <c r="BR1415" s="29"/>
      <c r="BS1415" s="29"/>
      <c r="BT1415" s="29"/>
      <c r="BU1415" s="29"/>
      <c r="BV1415" s="29"/>
      <c r="BW1415" s="29"/>
      <c r="BX1415" s="29"/>
      <c r="BY1415" s="29"/>
      <c r="BZ1415" s="29"/>
      <c r="CA1415" s="29"/>
      <c r="CB1415" s="29"/>
      <c r="CC1415" s="29"/>
      <c r="CD1415" s="29"/>
      <c r="CE1415" s="29"/>
      <c r="CF1415" s="29"/>
      <c r="CG1415" s="29"/>
      <c r="CH1415" s="29"/>
      <c r="CI1415" s="29"/>
      <c r="CJ1415" s="29"/>
      <c r="CK1415" s="29"/>
      <c r="CL1415" s="29"/>
      <c r="CM1415" s="29"/>
      <c r="CN1415" s="29"/>
      <c r="CO1415" s="29"/>
      <c r="CP1415" s="29"/>
      <c r="CQ1415" s="29"/>
      <c r="CR1415" s="29"/>
      <c r="CS1415" s="29"/>
      <c r="CT1415" s="29"/>
      <c r="CU1415" s="29"/>
      <c r="CV1415" s="29"/>
      <c r="CW1415" s="29"/>
      <c r="CX1415" s="29"/>
      <c r="CY1415" s="29"/>
      <c r="CZ1415" s="29"/>
      <c r="DA1415" s="29"/>
      <c r="DB1415" s="29"/>
      <c r="DC1415" s="29"/>
      <c r="DD1415" s="29"/>
      <c r="DE1415" s="29"/>
      <c r="DF1415" s="29"/>
      <c r="DG1415" s="29"/>
      <c r="DH1415" s="29"/>
      <c r="DI1415" s="29"/>
      <c r="DJ1415" s="29"/>
      <c r="DK1415" s="29"/>
      <c r="DL1415" s="29"/>
      <c r="DM1415" s="29"/>
      <c r="DN1415" s="29"/>
      <c r="DO1415" s="29"/>
      <c r="DP1415" s="29"/>
      <c r="DQ1415" s="29"/>
      <c r="DR1415" s="29"/>
      <c r="DS1415" s="29"/>
      <c r="DT1415" s="29"/>
      <c r="DU1415" s="29"/>
      <c r="DV1415" s="29"/>
      <c r="DW1415" s="29"/>
      <c r="DX1415" s="29"/>
      <c r="DY1415" s="29"/>
      <c r="DZ1415" s="29"/>
      <c r="EA1415" s="29"/>
      <c r="EB1415" s="29"/>
      <c r="EC1415" s="29"/>
      <c r="ED1415" s="29"/>
      <c r="EE1415" s="29"/>
      <c r="EF1415" s="29"/>
      <c r="EG1415" s="29"/>
      <c r="EH1415" s="29"/>
      <c r="EI1415" s="29"/>
      <c r="EJ1415" s="29"/>
      <c r="EK1415" s="29"/>
      <c r="EL1415" s="29"/>
      <c r="EM1415" s="29"/>
      <c r="EN1415" s="29"/>
      <c r="EO1415" s="29"/>
      <c r="EP1415" s="29"/>
      <c r="EQ1415" s="29"/>
      <c r="ER1415" s="29"/>
      <c r="ES1415" s="29"/>
      <c r="ET1415" s="29"/>
      <c r="EU1415" s="29"/>
      <c r="EV1415" s="29"/>
      <c r="EW1415" s="29"/>
      <c r="EX1415" s="29"/>
      <c r="EY1415" s="29"/>
      <c r="EZ1415" s="29"/>
      <c r="FA1415" s="29"/>
      <c r="FB1415" s="29"/>
      <c r="FC1415" s="29"/>
      <c r="FD1415" s="29"/>
      <c r="FE1415" s="29"/>
      <c r="FF1415" s="29"/>
      <c r="FG1415" s="29"/>
      <c r="FH1415" s="29"/>
      <c r="FI1415" s="29"/>
      <c r="FJ1415" s="29"/>
      <c r="FK1415" s="29"/>
      <c r="FL1415" s="29"/>
      <c r="FM1415" s="29"/>
      <c r="FN1415" s="29"/>
      <c r="FO1415" s="29"/>
      <c r="FP1415" s="29"/>
      <c r="FQ1415" s="29"/>
      <c r="FR1415" s="29"/>
      <c r="FS1415" s="29"/>
      <c r="FT1415" s="29"/>
      <c r="FU1415" s="29"/>
      <c r="FV1415" s="29"/>
      <c r="FW1415" s="29"/>
      <c r="FX1415" s="29"/>
      <c r="FY1415" s="29"/>
      <c r="FZ1415" s="29"/>
      <c r="GA1415" s="29"/>
      <c r="GB1415" s="29"/>
      <c r="GC1415" s="29"/>
      <c r="GD1415" s="29"/>
      <c r="GE1415" s="29"/>
      <c r="GF1415" s="29"/>
      <c r="GG1415" s="29"/>
      <c r="GH1415" s="29"/>
      <c r="GI1415" s="29"/>
      <c r="GJ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</row>
    <row r="1416" spans="2:230" ht="12.75">
      <c r="B1416" s="48"/>
      <c r="C1416" s="48"/>
      <c r="D1416" s="48"/>
      <c r="E1416" s="55"/>
      <c r="F1416" s="56"/>
      <c r="G1416" s="56"/>
      <c r="H1416" s="56"/>
      <c r="I1416" s="48"/>
      <c r="J1416" s="48"/>
      <c r="K1416" s="48"/>
      <c r="L1416" s="56"/>
      <c r="M1416" s="48"/>
      <c r="N1416" s="48"/>
      <c r="O1416" s="49"/>
      <c r="P1416" s="48"/>
      <c r="Q1416" s="48"/>
      <c r="R1416" s="56"/>
      <c r="S1416" s="52"/>
      <c r="T1416" s="116"/>
      <c r="U1416" s="116"/>
      <c r="V1416" s="116"/>
      <c r="W1416" s="116"/>
      <c r="X1416" s="43"/>
      <c r="Y1416" s="43"/>
      <c r="Z1416" s="42"/>
      <c r="AA1416" s="43"/>
      <c r="AB1416" s="45"/>
      <c r="AC1416" s="45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  <c r="BM1416" s="29"/>
      <c r="BN1416" s="29"/>
      <c r="BO1416" s="29"/>
      <c r="BP1416" s="29"/>
      <c r="BQ1416" s="29"/>
      <c r="BR1416" s="29"/>
      <c r="BS1416" s="29"/>
      <c r="BT1416" s="29"/>
      <c r="BU1416" s="29"/>
      <c r="BV1416" s="29"/>
      <c r="BW1416" s="29"/>
      <c r="BX1416" s="29"/>
      <c r="BY1416" s="29"/>
      <c r="BZ1416" s="29"/>
      <c r="CA1416" s="29"/>
      <c r="CB1416" s="29"/>
      <c r="CC1416" s="29"/>
      <c r="CD1416" s="29"/>
      <c r="CE1416" s="29"/>
      <c r="CF1416" s="29"/>
      <c r="CG1416" s="29"/>
      <c r="CH1416" s="29"/>
      <c r="CI1416" s="29"/>
      <c r="CJ1416" s="29"/>
      <c r="CK1416" s="29"/>
      <c r="CL1416" s="29"/>
      <c r="CM1416" s="29"/>
      <c r="CN1416" s="29"/>
      <c r="CO1416" s="29"/>
      <c r="CP1416" s="29"/>
      <c r="CQ1416" s="29"/>
      <c r="CR1416" s="29"/>
      <c r="CS1416" s="29"/>
      <c r="CT1416" s="29"/>
      <c r="CU1416" s="29"/>
      <c r="CV1416" s="29"/>
      <c r="CW1416" s="29"/>
      <c r="CX1416" s="29"/>
      <c r="CY1416" s="29"/>
      <c r="CZ1416" s="29"/>
      <c r="DA1416" s="29"/>
      <c r="DB1416" s="29"/>
      <c r="DC1416" s="29"/>
      <c r="DD1416" s="29"/>
      <c r="DE1416" s="29"/>
      <c r="DF1416" s="29"/>
      <c r="DG1416" s="29"/>
      <c r="DH1416" s="29"/>
      <c r="DI1416" s="29"/>
      <c r="DJ1416" s="29"/>
      <c r="DK1416" s="29"/>
      <c r="DL1416" s="29"/>
      <c r="DM1416" s="29"/>
      <c r="DN1416" s="29"/>
      <c r="DO1416" s="29"/>
      <c r="DP1416" s="29"/>
      <c r="DQ1416" s="29"/>
      <c r="DR1416" s="29"/>
      <c r="DS1416" s="29"/>
      <c r="DT1416" s="29"/>
      <c r="DU1416" s="29"/>
      <c r="DV1416" s="29"/>
      <c r="DW1416" s="29"/>
      <c r="DX1416" s="29"/>
      <c r="DY1416" s="29"/>
      <c r="DZ1416" s="29"/>
      <c r="EA1416" s="29"/>
      <c r="EB1416" s="29"/>
      <c r="EC1416" s="29"/>
      <c r="ED1416" s="29"/>
      <c r="EE1416" s="29"/>
      <c r="EF1416" s="29"/>
      <c r="EG1416" s="29"/>
      <c r="EH1416" s="29"/>
      <c r="EI1416" s="29"/>
      <c r="EJ1416" s="29"/>
      <c r="EK1416" s="29"/>
      <c r="EL1416" s="29"/>
      <c r="EM1416" s="29"/>
      <c r="EN1416" s="29"/>
      <c r="EO1416" s="29"/>
      <c r="EP1416" s="29"/>
      <c r="EQ1416" s="29"/>
      <c r="ER1416" s="29"/>
      <c r="ES1416" s="29"/>
      <c r="ET1416" s="29"/>
      <c r="EU1416" s="29"/>
      <c r="EV1416" s="29"/>
      <c r="EW1416" s="29"/>
      <c r="EX1416" s="29"/>
      <c r="EY1416" s="29"/>
      <c r="EZ1416" s="29"/>
      <c r="FA1416" s="29"/>
      <c r="FB1416" s="29"/>
      <c r="FC1416" s="29"/>
      <c r="FD1416" s="29"/>
      <c r="FE1416" s="29"/>
      <c r="FF1416" s="29"/>
      <c r="FG1416" s="29"/>
      <c r="FH1416" s="29"/>
      <c r="FI1416" s="29"/>
      <c r="FJ1416" s="29"/>
      <c r="FK1416" s="29"/>
      <c r="FL1416" s="29"/>
      <c r="FM1416" s="29"/>
      <c r="FN1416" s="29"/>
      <c r="FO1416" s="29"/>
      <c r="FP1416" s="29"/>
      <c r="FQ1416" s="29"/>
      <c r="FR1416" s="29"/>
      <c r="FS1416" s="29"/>
      <c r="FT1416" s="29"/>
      <c r="FU1416" s="29"/>
      <c r="FV1416" s="29"/>
      <c r="FW1416" s="29"/>
      <c r="FX1416" s="29"/>
      <c r="FY1416" s="29"/>
      <c r="FZ1416" s="29"/>
      <c r="GA1416" s="29"/>
      <c r="GB1416" s="29"/>
      <c r="GC1416" s="29"/>
      <c r="GD1416" s="29"/>
      <c r="GE1416" s="29"/>
      <c r="GF1416" s="29"/>
      <c r="GG1416" s="29"/>
      <c r="GH1416" s="29"/>
      <c r="GI1416" s="29"/>
      <c r="GJ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</row>
    <row r="1417" spans="2:230" ht="12.75">
      <c r="B1417" s="48"/>
      <c r="C1417" s="48"/>
      <c r="D1417" s="48"/>
      <c r="E1417" s="55"/>
      <c r="F1417" s="56"/>
      <c r="G1417" s="56"/>
      <c r="H1417" s="56"/>
      <c r="I1417" s="48"/>
      <c r="J1417" s="48"/>
      <c r="K1417" s="48"/>
      <c r="L1417" s="56"/>
      <c r="M1417" s="48"/>
      <c r="N1417" s="48"/>
      <c r="O1417" s="49"/>
      <c r="P1417" s="48"/>
      <c r="Q1417" s="48"/>
      <c r="R1417" s="56"/>
      <c r="S1417" s="52"/>
      <c r="T1417" s="116"/>
      <c r="U1417" s="116"/>
      <c r="V1417" s="116"/>
      <c r="W1417" s="116"/>
      <c r="X1417" s="43"/>
      <c r="Y1417" s="43"/>
      <c r="Z1417" s="42"/>
      <c r="AA1417" s="43"/>
      <c r="AB1417" s="45"/>
      <c r="AC1417" s="45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  <c r="BM1417" s="29"/>
      <c r="BN1417" s="29"/>
      <c r="BO1417" s="29"/>
      <c r="BP1417" s="29"/>
      <c r="BQ1417" s="29"/>
      <c r="BR1417" s="29"/>
      <c r="BS1417" s="29"/>
      <c r="BT1417" s="29"/>
      <c r="BU1417" s="29"/>
      <c r="BV1417" s="29"/>
      <c r="BW1417" s="29"/>
      <c r="BX1417" s="29"/>
      <c r="BY1417" s="29"/>
      <c r="BZ1417" s="29"/>
      <c r="CA1417" s="29"/>
      <c r="CB1417" s="29"/>
      <c r="CC1417" s="29"/>
      <c r="CD1417" s="29"/>
      <c r="CE1417" s="29"/>
      <c r="CF1417" s="29"/>
      <c r="CG1417" s="29"/>
      <c r="CH1417" s="29"/>
      <c r="CI1417" s="29"/>
      <c r="CJ1417" s="29"/>
      <c r="CK1417" s="29"/>
      <c r="CL1417" s="29"/>
      <c r="CM1417" s="29"/>
      <c r="CN1417" s="29"/>
      <c r="CO1417" s="29"/>
      <c r="CP1417" s="29"/>
      <c r="CQ1417" s="29"/>
      <c r="CR1417" s="29"/>
      <c r="CS1417" s="29"/>
      <c r="CT1417" s="29"/>
      <c r="CU1417" s="29"/>
      <c r="CV1417" s="29"/>
      <c r="CW1417" s="29"/>
      <c r="CX1417" s="29"/>
      <c r="CY1417" s="29"/>
      <c r="CZ1417" s="29"/>
      <c r="DA1417" s="29"/>
      <c r="DB1417" s="29"/>
      <c r="DC1417" s="29"/>
      <c r="DD1417" s="29"/>
      <c r="DE1417" s="29"/>
      <c r="DF1417" s="29"/>
      <c r="DG1417" s="29"/>
      <c r="DH1417" s="29"/>
      <c r="DI1417" s="29"/>
      <c r="DJ1417" s="29"/>
      <c r="DK1417" s="29"/>
      <c r="DL1417" s="29"/>
      <c r="DM1417" s="29"/>
      <c r="DN1417" s="29"/>
      <c r="DO1417" s="29"/>
      <c r="DP1417" s="29"/>
      <c r="DQ1417" s="29"/>
      <c r="DR1417" s="29"/>
      <c r="DS1417" s="29"/>
      <c r="DT1417" s="29"/>
      <c r="DU1417" s="29"/>
      <c r="DV1417" s="29"/>
      <c r="DW1417" s="29"/>
      <c r="DX1417" s="29"/>
      <c r="DY1417" s="29"/>
      <c r="DZ1417" s="29"/>
      <c r="EA1417" s="29"/>
      <c r="EB1417" s="29"/>
      <c r="EC1417" s="29"/>
      <c r="ED1417" s="29"/>
      <c r="EE1417" s="29"/>
      <c r="EF1417" s="29"/>
      <c r="EG1417" s="29"/>
      <c r="EH1417" s="29"/>
      <c r="EI1417" s="29"/>
      <c r="EJ1417" s="29"/>
      <c r="EK1417" s="29"/>
      <c r="EL1417" s="29"/>
      <c r="EM1417" s="29"/>
      <c r="EN1417" s="29"/>
      <c r="EO1417" s="29"/>
      <c r="EP1417" s="29"/>
      <c r="EQ1417" s="29"/>
      <c r="ER1417" s="29"/>
      <c r="ES1417" s="29"/>
      <c r="ET1417" s="29"/>
      <c r="EU1417" s="29"/>
      <c r="EV1417" s="29"/>
      <c r="EW1417" s="29"/>
      <c r="EX1417" s="29"/>
      <c r="EY1417" s="29"/>
      <c r="EZ1417" s="29"/>
      <c r="FA1417" s="29"/>
      <c r="FB1417" s="29"/>
      <c r="FC1417" s="29"/>
      <c r="FD1417" s="29"/>
      <c r="FE1417" s="29"/>
      <c r="FF1417" s="29"/>
      <c r="FG1417" s="29"/>
      <c r="FH1417" s="29"/>
      <c r="FI1417" s="29"/>
      <c r="FJ1417" s="29"/>
      <c r="FK1417" s="29"/>
      <c r="FL1417" s="29"/>
      <c r="FM1417" s="29"/>
      <c r="FN1417" s="29"/>
      <c r="FO1417" s="29"/>
      <c r="FP1417" s="29"/>
      <c r="FQ1417" s="29"/>
      <c r="FR1417" s="29"/>
      <c r="FS1417" s="29"/>
      <c r="FT1417" s="29"/>
      <c r="FU1417" s="29"/>
      <c r="FV1417" s="29"/>
      <c r="FW1417" s="29"/>
      <c r="FX1417" s="29"/>
      <c r="FY1417" s="29"/>
      <c r="FZ1417" s="29"/>
      <c r="GA1417" s="29"/>
      <c r="GB1417" s="29"/>
      <c r="GC1417" s="29"/>
      <c r="GD1417" s="29"/>
      <c r="GE1417" s="29"/>
      <c r="GF1417" s="29"/>
      <c r="GG1417" s="29"/>
      <c r="GH1417" s="29"/>
      <c r="GI1417" s="29"/>
      <c r="GJ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</row>
    <row r="1418" spans="2:230" ht="12.75">
      <c r="B1418" s="48"/>
      <c r="C1418" s="48"/>
      <c r="D1418" s="48"/>
      <c r="E1418" s="55"/>
      <c r="F1418" s="56"/>
      <c r="G1418" s="56"/>
      <c r="H1418" s="56"/>
      <c r="I1418" s="48"/>
      <c r="J1418" s="48"/>
      <c r="K1418" s="48"/>
      <c r="L1418" s="56"/>
      <c r="M1418" s="48"/>
      <c r="N1418" s="48"/>
      <c r="O1418" s="49"/>
      <c r="P1418" s="48"/>
      <c r="Q1418" s="48"/>
      <c r="R1418" s="56"/>
      <c r="S1418" s="52"/>
      <c r="T1418" s="116"/>
      <c r="U1418" s="116"/>
      <c r="V1418" s="116"/>
      <c r="W1418" s="116"/>
      <c r="X1418" s="43"/>
      <c r="Y1418" s="43"/>
      <c r="Z1418" s="42"/>
      <c r="AA1418" s="43"/>
      <c r="AB1418" s="45"/>
      <c r="AC1418" s="45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  <c r="BM1418" s="29"/>
      <c r="BN1418" s="29"/>
      <c r="BO1418" s="29"/>
      <c r="BP1418" s="29"/>
      <c r="BQ1418" s="29"/>
      <c r="BR1418" s="29"/>
      <c r="BS1418" s="29"/>
      <c r="BT1418" s="29"/>
      <c r="BU1418" s="29"/>
      <c r="BV1418" s="29"/>
      <c r="BW1418" s="29"/>
      <c r="BX1418" s="29"/>
      <c r="BY1418" s="29"/>
      <c r="BZ1418" s="29"/>
      <c r="CA1418" s="29"/>
      <c r="CB1418" s="29"/>
      <c r="CC1418" s="29"/>
      <c r="CD1418" s="29"/>
      <c r="CE1418" s="29"/>
      <c r="CF1418" s="29"/>
      <c r="CG1418" s="29"/>
      <c r="CH1418" s="29"/>
      <c r="CI1418" s="29"/>
      <c r="CJ1418" s="29"/>
      <c r="CK1418" s="29"/>
      <c r="CL1418" s="29"/>
      <c r="CM1418" s="29"/>
      <c r="CN1418" s="29"/>
      <c r="CO1418" s="29"/>
      <c r="CP1418" s="29"/>
      <c r="CQ1418" s="29"/>
      <c r="CR1418" s="29"/>
      <c r="CS1418" s="29"/>
      <c r="CT1418" s="29"/>
      <c r="CU1418" s="29"/>
      <c r="CV1418" s="29"/>
      <c r="CW1418" s="29"/>
      <c r="CX1418" s="29"/>
      <c r="CY1418" s="29"/>
      <c r="CZ1418" s="29"/>
      <c r="DA1418" s="29"/>
      <c r="DB1418" s="29"/>
      <c r="DC1418" s="29"/>
      <c r="DD1418" s="29"/>
      <c r="DE1418" s="29"/>
      <c r="DF1418" s="29"/>
      <c r="DG1418" s="29"/>
      <c r="DH1418" s="29"/>
      <c r="DI1418" s="29"/>
      <c r="DJ1418" s="29"/>
      <c r="DK1418" s="29"/>
      <c r="DL1418" s="29"/>
      <c r="DM1418" s="29"/>
      <c r="DN1418" s="29"/>
      <c r="DO1418" s="29"/>
      <c r="DP1418" s="29"/>
      <c r="DQ1418" s="29"/>
      <c r="DR1418" s="29"/>
      <c r="DS1418" s="29"/>
      <c r="DT1418" s="29"/>
      <c r="DU1418" s="29"/>
      <c r="DV1418" s="29"/>
      <c r="DW1418" s="29"/>
      <c r="DX1418" s="29"/>
      <c r="DY1418" s="29"/>
      <c r="DZ1418" s="29"/>
      <c r="EA1418" s="29"/>
      <c r="EB1418" s="29"/>
      <c r="EC1418" s="29"/>
      <c r="ED1418" s="29"/>
      <c r="EE1418" s="29"/>
      <c r="EF1418" s="29"/>
      <c r="EG1418" s="29"/>
      <c r="EH1418" s="29"/>
      <c r="EI1418" s="29"/>
      <c r="EJ1418" s="29"/>
      <c r="EK1418" s="29"/>
      <c r="EL1418" s="29"/>
      <c r="EM1418" s="29"/>
      <c r="EN1418" s="29"/>
      <c r="EO1418" s="29"/>
      <c r="EP1418" s="29"/>
      <c r="EQ1418" s="29"/>
      <c r="ER1418" s="29"/>
      <c r="ES1418" s="29"/>
      <c r="ET1418" s="29"/>
      <c r="EU1418" s="29"/>
      <c r="EV1418" s="29"/>
      <c r="EW1418" s="29"/>
      <c r="EX1418" s="29"/>
      <c r="EY1418" s="29"/>
      <c r="EZ1418" s="29"/>
      <c r="FA1418" s="29"/>
      <c r="FB1418" s="29"/>
      <c r="FC1418" s="29"/>
      <c r="FD1418" s="29"/>
      <c r="FE1418" s="29"/>
      <c r="FF1418" s="29"/>
      <c r="FG1418" s="29"/>
      <c r="FH1418" s="29"/>
      <c r="FI1418" s="29"/>
      <c r="FJ1418" s="29"/>
      <c r="FK1418" s="29"/>
      <c r="FL1418" s="29"/>
      <c r="FM1418" s="29"/>
      <c r="FN1418" s="29"/>
      <c r="FO1418" s="29"/>
      <c r="FP1418" s="29"/>
      <c r="FQ1418" s="29"/>
      <c r="FR1418" s="29"/>
      <c r="FS1418" s="29"/>
      <c r="FT1418" s="29"/>
      <c r="FU1418" s="29"/>
      <c r="FV1418" s="29"/>
      <c r="FW1418" s="29"/>
      <c r="FX1418" s="29"/>
      <c r="FY1418" s="29"/>
      <c r="FZ1418" s="29"/>
      <c r="GA1418" s="29"/>
      <c r="GB1418" s="29"/>
      <c r="GC1418" s="29"/>
      <c r="GD1418" s="29"/>
      <c r="GE1418" s="29"/>
      <c r="GF1418" s="29"/>
      <c r="GG1418" s="29"/>
      <c r="GH1418" s="29"/>
      <c r="GI1418" s="29"/>
      <c r="GJ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</row>
    <row r="1419" spans="2:230" ht="12.75">
      <c r="B1419" s="48"/>
      <c r="C1419" s="48"/>
      <c r="D1419" s="48"/>
      <c r="E1419" s="55"/>
      <c r="F1419" s="56"/>
      <c r="G1419" s="56"/>
      <c r="H1419" s="56"/>
      <c r="I1419" s="48"/>
      <c r="J1419" s="48"/>
      <c r="K1419" s="48"/>
      <c r="L1419" s="56"/>
      <c r="M1419" s="48"/>
      <c r="N1419" s="48"/>
      <c r="O1419" s="49"/>
      <c r="P1419" s="48"/>
      <c r="Q1419" s="48"/>
      <c r="R1419" s="56"/>
      <c r="S1419" s="52"/>
      <c r="T1419" s="116"/>
      <c r="U1419" s="116"/>
      <c r="V1419" s="116"/>
      <c r="W1419" s="116"/>
      <c r="X1419" s="43"/>
      <c r="Y1419" s="43"/>
      <c r="Z1419" s="42"/>
      <c r="AA1419" s="43"/>
      <c r="AB1419" s="45"/>
      <c r="AC1419" s="45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  <c r="BM1419" s="29"/>
      <c r="BN1419" s="29"/>
      <c r="BO1419" s="29"/>
      <c r="BP1419" s="29"/>
      <c r="BQ1419" s="29"/>
      <c r="BR1419" s="29"/>
      <c r="BS1419" s="29"/>
      <c r="BT1419" s="29"/>
      <c r="BU1419" s="29"/>
      <c r="BV1419" s="29"/>
      <c r="BW1419" s="29"/>
      <c r="BX1419" s="29"/>
      <c r="BY1419" s="29"/>
      <c r="BZ1419" s="29"/>
      <c r="CA1419" s="29"/>
      <c r="CB1419" s="29"/>
      <c r="CC1419" s="29"/>
      <c r="CD1419" s="29"/>
      <c r="CE1419" s="29"/>
      <c r="CF1419" s="29"/>
      <c r="CG1419" s="29"/>
      <c r="CH1419" s="29"/>
      <c r="CI1419" s="29"/>
      <c r="CJ1419" s="29"/>
      <c r="CK1419" s="29"/>
      <c r="CL1419" s="29"/>
      <c r="CM1419" s="29"/>
      <c r="CN1419" s="29"/>
      <c r="CO1419" s="29"/>
      <c r="CP1419" s="29"/>
      <c r="CQ1419" s="29"/>
      <c r="CR1419" s="29"/>
      <c r="CS1419" s="29"/>
      <c r="CT1419" s="29"/>
      <c r="CU1419" s="29"/>
      <c r="CV1419" s="29"/>
      <c r="CW1419" s="29"/>
      <c r="CX1419" s="29"/>
      <c r="CY1419" s="29"/>
      <c r="CZ1419" s="29"/>
      <c r="DA1419" s="29"/>
      <c r="DB1419" s="29"/>
      <c r="DC1419" s="29"/>
      <c r="DD1419" s="29"/>
      <c r="DE1419" s="29"/>
      <c r="DF1419" s="29"/>
      <c r="DG1419" s="29"/>
      <c r="DH1419" s="29"/>
      <c r="DI1419" s="29"/>
      <c r="DJ1419" s="29"/>
      <c r="DK1419" s="29"/>
      <c r="DL1419" s="29"/>
      <c r="DM1419" s="29"/>
      <c r="DN1419" s="29"/>
      <c r="DO1419" s="29"/>
      <c r="DP1419" s="29"/>
      <c r="DQ1419" s="29"/>
      <c r="DR1419" s="29"/>
      <c r="DS1419" s="29"/>
      <c r="DT1419" s="29"/>
      <c r="DU1419" s="29"/>
      <c r="DV1419" s="29"/>
      <c r="DW1419" s="29"/>
      <c r="DX1419" s="29"/>
      <c r="DY1419" s="29"/>
      <c r="DZ1419" s="29"/>
      <c r="EA1419" s="29"/>
      <c r="EB1419" s="29"/>
      <c r="EC1419" s="29"/>
      <c r="ED1419" s="29"/>
      <c r="EE1419" s="29"/>
      <c r="EF1419" s="29"/>
      <c r="EG1419" s="29"/>
      <c r="EH1419" s="29"/>
      <c r="EI1419" s="29"/>
      <c r="EJ1419" s="29"/>
      <c r="EK1419" s="29"/>
      <c r="EL1419" s="29"/>
      <c r="EM1419" s="29"/>
      <c r="EN1419" s="29"/>
      <c r="EO1419" s="29"/>
      <c r="EP1419" s="29"/>
      <c r="EQ1419" s="29"/>
      <c r="ER1419" s="29"/>
      <c r="ES1419" s="29"/>
      <c r="ET1419" s="29"/>
      <c r="EU1419" s="29"/>
      <c r="EV1419" s="29"/>
      <c r="EW1419" s="29"/>
      <c r="EX1419" s="29"/>
      <c r="EY1419" s="29"/>
      <c r="EZ1419" s="29"/>
      <c r="FA1419" s="29"/>
      <c r="FB1419" s="29"/>
      <c r="FC1419" s="29"/>
      <c r="FD1419" s="29"/>
      <c r="FE1419" s="29"/>
      <c r="FF1419" s="29"/>
      <c r="FG1419" s="29"/>
      <c r="FH1419" s="29"/>
      <c r="FI1419" s="29"/>
      <c r="FJ1419" s="29"/>
      <c r="FK1419" s="29"/>
      <c r="FL1419" s="29"/>
      <c r="FM1419" s="29"/>
      <c r="FN1419" s="29"/>
      <c r="FO1419" s="29"/>
      <c r="FP1419" s="29"/>
      <c r="FQ1419" s="29"/>
      <c r="FR1419" s="29"/>
      <c r="FS1419" s="29"/>
      <c r="FT1419" s="29"/>
      <c r="FU1419" s="29"/>
      <c r="FV1419" s="29"/>
      <c r="FW1419" s="29"/>
      <c r="FX1419" s="29"/>
      <c r="FY1419" s="29"/>
      <c r="FZ1419" s="29"/>
      <c r="GA1419" s="29"/>
      <c r="GB1419" s="29"/>
      <c r="GC1419" s="29"/>
      <c r="GD1419" s="29"/>
      <c r="GE1419" s="29"/>
      <c r="GF1419" s="29"/>
      <c r="GG1419" s="29"/>
      <c r="GH1419" s="29"/>
      <c r="GI1419" s="29"/>
      <c r="GJ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</row>
    <row r="1420" spans="2:230" ht="12.75">
      <c r="B1420" s="48"/>
      <c r="C1420" s="48"/>
      <c r="D1420" s="48"/>
      <c r="E1420" s="55"/>
      <c r="F1420" s="56"/>
      <c r="G1420" s="56"/>
      <c r="H1420" s="56"/>
      <c r="I1420" s="48"/>
      <c r="J1420" s="48"/>
      <c r="K1420" s="48"/>
      <c r="L1420" s="56"/>
      <c r="M1420" s="48"/>
      <c r="N1420" s="48"/>
      <c r="O1420" s="49"/>
      <c r="P1420" s="48"/>
      <c r="Q1420" s="48"/>
      <c r="R1420" s="56"/>
      <c r="S1420" s="52"/>
      <c r="T1420" s="116"/>
      <c r="U1420" s="116"/>
      <c r="V1420" s="116"/>
      <c r="W1420" s="116"/>
      <c r="X1420" s="43"/>
      <c r="Y1420" s="43"/>
      <c r="Z1420" s="42"/>
      <c r="AA1420" s="43"/>
      <c r="AB1420" s="45"/>
      <c r="AC1420" s="45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  <c r="BM1420" s="29"/>
      <c r="BN1420" s="29"/>
      <c r="BO1420" s="29"/>
      <c r="BP1420" s="29"/>
      <c r="BQ1420" s="29"/>
      <c r="BR1420" s="29"/>
      <c r="BS1420" s="29"/>
      <c r="BT1420" s="29"/>
      <c r="BU1420" s="29"/>
      <c r="BV1420" s="29"/>
      <c r="BW1420" s="29"/>
      <c r="BX1420" s="29"/>
      <c r="BY1420" s="29"/>
      <c r="BZ1420" s="29"/>
      <c r="CA1420" s="29"/>
      <c r="CB1420" s="29"/>
      <c r="CC1420" s="29"/>
      <c r="CD1420" s="29"/>
      <c r="CE1420" s="29"/>
      <c r="CF1420" s="29"/>
      <c r="CG1420" s="29"/>
      <c r="CH1420" s="29"/>
      <c r="CI1420" s="29"/>
      <c r="CJ1420" s="29"/>
      <c r="CK1420" s="29"/>
      <c r="CL1420" s="29"/>
      <c r="CM1420" s="29"/>
      <c r="CN1420" s="29"/>
      <c r="CO1420" s="29"/>
      <c r="CP1420" s="29"/>
      <c r="CQ1420" s="29"/>
      <c r="CR1420" s="29"/>
      <c r="CS1420" s="29"/>
      <c r="CT1420" s="29"/>
      <c r="CU1420" s="29"/>
      <c r="CV1420" s="29"/>
      <c r="CW1420" s="29"/>
      <c r="CX1420" s="29"/>
      <c r="CY1420" s="29"/>
      <c r="CZ1420" s="29"/>
      <c r="DA1420" s="29"/>
      <c r="DB1420" s="29"/>
      <c r="DC1420" s="29"/>
      <c r="DD1420" s="29"/>
      <c r="DE1420" s="29"/>
      <c r="DF1420" s="29"/>
      <c r="DG1420" s="29"/>
      <c r="DH1420" s="29"/>
      <c r="DI1420" s="29"/>
      <c r="DJ1420" s="29"/>
      <c r="DK1420" s="29"/>
      <c r="DL1420" s="29"/>
      <c r="DM1420" s="29"/>
      <c r="DN1420" s="29"/>
      <c r="DO1420" s="29"/>
      <c r="DP1420" s="29"/>
      <c r="DQ1420" s="29"/>
      <c r="DR1420" s="29"/>
      <c r="DS1420" s="29"/>
      <c r="DT1420" s="29"/>
      <c r="DU1420" s="29"/>
      <c r="DV1420" s="29"/>
      <c r="DW1420" s="29"/>
      <c r="DX1420" s="29"/>
      <c r="DY1420" s="29"/>
      <c r="DZ1420" s="29"/>
      <c r="EA1420" s="29"/>
      <c r="EB1420" s="29"/>
      <c r="EC1420" s="29"/>
      <c r="ED1420" s="29"/>
      <c r="EE1420" s="29"/>
      <c r="EF1420" s="29"/>
      <c r="EG1420" s="29"/>
      <c r="EH1420" s="29"/>
      <c r="EI1420" s="29"/>
      <c r="EJ1420" s="29"/>
      <c r="EK1420" s="29"/>
      <c r="EL1420" s="29"/>
      <c r="EM1420" s="29"/>
      <c r="EN1420" s="29"/>
      <c r="EO1420" s="29"/>
      <c r="EP1420" s="29"/>
      <c r="EQ1420" s="29"/>
      <c r="ER1420" s="29"/>
      <c r="ES1420" s="29"/>
      <c r="ET1420" s="29"/>
      <c r="EU1420" s="29"/>
      <c r="EV1420" s="29"/>
      <c r="EW1420" s="29"/>
      <c r="EX1420" s="29"/>
      <c r="EY1420" s="29"/>
      <c r="EZ1420" s="29"/>
      <c r="FA1420" s="29"/>
      <c r="FB1420" s="29"/>
      <c r="FC1420" s="29"/>
      <c r="FD1420" s="29"/>
      <c r="FE1420" s="29"/>
      <c r="FF1420" s="29"/>
      <c r="FG1420" s="29"/>
      <c r="FH1420" s="29"/>
      <c r="FI1420" s="29"/>
      <c r="FJ1420" s="29"/>
      <c r="FK1420" s="29"/>
      <c r="FL1420" s="29"/>
      <c r="FM1420" s="29"/>
      <c r="FN1420" s="29"/>
      <c r="FO1420" s="29"/>
      <c r="FP1420" s="29"/>
      <c r="FQ1420" s="29"/>
      <c r="FR1420" s="29"/>
      <c r="FS1420" s="29"/>
      <c r="FT1420" s="29"/>
      <c r="FU1420" s="29"/>
      <c r="FV1420" s="29"/>
      <c r="FW1420" s="29"/>
      <c r="FX1420" s="29"/>
      <c r="FY1420" s="29"/>
      <c r="FZ1420" s="29"/>
      <c r="GA1420" s="29"/>
      <c r="GB1420" s="29"/>
      <c r="GC1420" s="29"/>
      <c r="GD1420" s="29"/>
      <c r="GE1420" s="29"/>
      <c r="GF1420" s="29"/>
      <c r="GG1420" s="29"/>
      <c r="GH1420" s="29"/>
      <c r="GI1420" s="29"/>
      <c r="GJ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</row>
    <row r="1421" spans="2:230" ht="12.75">
      <c r="B1421" s="48"/>
      <c r="C1421" s="48"/>
      <c r="D1421" s="48"/>
      <c r="E1421" s="55"/>
      <c r="F1421" s="56"/>
      <c r="G1421" s="56"/>
      <c r="H1421" s="56"/>
      <c r="I1421" s="48"/>
      <c r="J1421" s="48"/>
      <c r="K1421" s="48"/>
      <c r="L1421" s="56"/>
      <c r="M1421" s="48"/>
      <c r="N1421" s="48"/>
      <c r="O1421" s="49"/>
      <c r="P1421" s="48"/>
      <c r="Q1421" s="48"/>
      <c r="R1421" s="56"/>
      <c r="S1421" s="52"/>
      <c r="T1421" s="116"/>
      <c r="U1421" s="116"/>
      <c r="V1421" s="116"/>
      <c r="W1421" s="116"/>
      <c r="X1421" s="43"/>
      <c r="Y1421" s="43"/>
      <c r="Z1421" s="42"/>
      <c r="AA1421" s="43"/>
      <c r="AB1421" s="45"/>
      <c r="AC1421" s="45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  <c r="BM1421" s="29"/>
      <c r="BN1421" s="29"/>
      <c r="BO1421" s="29"/>
      <c r="BP1421" s="29"/>
      <c r="BQ1421" s="29"/>
      <c r="BR1421" s="29"/>
      <c r="BS1421" s="29"/>
      <c r="BT1421" s="29"/>
      <c r="BU1421" s="29"/>
      <c r="BV1421" s="29"/>
      <c r="BW1421" s="29"/>
      <c r="BX1421" s="29"/>
      <c r="BY1421" s="29"/>
      <c r="BZ1421" s="29"/>
      <c r="CA1421" s="29"/>
      <c r="CB1421" s="29"/>
      <c r="CC1421" s="29"/>
      <c r="CD1421" s="29"/>
      <c r="CE1421" s="29"/>
      <c r="CF1421" s="29"/>
      <c r="CG1421" s="29"/>
      <c r="CH1421" s="29"/>
      <c r="CI1421" s="29"/>
      <c r="CJ1421" s="29"/>
      <c r="CK1421" s="29"/>
      <c r="CL1421" s="29"/>
      <c r="CM1421" s="29"/>
      <c r="CN1421" s="29"/>
      <c r="CO1421" s="29"/>
      <c r="CP1421" s="29"/>
      <c r="CQ1421" s="29"/>
      <c r="CR1421" s="29"/>
      <c r="CS1421" s="29"/>
      <c r="CT1421" s="29"/>
      <c r="CU1421" s="29"/>
      <c r="CV1421" s="29"/>
      <c r="CW1421" s="29"/>
      <c r="CX1421" s="29"/>
      <c r="CY1421" s="29"/>
      <c r="CZ1421" s="29"/>
      <c r="DA1421" s="29"/>
      <c r="DB1421" s="29"/>
      <c r="DC1421" s="29"/>
      <c r="DD1421" s="29"/>
      <c r="DE1421" s="29"/>
      <c r="DF1421" s="29"/>
      <c r="DG1421" s="29"/>
      <c r="DH1421" s="29"/>
      <c r="DI1421" s="29"/>
      <c r="DJ1421" s="29"/>
      <c r="DK1421" s="29"/>
      <c r="DL1421" s="29"/>
      <c r="DM1421" s="29"/>
      <c r="DN1421" s="29"/>
      <c r="DO1421" s="29"/>
      <c r="DP1421" s="29"/>
      <c r="DQ1421" s="29"/>
      <c r="DR1421" s="29"/>
      <c r="DS1421" s="29"/>
      <c r="DT1421" s="29"/>
      <c r="DU1421" s="29"/>
      <c r="DV1421" s="29"/>
      <c r="DW1421" s="29"/>
      <c r="DX1421" s="29"/>
      <c r="DY1421" s="29"/>
      <c r="DZ1421" s="29"/>
      <c r="EA1421" s="29"/>
      <c r="EB1421" s="29"/>
      <c r="EC1421" s="29"/>
      <c r="ED1421" s="29"/>
      <c r="EE1421" s="29"/>
      <c r="EF1421" s="29"/>
      <c r="EG1421" s="29"/>
      <c r="EH1421" s="29"/>
      <c r="EI1421" s="29"/>
      <c r="EJ1421" s="29"/>
      <c r="EK1421" s="29"/>
      <c r="EL1421" s="29"/>
      <c r="EM1421" s="29"/>
      <c r="EN1421" s="29"/>
      <c r="EO1421" s="29"/>
      <c r="EP1421" s="29"/>
      <c r="EQ1421" s="29"/>
      <c r="ER1421" s="29"/>
      <c r="ES1421" s="29"/>
      <c r="ET1421" s="29"/>
      <c r="EU1421" s="29"/>
      <c r="EV1421" s="29"/>
      <c r="EW1421" s="29"/>
      <c r="EX1421" s="29"/>
      <c r="EY1421" s="29"/>
      <c r="EZ1421" s="29"/>
      <c r="FA1421" s="29"/>
      <c r="FB1421" s="29"/>
      <c r="FC1421" s="29"/>
      <c r="FD1421" s="29"/>
      <c r="FE1421" s="29"/>
      <c r="FF1421" s="29"/>
      <c r="FG1421" s="29"/>
      <c r="FH1421" s="29"/>
      <c r="FI1421" s="29"/>
      <c r="FJ1421" s="29"/>
      <c r="FK1421" s="29"/>
      <c r="FL1421" s="29"/>
      <c r="FM1421" s="29"/>
      <c r="FN1421" s="29"/>
      <c r="FO1421" s="29"/>
      <c r="FP1421" s="29"/>
      <c r="FQ1421" s="29"/>
      <c r="FR1421" s="29"/>
      <c r="FS1421" s="29"/>
      <c r="FT1421" s="29"/>
      <c r="FU1421" s="29"/>
      <c r="FV1421" s="29"/>
      <c r="FW1421" s="29"/>
      <c r="FX1421" s="29"/>
      <c r="FY1421" s="29"/>
      <c r="FZ1421" s="29"/>
      <c r="GA1421" s="29"/>
      <c r="GB1421" s="29"/>
      <c r="GC1421" s="29"/>
      <c r="GD1421" s="29"/>
      <c r="GE1421" s="29"/>
      <c r="GF1421" s="29"/>
      <c r="GG1421" s="29"/>
      <c r="GH1421" s="29"/>
      <c r="GI1421" s="29"/>
      <c r="GJ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</row>
    <row r="1422" spans="2:230" ht="12.75">
      <c r="B1422" s="48"/>
      <c r="C1422" s="48"/>
      <c r="D1422" s="48"/>
      <c r="E1422" s="55"/>
      <c r="F1422" s="56"/>
      <c r="G1422" s="56"/>
      <c r="H1422" s="56"/>
      <c r="I1422" s="48"/>
      <c r="J1422" s="48"/>
      <c r="K1422" s="48"/>
      <c r="L1422" s="56"/>
      <c r="M1422" s="48"/>
      <c r="N1422" s="48"/>
      <c r="O1422" s="49"/>
      <c r="P1422" s="48"/>
      <c r="Q1422" s="48"/>
      <c r="R1422" s="56"/>
      <c r="S1422" s="52"/>
      <c r="T1422" s="116"/>
      <c r="U1422" s="116"/>
      <c r="V1422" s="116"/>
      <c r="W1422" s="116"/>
      <c r="X1422" s="43"/>
      <c r="Y1422" s="43"/>
      <c r="Z1422" s="42"/>
      <c r="AA1422" s="43"/>
      <c r="AB1422" s="45"/>
      <c r="AC1422" s="45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  <c r="BM1422" s="29"/>
      <c r="BN1422" s="29"/>
      <c r="BO1422" s="29"/>
      <c r="BP1422" s="29"/>
      <c r="BQ1422" s="29"/>
      <c r="BR1422" s="29"/>
      <c r="BS1422" s="29"/>
      <c r="BT1422" s="29"/>
      <c r="BU1422" s="29"/>
      <c r="BV1422" s="29"/>
      <c r="BW1422" s="29"/>
      <c r="BX1422" s="29"/>
      <c r="BY1422" s="29"/>
      <c r="BZ1422" s="29"/>
      <c r="CA1422" s="29"/>
      <c r="CB1422" s="29"/>
      <c r="CC1422" s="29"/>
      <c r="CD1422" s="29"/>
      <c r="CE1422" s="29"/>
      <c r="CF1422" s="29"/>
      <c r="CG1422" s="29"/>
      <c r="CH1422" s="29"/>
      <c r="CI1422" s="29"/>
      <c r="CJ1422" s="29"/>
      <c r="CK1422" s="29"/>
      <c r="CL1422" s="29"/>
      <c r="CM1422" s="29"/>
      <c r="CN1422" s="29"/>
      <c r="CO1422" s="29"/>
      <c r="CP1422" s="29"/>
      <c r="CQ1422" s="29"/>
      <c r="CR1422" s="29"/>
      <c r="CS1422" s="29"/>
      <c r="CT1422" s="29"/>
      <c r="CU1422" s="29"/>
      <c r="CV1422" s="29"/>
      <c r="CW1422" s="29"/>
      <c r="CX1422" s="29"/>
      <c r="CY1422" s="29"/>
      <c r="CZ1422" s="29"/>
      <c r="DA1422" s="29"/>
      <c r="DB1422" s="29"/>
      <c r="DC1422" s="29"/>
      <c r="DD1422" s="29"/>
      <c r="DE1422" s="29"/>
      <c r="DF1422" s="29"/>
      <c r="DG1422" s="29"/>
      <c r="DH1422" s="29"/>
      <c r="DI1422" s="29"/>
      <c r="DJ1422" s="29"/>
      <c r="DK1422" s="29"/>
      <c r="DL1422" s="29"/>
      <c r="DM1422" s="29"/>
      <c r="DN1422" s="29"/>
      <c r="DO1422" s="29"/>
      <c r="DP1422" s="29"/>
      <c r="DQ1422" s="29"/>
      <c r="DR1422" s="29"/>
      <c r="DS1422" s="29"/>
      <c r="DT1422" s="29"/>
      <c r="DU1422" s="29"/>
      <c r="DV1422" s="29"/>
      <c r="DW1422" s="29"/>
      <c r="DX1422" s="29"/>
      <c r="DY1422" s="29"/>
      <c r="DZ1422" s="29"/>
      <c r="EA1422" s="29"/>
      <c r="EB1422" s="29"/>
      <c r="EC1422" s="29"/>
      <c r="ED1422" s="29"/>
      <c r="EE1422" s="29"/>
      <c r="EF1422" s="29"/>
      <c r="EG1422" s="29"/>
      <c r="EH1422" s="29"/>
      <c r="EI1422" s="29"/>
      <c r="EJ1422" s="29"/>
      <c r="EK1422" s="29"/>
      <c r="EL1422" s="29"/>
      <c r="EM1422" s="29"/>
      <c r="EN1422" s="29"/>
      <c r="EO1422" s="29"/>
      <c r="EP1422" s="29"/>
      <c r="EQ1422" s="29"/>
      <c r="ER1422" s="29"/>
      <c r="ES1422" s="29"/>
      <c r="ET1422" s="29"/>
      <c r="EU1422" s="29"/>
      <c r="EV1422" s="29"/>
      <c r="EW1422" s="29"/>
      <c r="EX1422" s="29"/>
      <c r="EY1422" s="29"/>
      <c r="EZ1422" s="29"/>
      <c r="FA1422" s="29"/>
      <c r="FB1422" s="29"/>
      <c r="FC1422" s="29"/>
      <c r="FD1422" s="29"/>
      <c r="FE1422" s="29"/>
      <c r="FF1422" s="29"/>
      <c r="FG1422" s="29"/>
      <c r="FH1422" s="29"/>
      <c r="FI1422" s="29"/>
      <c r="FJ1422" s="29"/>
      <c r="FK1422" s="29"/>
      <c r="FL1422" s="29"/>
      <c r="FM1422" s="29"/>
      <c r="FN1422" s="29"/>
      <c r="FO1422" s="29"/>
      <c r="FP1422" s="29"/>
      <c r="FQ1422" s="29"/>
      <c r="FR1422" s="29"/>
      <c r="FS1422" s="29"/>
      <c r="FT1422" s="29"/>
      <c r="FU1422" s="29"/>
      <c r="FV1422" s="29"/>
      <c r="FW1422" s="29"/>
      <c r="FX1422" s="29"/>
      <c r="FY1422" s="29"/>
      <c r="FZ1422" s="29"/>
      <c r="GA1422" s="29"/>
      <c r="GB1422" s="29"/>
      <c r="GC1422" s="29"/>
      <c r="GD1422" s="29"/>
      <c r="GE1422" s="29"/>
      <c r="GF1422" s="29"/>
      <c r="GG1422" s="29"/>
      <c r="GH1422" s="29"/>
      <c r="GI1422" s="29"/>
      <c r="GJ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</row>
    <row r="1423" spans="2:230" ht="12.75">
      <c r="B1423" s="48"/>
      <c r="C1423" s="48"/>
      <c r="D1423" s="48"/>
      <c r="E1423" s="55"/>
      <c r="F1423" s="56"/>
      <c r="G1423" s="56"/>
      <c r="H1423" s="56"/>
      <c r="I1423" s="48"/>
      <c r="J1423" s="48"/>
      <c r="K1423" s="48"/>
      <c r="L1423" s="56"/>
      <c r="M1423" s="48"/>
      <c r="N1423" s="48"/>
      <c r="O1423" s="49"/>
      <c r="P1423" s="48"/>
      <c r="Q1423" s="48"/>
      <c r="R1423" s="56"/>
      <c r="S1423" s="52"/>
      <c r="T1423" s="116"/>
      <c r="U1423" s="116"/>
      <c r="V1423" s="116"/>
      <c r="W1423" s="116"/>
      <c r="X1423" s="43"/>
      <c r="Y1423" s="43"/>
      <c r="Z1423" s="42"/>
      <c r="AA1423" s="43"/>
      <c r="AB1423" s="45"/>
      <c r="AC1423" s="45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  <c r="BM1423" s="29"/>
      <c r="BN1423" s="29"/>
      <c r="BO1423" s="29"/>
      <c r="BP1423" s="29"/>
      <c r="BQ1423" s="29"/>
      <c r="BR1423" s="29"/>
      <c r="BS1423" s="29"/>
      <c r="BT1423" s="29"/>
      <c r="BU1423" s="29"/>
      <c r="BV1423" s="29"/>
      <c r="BW1423" s="29"/>
      <c r="BX1423" s="29"/>
      <c r="BY1423" s="29"/>
      <c r="BZ1423" s="29"/>
      <c r="CA1423" s="29"/>
      <c r="CB1423" s="29"/>
      <c r="CC1423" s="29"/>
      <c r="CD1423" s="29"/>
      <c r="CE1423" s="29"/>
      <c r="CF1423" s="29"/>
      <c r="CG1423" s="29"/>
      <c r="CH1423" s="29"/>
      <c r="CI1423" s="29"/>
      <c r="CJ1423" s="29"/>
      <c r="CK1423" s="29"/>
      <c r="CL1423" s="29"/>
      <c r="CM1423" s="29"/>
      <c r="CN1423" s="29"/>
      <c r="CO1423" s="29"/>
      <c r="CP1423" s="29"/>
      <c r="CQ1423" s="29"/>
      <c r="CR1423" s="29"/>
      <c r="CS1423" s="29"/>
      <c r="CT1423" s="29"/>
      <c r="CU1423" s="29"/>
      <c r="CV1423" s="29"/>
      <c r="CW1423" s="29"/>
      <c r="CX1423" s="29"/>
      <c r="CY1423" s="29"/>
      <c r="CZ1423" s="29"/>
      <c r="DA1423" s="29"/>
      <c r="DB1423" s="29"/>
      <c r="DC1423" s="29"/>
      <c r="DD1423" s="29"/>
      <c r="DE1423" s="29"/>
      <c r="DF1423" s="29"/>
      <c r="DG1423" s="29"/>
      <c r="DH1423" s="29"/>
      <c r="DI1423" s="29"/>
      <c r="DJ1423" s="29"/>
      <c r="DK1423" s="29"/>
      <c r="DL1423" s="29"/>
      <c r="DM1423" s="29"/>
      <c r="DN1423" s="29"/>
      <c r="DO1423" s="29"/>
      <c r="DP1423" s="29"/>
      <c r="DQ1423" s="29"/>
      <c r="DR1423" s="29"/>
      <c r="DS1423" s="29"/>
      <c r="DT1423" s="29"/>
      <c r="DU1423" s="29"/>
      <c r="DV1423" s="29"/>
      <c r="DW1423" s="29"/>
      <c r="DX1423" s="29"/>
      <c r="DY1423" s="29"/>
      <c r="DZ1423" s="29"/>
      <c r="EA1423" s="29"/>
      <c r="EB1423" s="29"/>
      <c r="EC1423" s="29"/>
      <c r="ED1423" s="29"/>
      <c r="EE1423" s="29"/>
      <c r="EF1423" s="29"/>
      <c r="EG1423" s="29"/>
      <c r="EH1423" s="29"/>
      <c r="EI1423" s="29"/>
      <c r="EJ1423" s="29"/>
      <c r="EK1423" s="29"/>
      <c r="EL1423" s="29"/>
      <c r="EM1423" s="29"/>
      <c r="EN1423" s="29"/>
      <c r="EO1423" s="29"/>
      <c r="EP1423" s="29"/>
      <c r="EQ1423" s="29"/>
      <c r="ER1423" s="29"/>
      <c r="ES1423" s="29"/>
      <c r="ET1423" s="29"/>
      <c r="EU1423" s="29"/>
      <c r="EV1423" s="29"/>
      <c r="EW1423" s="29"/>
      <c r="EX1423" s="29"/>
      <c r="EY1423" s="29"/>
      <c r="EZ1423" s="29"/>
      <c r="FA1423" s="29"/>
      <c r="FB1423" s="29"/>
      <c r="FC1423" s="29"/>
      <c r="FD1423" s="29"/>
      <c r="FE1423" s="29"/>
      <c r="FF1423" s="29"/>
      <c r="FG1423" s="29"/>
      <c r="FH1423" s="29"/>
      <c r="FI1423" s="29"/>
      <c r="FJ1423" s="29"/>
      <c r="FK1423" s="29"/>
      <c r="FL1423" s="29"/>
      <c r="FM1423" s="29"/>
      <c r="FN1423" s="29"/>
      <c r="FO1423" s="29"/>
      <c r="FP1423" s="29"/>
      <c r="FQ1423" s="29"/>
      <c r="FR1423" s="29"/>
      <c r="FS1423" s="29"/>
      <c r="FT1423" s="29"/>
      <c r="FU1423" s="29"/>
      <c r="FV1423" s="29"/>
      <c r="FW1423" s="29"/>
      <c r="FX1423" s="29"/>
      <c r="FY1423" s="29"/>
      <c r="FZ1423" s="29"/>
      <c r="GA1423" s="29"/>
      <c r="GB1423" s="29"/>
      <c r="GC1423" s="29"/>
      <c r="GD1423" s="29"/>
      <c r="GE1423" s="29"/>
      <c r="GF1423" s="29"/>
      <c r="GG1423" s="29"/>
      <c r="GH1423" s="29"/>
      <c r="GI1423" s="29"/>
      <c r="GJ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</row>
    <row r="1424" spans="2:230" ht="12.75">
      <c r="B1424" s="48"/>
      <c r="C1424" s="48"/>
      <c r="D1424" s="48"/>
      <c r="E1424" s="55"/>
      <c r="F1424" s="56"/>
      <c r="G1424" s="56"/>
      <c r="H1424" s="56"/>
      <c r="I1424" s="48"/>
      <c r="J1424" s="48"/>
      <c r="K1424" s="48"/>
      <c r="L1424" s="56"/>
      <c r="M1424" s="48"/>
      <c r="N1424" s="48"/>
      <c r="O1424" s="49"/>
      <c r="P1424" s="48"/>
      <c r="Q1424" s="48"/>
      <c r="R1424" s="56"/>
      <c r="S1424" s="52"/>
      <c r="T1424" s="116"/>
      <c r="U1424" s="116"/>
      <c r="V1424" s="116"/>
      <c r="W1424" s="116"/>
      <c r="X1424" s="43"/>
      <c r="Y1424" s="43"/>
      <c r="Z1424" s="42"/>
      <c r="AA1424" s="43"/>
      <c r="AB1424" s="45"/>
      <c r="AC1424" s="45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  <c r="BM1424" s="29"/>
      <c r="BN1424" s="29"/>
      <c r="BO1424" s="29"/>
      <c r="BP1424" s="29"/>
      <c r="BQ1424" s="29"/>
      <c r="BR1424" s="29"/>
      <c r="BS1424" s="29"/>
      <c r="BT1424" s="29"/>
      <c r="BU1424" s="29"/>
      <c r="BV1424" s="29"/>
      <c r="BW1424" s="29"/>
      <c r="BX1424" s="29"/>
      <c r="BY1424" s="29"/>
      <c r="BZ1424" s="29"/>
      <c r="CA1424" s="29"/>
      <c r="CB1424" s="29"/>
      <c r="CC1424" s="29"/>
      <c r="CD1424" s="29"/>
      <c r="CE1424" s="29"/>
      <c r="CF1424" s="29"/>
      <c r="CG1424" s="29"/>
      <c r="CH1424" s="29"/>
      <c r="CI1424" s="29"/>
      <c r="CJ1424" s="29"/>
      <c r="CK1424" s="29"/>
      <c r="CL1424" s="29"/>
      <c r="CM1424" s="29"/>
      <c r="CN1424" s="29"/>
      <c r="CO1424" s="29"/>
      <c r="CP1424" s="29"/>
      <c r="CQ1424" s="29"/>
      <c r="CR1424" s="29"/>
      <c r="CS1424" s="29"/>
      <c r="CT1424" s="29"/>
      <c r="CU1424" s="29"/>
      <c r="CV1424" s="29"/>
      <c r="CW1424" s="29"/>
      <c r="CX1424" s="29"/>
      <c r="CY1424" s="29"/>
      <c r="CZ1424" s="29"/>
      <c r="DA1424" s="29"/>
      <c r="DB1424" s="29"/>
      <c r="DC1424" s="29"/>
      <c r="DD1424" s="29"/>
      <c r="DE1424" s="29"/>
      <c r="DF1424" s="29"/>
      <c r="DG1424" s="29"/>
      <c r="DH1424" s="29"/>
      <c r="DI1424" s="29"/>
      <c r="DJ1424" s="29"/>
      <c r="DK1424" s="29"/>
      <c r="DL1424" s="29"/>
      <c r="DM1424" s="29"/>
      <c r="DN1424" s="29"/>
      <c r="DO1424" s="29"/>
      <c r="DP1424" s="29"/>
      <c r="DQ1424" s="29"/>
      <c r="DR1424" s="29"/>
      <c r="DS1424" s="29"/>
      <c r="DT1424" s="29"/>
      <c r="DU1424" s="29"/>
      <c r="DV1424" s="29"/>
      <c r="DW1424" s="29"/>
      <c r="DX1424" s="29"/>
      <c r="DY1424" s="29"/>
      <c r="DZ1424" s="29"/>
      <c r="EA1424" s="29"/>
      <c r="EB1424" s="29"/>
      <c r="EC1424" s="29"/>
      <c r="ED1424" s="29"/>
      <c r="EE1424" s="29"/>
      <c r="EF1424" s="29"/>
      <c r="EG1424" s="29"/>
      <c r="EH1424" s="29"/>
      <c r="EI1424" s="29"/>
      <c r="EJ1424" s="29"/>
      <c r="EK1424" s="29"/>
      <c r="EL1424" s="29"/>
      <c r="EM1424" s="29"/>
      <c r="EN1424" s="29"/>
      <c r="EO1424" s="29"/>
      <c r="EP1424" s="29"/>
      <c r="EQ1424" s="29"/>
      <c r="ER1424" s="29"/>
      <c r="ES1424" s="29"/>
      <c r="ET1424" s="29"/>
      <c r="EU1424" s="29"/>
      <c r="EV1424" s="29"/>
      <c r="EW1424" s="29"/>
      <c r="EX1424" s="29"/>
      <c r="EY1424" s="29"/>
      <c r="EZ1424" s="29"/>
      <c r="FA1424" s="29"/>
      <c r="FB1424" s="29"/>
      <c r="FC1424" s="29"/>
      <c r="FD1424" s="29"/>
      <c r="FE1424" s="29"/>
      <c r="FF1424" s="29"/>
      <c r="FG1424" s="29"/>
      <c r="FH1424" s="29"/>
      <c r="FI1424" s="29"/>
      <c r="FJ1424" s="29"/>
      <c r="FK1424" s="29"/>
      <c r="FL1424" s="29"/>
      <c r="FM1424" s="29"/>
      <c r="FN1424" s="29"/>
      <c r="FO1424" s="29"/>
      <c r="FP1424" s="29"/>
      <c r="FQ1424" s="29"/>
      <c r="FR1424" s="29"/>
      <c r="FS1424" s="29"/>
      <c r="FT1424" s="29"/>
      <c r="FU1424" s="29"/>
      <c r="FV1424" s="29"/>
      <c r="FW1424" s="29"/>
      <c r="FX1424" s="29"/>
      <c r="FY1424" s="29"/>
      <c r="FZ1424" s="29"/>
      <c r="GA1424" s="29"/>
      <c r="GB1424" s="29"/>
      <c r="GC1424" s="29"/>
      <c r="GD1424" s="29"/>
      <c r="GE1424" s="29"/>
      <c r="GF1424" s="29"/>
      <c r="GG1424" s="29"/>
      <c r="GH1424" s="29"/>
      <c r="GI1424" s="29"/>
      <c r="GJ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</row>
    <row r="1425" spans="2:230" ht="12.75">
      <c r="B1425" s="48"/>
      <c r="C1425" s="48"/>
      <c r="D1425" s="48"/>
      <c r="E1425" s="55"/>
      <c r="F1425" s="56"/>
      <c r="G1425" s="56"/>
      <c r="H1425" s="56"/>
      <c r="I1425" s="48"/>
      <c r="J1425" s="48"/>
      <c r="K1425" s="48"/>
      <c r="L1425" s="56"/>
      <c r="M1425" s="48"/>
      <c r="N1425" s="48"/>
      <c r="O1425" s="49"/>
      <c r="P1425" s="48"/>
      <c r="Q1425" s="48"/>
      <c r="R1425" s="56"/>
      <c r="S1425" s="52"/>
      <c r="T1425" s="116"/>
      <c r="U1425" s="116"/>
      <c r="V1425" s="116"/>
      <c r="W1425" s="116"/>
      <c r="X1425" s="43"/>
      <c r="Y1425" s="43"/>
      <c r="Z1425" s="42"/>
      <c r="AA1425" s="43"/>
      <c r="AB1425" s="45"/>
      <c r="AC1425" s="45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  <c r="BM1425" s="29"/>
      <c r="BN1425" s="29"/>
      <c r="BO1425" s="29"/>
      <c r="BP1425" s="29"/>
      <c r="BQ1425" s="29"/>
      <c r="BR1425" s="29"/>
      <c r="BS1425" s="29"/>
      <c r="BT1425" s="29"/>
      <c r="BU1425" s="29"/>
      <c r="BV1425" s="29"/>
      <c r="BW1425" s="29"/>
      <c r="BX1425" s="29"/>
      <c r="BY1425" s="29"/>
      <c r="BZ1425" s="29"/>
      <c r="CA1425" s="29"/>
      <c r="CB1425" s="29"/>
      <c r="CC1425" s="29"/>
      <c r="CD1425" s="29"/>
      <c r="CE1425" s="29"/>
      <c r="CF1425" s="29"/>
      <c r="CG1425" s="29"/>
      <c r="CH1425" s="29"/>
      <c r="CI1425" s="29"/>
      <c r="CJ1425" s="29"/>
      <c r="CK1425" s="29"/>
      <c r="CL1425" s="29"/>
      <c r="CM1425" s="29"/>
      <c r="CN1425" s="29"/>
      <c r="CO1425" s="29"/>
      <c r="CP1425" s="29"/>
      <c r="CQ1425" s="29"/>
      <c r="CR1425" s="29"/>
      <c r="CS1425" s="29"/>
      <c r="CT1425" s="29"/>
      <c r="CU1425" s="29"/>
      <c r="CV1425" s="29"/>
      <c r="CW1425" s="29"/>
      <c r="CX1425" s="29"/>
      <c r="CY1425" s="29"/>
      <c r="CZ1425" s="29"/>
      <c r="DA1425" s="29"/>
      <c r="DB1425" s="29"/>
      <c r="DC1425" s="29"/>
      <c r="DD1425" s="29"/>
      <c r="DE1425" s="29"/>
      <c r="DF1425" s="29"/>
      <c r="DG1425" s="29"/>
      <c r="DH1425" s="29"/>
      <c r="DI1425" s="29"/>
      <c r="DJ1425" s="29"/>
      <c r="DK1425" s="29"/>
      <c r="DL1425" s="29"/>
      <c r="DM1425" s="29"/>
      <c r="DN1425" s="29"/>
      <c r="DO1425" s="29"/>
      <c r="DP1425" s="29"/>
      <c r="DQ1425" s="29"/>
      <c r="DR1425" s="29"/>
      <c r="DS1425" s="29"/>
      <c r="DT1425" s="29"/>
      <c r="DU1425" s="29"/>
      <c r="DV1425" s="29"/>
      <c r="DW1425" s="29"/>
      <c r="DX1425" s="29"/>
      <c r="DY1425" s="29"/>
      <c r="DZ1425" s="29"/>
      <c r="EA1425" s="29"/>
      <c r="EB1425" s="29"/>
      <c r="EC1425" s="29"/>
      <c r="ED1425" s="29"/>
      <c r="EE1425" s="29"/>
      <c r="EF1425" s="29"/>
      <c r="EG1425" s="29"/>
      <c r="EH1425" s="29"/>
      <c r="EI1425" s="29"/>
      <c r="EJ1425" s="29"/>
      <c r="EK1425" s="29"/>
      <c r="EL1425" s="29"/>
      <c r="EM1425" s="29"/>
      <c r="EN1425" s="29"/>
      <c r="EO1425" s="29"/>
      <c r="EP1425" s="29"/>
      <c r="EQ1425" s="29"/>
      <c r="ER1425" s="29"/>
      <c r="ES1425" s="29"/>
      <c r="ET1425" s="29"/>
      <c r="EU1425" s="29"/>
      <c r="EV1425" s="29"/>
      <c r="EW1425" s="29"/>
      <c r="EX1425" s="29"/>
      <c r="EY1425" s="29"/>
      <c r="EZ1425" s="29"/>
      <c r="FA1425" s="29"/>
      <c r="FB1425" s="29"/>
      <c r="FC1425" s="29"/>
      <c r="FD1425" s="29"/>
      <c r="FE1425" s="29"/>
      <c r="FF1425" s="29"/>
      <c r="FG1425" s="29"/>
      <c r="FH1425" s="29"/>
      <c r="FI1425" s="29"/>
      <c r="FJ1425" s="29"/>
      <c r="FK1425" s="29"/>
      <c r="FL1425" s="29"/>
      <c r="FM1425" s="29"/>
      <c r="FN1425" s="29"/>
      <c r="FO1425" s="29"/>
      <c r="FP1425" s="29"/>
      <c r="FQ1425" s="29"/>
      <c r="FR1425" s="29"/>
      <c r="FS1425" s="29"/>
      <c r="FT1425" s="29"/>
      <c r="FU1425" s="29"/>
      <c r="FV1425" s="29"/>
      <c r="FW1425" s="29"/>
      <c r="FX1425" s="29"/>
      <c r="FY1425" s="29"/>
      <c r="FZ1425" s="29"/>
      <c r="GA1425" s="29"/>
      <c r="GB1425" s="29"/>
      <c r="GC1425" s="29"/>
      <c r="GD1425" s="29"/>
      <c r="GE1425" s="29"/>
      <c r="GF1425" s="29"/>
      <c r="GG1425" s="29"/>
      <c r="GH1425" s="29"/>
      <c r="GI1425" s="29"/>
      <c r="GJ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</row>
    <row r="1426" spans="2:230" ht="12.75">
      <c r="B1426" s="48"/>
      <c r="C1426" s="48"/>
      <c r="D1426" s="48"/>
      <c r="E1426" s="55"/>
      <c r="F1426" s="56"/>
      <c r="G1426" s="56"/>
      <c r="H1426" s="56"/>
      <c r="I1426" s="48"/>
      <c r="J1426" s="48"/>
      <c r="K1426" s="48"/>
      <c r="L1426" s="56"/>
      <c r="M1426" s="48"/>
      <c r="N1426" s="48"/>
      <c r="O1426" s="49"/>
      <c r="P1426" s="48"/>
      <c r="Q1426" s="48"/>
      <c r="R1426" s="56"/>
      <c r="S1426" s="52"/>
      <c r="T1426" s="116"/>
      <c r="U1426" s="116"/>
      <c r="V1426" s="116"/>
      <c r="W1426" s="116"/>
      <c r="X1426" s="43"/>
      <c r="Y1426" s="43"/>
      <c r="Z1426" s="42"/>
      <c r="AA1426" s="43"/>
      <c r="AB1426" s="45"/>
      <c r="AC1426" s="45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  <c r="BM1426" s="29"/>
      <c r="BN1426" s="29"/>
      <c r="BO1426" s="29"/>
      <c r="BP1426" s="29"/>
      <c r="BQ1426" s="29"/>
      <c r="BR1426" s="29"/>
      <c r="BS1426" s="29"/>
      <c r="BT1426" s="29"/>
      <c r="BU1426" s="29"/>
      <c r="BV1426" s="29"/>
      <c r="BW1426" s="29"/>
      <c r="BX1426" s="29"/>
      <c r="BY1426" s="29"/>
      <c r="BZ1426" s="29"/>
      <c r="CA1426" s="29"/>
      <c r="CB1426" s="29"/>
      <c r="CC1426" s="29"/>
      <c r="CD1426" s="29"/>
      <c r="CE1426" s="29"/>
      <c r="CF1426" s="29"/>
      <c r="CG1426" s="29"/>
      <c r="CH1426" s="29"/>
      <c r="CI1426" s="29"/>
      <c r="CJ1426" s="29"/>
      <c r="CK1426" s="29"/>
      <c r="CL1426" s="29"/>
      <c r="CM1426" s="29"/>
      <c r="CN1426" s="29"/>
      <c r="CO1426" s="29"/>
      <c r="CP1426" s="29"/>
      <c r="CQ1426" s="29"/>
      <c r="CR1426" s="29"/>
      <c r="CS1426" s="29"/>
      <c r="CT1426" s="29"/>
      <c r="CU1426" s="29"/>
      <c r="CV1426" s="29"/>
      <c r="CW1426" s="29"/>
      <c r="CX1426" s="29"/>
      <c r="CY1426" s="29"/>
      <c r="CZ1426" s="29"/>
      <c r="DA1426" s="29"/>
      <c r="DB1426" s="29"/>
      <c r="DC1426" s="29"/>
      <c r="DD1426" s="29"/>
      <c r="DE1426" s="29"/>
      <c r="DF1426" s="29"/>
      <c r="DG1426" s="29"/>
      <c r="DH1426" s="29"/>
      <c r="DI1426" s="29"/>
      <c r="DJ1426" s="29"/>
      <c r="DK1426" s="29"/>
      <c r="DL1426" s="29"/>
      <c r="DM1426" s="29"/>
      <c r="DN1426" s="29"/>
      <c r="DO1426" s="29"/>
      <c r="DP1426" s="29"/>
      <c r="DQ1426" s="29"/>
      <c r="DR1426" s="29"/>
      <c r="DS1426" s="29"/>
      <c r="DT1426" s="29"/>
      <c r="DU1426" s="29"/>
      <c r="DV1426" s="29"/>
      <c r="DW1426" s="29"/>
      <c r="DX1426" s="29"/>
      <c r="DY1426" s="29"/>
      <c r="DZ1426" s="29"/>
      <c r="EA1426" s="29"/>
      <c r="EB1426" s="29"/>
      <c r="EC1426" s="29"/>
      <c r="ED1426" s="29"/>
      <c r="EE1426" s="29"/>
      <c r="EF1426" s="29"/>
      <c r="EG1426" s="29"/>
      <c r="EH1426" s="29"/>
      <c r="EI1426" s="29"/>
      <c r="EJ1426" s="29"/>
      <c r="EK1426" s="29"/>
      <c r="EL1426" s="29"/>
      <c r="EM1426" s="29"/>
      <c r="EN1426" s="29"/>
      <c r="EO1426" s="29"/>
      <c r="EP1426" s="29"/>
      <c r="EQ1426" s="29"/>
      <c r="ER1426" s="29"/>
      <c r="ES1426" s="29"/>
      <c r="ET1426" s="29"/>
      <c r="EU1426" s="29"/>
      <c r="EV1426" s="29"/>
      <c r="EW1426" s="29"/>
      <c r="EX1426" s="29"/>
      <c r="EY1426" s="29"/>
      <c r="EZ1426" s="29"/>
      <c r="FA1426" s="29"/>
      <c r="FB1426" s="29"/>
      <c r="FC1426" s="29"/>
      <c r="FD1426" s="29"/>
      <c r="FE1426" s="29"/>
      <c r="FF1426" s="29"/>
      <c r="FG1426" s="29"/>
      <c r="FH1426" s="29"/>
      <c r="FI1426" s="29"/>
      <c r="FJ1426" s="29"/>
      <c r="FK1426" s="29"/>
      <c r="FL1426" s="29"/>
      <c r="FM1426" s="29"/>
      <c r="FN1426" s="29"/>
      <c r="FO1426" s="29"/>
      <c r="FP1426" s="29"/>
      <c r="FQ1426" s="29"/>
      <c r="FR1426" s="29"/>
      <c r="FS1426" s="29"/>
      <c r="FT1426" s="29"/>
      <c r="FU1426" s="29"/>
      <c r="FV1426" s="29"/>
      <c r="FW1426" s="29"/>
      <c r="FX1426" s="29"/>
      <c r="FY1426" s="29"/>
      <c r="FZ1426" s="29"/>
      <c r="GA1426" s="29"/>
      <c r="GB1426" s="29"/>
      <c r="GC1426" s="29"/>
      <c r="GD1426" s="29"/>
      <c r="GE1426" s="29"/>
      <c r="GF1426" s="29"/>
      <c r="GG1426" s="29"/>
      <c r="GH1426" s="29"/>
      <c r="GI1426" s="29"/>
      <c r="GJ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</row>
    <row r="1427" spans="2:230" ht="12.75">
      <c r="B1427" s="48"/>
      <c r="C1427" s="48"/>
      <c r="D1427" s="48"/>
      <c r="E1427" s="55"/>
      <c r="F1427" s="56"/>
      <c r="G1427" s="56"/>
      <c r="H1427" s="56"/>
      <c r="I1427" s="48"/>
      <c r="J1427" s="48"/>
      <c r="K1427" s="48"/>
      <c r="L1427" s="56"/>
      <c r="M1427" s="48"/>
      <c r="N1427" s="48"/>
      <c r="O1427" s="49"/>
      <c r="P1427" s="48"/>
      <c r="Q1427" s="48"/>
      <c r="R1427" s="56"/>
      <c r="S1427" s="52"/>
      <c r="T1427" s="116"/>
      <c r="U1427" s="116"/>
      <c r="V1427" s="116"/>
      <c r="W1427" s="116"/>
      <c r="X1427" s="43"/>
      <c r="Y1427" s="43"/>
      <c r="Z1427" s="42"/>
      <c r="AA1427" s="43"/>
      <c r="AB1427" s="45"/>
      <c r="AC1427" s="45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  <c r="BM1427" s="29"/>
      <c r="BN1427" s="29"/>
      <c r="BO1427" s="29"/>
      <c r="BP1427" s="29"/>
      <c r="BQ1427" s="29"/>
      <c r="BR1427" s="29"/>
      <c r="BS1427" s="29"/>
      <c r="BT1427" s="29"/>
      <c r="BU1427" s="29"/>
      <c r="BV1427" s="29"/>
      <c r="BW1427" s="29"/>
      <c r="BX1427" s="29"/>
      <c r="BY1427" s="29"/>
      <c r="BZ1427" s="29"/>
      <c r="CA1427" s="29"/>
      <c r="CB1427" s="29"/>
      <c r="CC1427" s="29"/>
      <c r="CD1427" s="29"/>
      <c r="CE1427" s="29"/>
      <c r="CF1427" s="29"/>
      <c r="CG1427" s="29"/>
      <c r="CH1427" s="29"/>
      <c r="CI1427" s="29"/>
      <c r="CJ1427" s="29"/>
      <c r="CK1427" s="29"/>
      <c r="CL1427" s="29"/>
      <c r="CM1427" s="29"/>
      <c r="CN1427" s="29"/>
      <c r="CO1427" s="29"/>
      <c r="CP1427" s="29"/>
      <c r="CQ1427" s="29"/>
      <c r="CR1427" s="29"/>
      <c r="CS1427" s="29"/>
      <c r="CT1427" s="29"/>
      <c r="CU1427" s="29"/>
      <c r="CV1427" s="29"/>
      <c r="CW1427" s="29"/>
      <c r="CX1427" s="29"/>
      <c r="CY1427" s="29"/>
      <c r="CZ1427" s="29"/>
      <c r="DA1427" s="29"/>
      <c r="DB1427" s="29"/>
      <c r="DC1427" s="29"/>
      <c r="DD1427" s="29"/>
      <c r="DE1427" s="29"/>
      <c r="DF1427" s="29"/>
      <c r="DG1427" s="29"/>
      <c r="DH1427" s="29"/>
      <c r="DI1427" s="29"/>
      <c r="DJ1427" s="29"/>
      <c r="DK1427" s="29"/>
      <c r="DL1427" s="29"/>
      <c r="DM1427" s="29"/>
      <c r="DN1427" s="29"/>
      <c r="DO1427" s="29"/>
      <c r="DP1427" s="29"/>
      <c r="DQ1427" s="29"/>
      <c r="DR1427" s="29"/>
      <c r="DS1427" s="29"/>
      <c r="DT1427" s="29"/>
      <c r="DU1427" s="29"/>
      <c r="DV1427" s="29"/>
      <c r="DW1427" s="29"/>
      <c r="DX1427" s="29"/>
      <c r="DY1427" s="29"/>
      <c r="DZ1427" s="29"/>
      <c r="EA1427" s="29"/>
      <c r="EB1427" s="29"/>
      <c r="EC1427" s="29"/>
      <c r="ED1427" s="29"/>
      <c r="EE1427" s="29"/>
      <c r="EF1427" s="29"/>
      <c r="EG1427" s="29"/>
      <c r="EH1427" s="29"/>
      <c r="EI1427" s="29"/>
      <c r="EJ1427" s="29"/>
      <c r="EK1427" s="29"/>
      <c r="EL1427" s="29"/>
      <c r="EM1427" s="29"/>
      <c r="EN1427" s="29"/>
      <c r="EO1427" s="29"/>
      <c r="EP1427" s="29"/>
      <c r="EQ1427" s="29"/>
      <c r="ER1427" s="29"/>
      <c r="ES1427" s="29"/>
      <c r="ET1427" s="29"/>
      <c r="EU1427" s="29"/>
      <c r="EV1427" s="29"/>
      <c r="EW1427" s="29"/>
      <c r="EX1427" s="29"/>
      <c r="EY1427" s="29"/>
      <c r="EZ1427" s="29"/>
      <c r="FA1427" s="29"/>
      <c r="FB1427" s="29"/>
      <c r="FC1427" s="29"/>
      <c r="FD1427" s="29"/>
      <c r="FE1427" s="29"/>
      <c r="FF1427" s="29"/>
      <c r="FG1427" s="29"/>
      <c r="FH1427" s="29"/>
      <c r="FI1427" s="29"/>
      <c r="FJ1427" s="29"/>
      <c r="FK1427" s="29"/>
      <c r="FL1427" s="29"/>
      <c r="FM1427" s="29"/>
      <c r="FN1427" s="29"/>
      <c r="FO1427" s="29"/>
      <c r="FP1427" s="29"/>
      <c r="FQ1427" s="29"/>
      <c r="FR1427" s="29"/>
      <c r="FS1427" s="29"/>
      <c r="FT1427" s="29"/>
      <c r="FU1427" s="29"/>
      <c r="FV1427" s="29"/>
      <c r="FW1427" s="29"/>
      <c r="FX1427" s="29"/>
      <c r="FY1427" s="29"/>
      <c r="FZ1427" s="29"/>
      <c r="GA1427" s="29"/>
      <c r="GB1427" s="29"/>
      <c r="GC1427" s="29"/>
      <c r="GD1427" s="29"/>
      <c r="GE1427" s="29"/>
      <c r="GF1427" s="29"/>
      <c r="GG1427" s="29"/>
      <c r="GH1427" s="29"/>
      <c r="GI1427" s="29"/>
      <c r="GJ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</row>
    <row r="1428" spans="2:230" ht="12.75">
      <c r="B1428" s="48"/>
      <c r="C1428" s="48"/>
      <c r="D1428" s="48"/>
      <c r="E1428" s="55"/>
      <c r="F1428" s="56"/>
      <c r="G1428" s="56"/>
      <c r="H1428" s="56"/>
      <c r="I1428" s="48"/>
      <c r="J1428" s="48"/>
      <c r="K1428" s="48"/>
      <c r="L1428" s="56"/>
      <c r="M1428" s="48"/>
      <c r="N1428" s="48"/>
      <c r="O1428" s="49"/>
      <c r="P1428" s="48"/>
      <c r="Q1428" s="48"/>
      <c r="R1428" s="56"/>
      <c r="S1428" s="52"/>
      <c r="T1428" s="116"/>
      <c r="U1428" s="116"/>
      <c r="V1428" s="116"/>
      <c r="W1428" s="116"/>
      <c r="X1428" s="43"/>
      <c r="Y1428" s="43"/>
      <c r="Z1428" s="42"/>
      <c r="AA1428" s="43"/>
      <c r="AB1428" s="45"/>
      <c r="AC1428" s="45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  <c r="BM1428" s="29"/>
      <c r="BN1428" s="29"/>
      <c r="BO1428" s="29"/>
      <c r="BP1428" s="29"/>
      <c r="BQ1428" s="29"/>
      <c r="BR1428" s="29"/>
      <c r="BS1428" s="29"/>
      <c r="BT1428" s="29"/>
      <c r="BU1428" s="29"/>
      <c r="BV1428" s="29"/>
      <c r="BW1428" s="29"/>
      <c r="BX1428" s="29"/>
      <c r="BY1428" s="29"/>
      <c r="BZ1428" s="29"/>
      <c r="CA1428" s="29"/>
      <c r="CB1428" s="29"/>
      <c r="CC1428" s="29"/>
      <c r="CD1428" s="29"/>
      <c r="CE1428" s="29"/>
      <c r="CF1428" s="29"/>
      <c r="CG1428" s="29"/>
      <c r="CH1428" s="29"/>
      <c r="CI1428" s="29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  <c r="DM1428" s="29"/>
      <c r="DN1428" s="29"/>
      <c r="DO1428" s="29"/>
      <c r="DP1428" s="29"/>
      <c r="DQ1428" s="29"/>
      <c r="DR1428" s="29"/>
      <c r="DS1428" s="29"/>
      <c r="DT1428" s="29"/>
      <c r="DU1428" s="29"/>
      <c r="DV1428" s="29"/>
      <c r="DW1428" s="29"/>
      <c r="DX1428" s="29"/>
      <c r="DY1428" s="29"/>
      <c r="DZ1428" s="29"/>
      <c r="EA1428" s="29"/>
      <c r="EB1428" s="29"/>
      <c r="EC1428" s="29"/>
      <c r="ED1428" s="29"/>
      <c r="EE1428" s="29"/>
      <c r="EF1428" s="29"/>
      <c r="EG1428" s="29"/>
      <c r="EH1428" s="29"/>
      <c r="EI1428" s="29"/>
      <c r="EJ1428" s="29"/>
      <c r="EK1428" s="29"/>
      <c r="EL1428" s="29"/>
      <c r="EM1428" s="29"/>
      <c r="EN1428" s="29"/>
      <c r="EO1428" s="29"/>
      <c r="EP1428" s="29"/>
      <c r="EQ1428" s="29"/>
      <c r="ER1428" s="29"/>
      <c r="ES1428" s="29"/>
      <c r="ET1428" s="29"/>
      <c r="EU1428" s="29"/>
      <c r="EV1428" s="29"/>
      <c r="EW1428" s="29"/>
      <c r="EX1428" s="29"/>
      <c r="EY1428" s="29"/>
      <c r="EZ1428" s="29"/>
      <c r="FA1428" s="29"/>
      <c r="FB1428" s="29"/>
      <c r="FC1428" s="29"/>
      <c r="FD1428" s="29"/>
      <c r="FE1428" s="29"/>
      <c r="FF1428" s="29"/>
      <c r="FG1428" s="29"/>
      <c r="FH1428" s="29"/>
      <c r="FI1428" s="29"/>
      <c r="FJ1428" s="29"/>
      <c r="FK1428" s="29"/>
      <c r="FL1428" s="29"/>
      <c r="FM1428" s="29"/>
      <c r="FN1428" s="29"/>
      <c r="FO1428" s="29"/>
      <c r="FP1428" s="29"/>
      <c r="FQ1428" s="29"/>
      <c r="FR1428" s="29"/>
      <c r="FS1428" s="29"/>
      <c r="FT1428" s="29"/>
      <c r="FU1428" s="29"/>
      <c r="FV1428" s="29"/>
      <c r="FW1428" s="29"/>
      <c r="FX1428" s="29"/>
      <c r="FY1428" s="29"/>
      <c r="FZ1428" s="29"/>
      <c r="GA1428" s="29"/>
      <c r="GB1428" s="29"/>
      <c r="GC1428" s="29"/>
      <c r="GD1428" s="29"/>
      <c r="GE1428" s="29"/>
      <c r="GF1428" s="29"/>
      <c r="GG1428" s="29"/>
      <c r="GH1428" s="29"/>
      <c r="GI1428" s="29"/>
      <c r="GJ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</row>
    <row r="1429" spans="2:230" ht="12.75">
      <c r="B1429" s="48"/>
      <c r="C1429" s="48"/>
      <c r="D1429" s="48"/>
      <c r="E1429" s="55"/>
      <c r="F1429" s="56"/>
      <c r="G1429" s="56"/>
      <c r="H1429" s="56"/>
      <c r="I1429" s="48"/>
      <c r="J1429" s="48"/>
      <c r="K1429" s="48"/>
      <c r="L1429" s="56"/>
      <c r="M1429" s="48"/>
      <c r="N1429" s="48"/>
      <c r="O1429" s="49"/>
      <c r="P1429" s="48"/>
      <c r="Q1429" s="48"/>
      <c r="R1429" s="56"/>
      <c r="S1429" s="52"/>
      <c r="T1429" s="116"/>
      <c r="U1429" s="116"/>
      <c r="V1429" s="116"/>
      <c r="W1429" s="116"/>
      <c r="X1429" s="43"/>
      <c r="Y1429" s="43"/>
      <c r="Z1429" s="42"/>
      <c r="AA1429" s="43"/>
      <c r="AB1429" s="45"/>
      <c r="AC1429" s="45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  <c r="BM1429" s="29"/>
      <c r="BN1429" s="29"/>
      <c r="BO1429" s="29"/>
      <c r="BP1429" s="29"/>
      <c r="BQ1429" s="29"/>
      <c r="BR1429" s="29"/>
      <c r="BS1429" s="29"/>
      <c r="BT1429" s="29"/>
      <c r="BU1429" s="29"/>
      <c r="BV1429" s="29"/>
      <c r="BW1429" s="29"/>
      <c r="BX1429" s="29"/>
      <c r="BY1429" s="29"/>
      <c r="BZ1429" s="29"/>
      <c r="CA1429" s="29"/>
      <c r="CB1429" s="29"/>
      <c r="CC1429" s="29"/>
      <c r="CD1429" s="29"/>
      <c r="CE1429" s="29"/>
      <c r="CF1429" s="29"/>
      <c r="CG1429" s="29"/>
      <c r="CH1429" s="29"/>
      <c r="CI1429" s="29"/>
      <c r="CJ1429" s="29"/>
      <c r="CK1429" s="29"/>
      <c r="CL1429" s="29"/>
      <c r="CM1429" s="29"/>
      <c r="CN1429" s="29"/>
      <c r="CO1429" s="29"/>
      <c r="CP1429" s="29"/>
      <c r="CQ1429" s="29"/>
      <c r="CR1429" s="29"/>
      <c r="CS1429" s="29"/>
      <c r="CT1429" s="29"/>
      <c r="CU1429" s="29"/>
      <c r="CV1429" s="29"/>
      <c r="CW1429" s="29"/>
      <c r="CX1429" s="29"/>
      <c r="CY1429" s="29"/>
      <c r="CZ1429" s="29"/>
      <c r="DA1429" s="29"/>
      <c r="DB1429" s="29"/>
      <c r="DC1429" s="29"/>
      <c r="DD1429" s="29"/>
      <c r="DE1429" s="29"/>
      <c r="DF1429" s="29"/>
      <c r="DG1429" s="29"/>
      <c r="DH1429" s="29"/>
      <c r="DI1429" s="29"/>
      <c r="DJ1429" s="29"/>
      <c r="DK1429" s="29"/>
      <c r="DL1429" s="29"/>
      <c r="DM1429" s="29"/>
      <c r="DN1429" s="29"/>
      <c r="DO1429" s="29"/>
      <c r="DP1429" s="29"/>
      <c r="DQ1429" s="29"/>
      <c r="DR1429" s="29"/>
      <c r="DS1429" s="29"/>
      <c r="DT1429" s="29"/>
      <c r="DU1429" s="29"/>
      <c r="DV1429" s="29"/>
      <c r="DW1429" s="29"/>
      <c r="DX1429" s="29"/>
      <c r="DY1429" s="29"/>
      <c r="DZ1429" s="29"/>
      <c r="EA1429" s="29"/>
      <c r="EB1429" s="29"/>
      <c r="EC1429" s="29"/>
      <c r="ED1429" s="29"/>
      <c r="EE1429" s="29"/>
      <c r="EF1429" s="29"/>
      <c r="EG1429" s="29"/>
      <c r="EH1429" s="29"/>
      <c r="EI1429" s="29"/>
      <c r="EJ1429" s="29"/>
      <c r="EK1429" s="29"/>
      <c r="EL1429" s="29"/>
      <c r="EM1429" s="29"/>
      <c r="EN1429" s="29"/>
      <c r="EO1429" s="29"/>
      <c r="EP1429" s="29"/>
      <c r="EQ1429" s="29"/>
      <c r="ER1429" s="29"/>
      <c r="ES1429" s="29"/>
      <c r="ET1429" s="29"/>
      <c r="EU1429" s="29"/>
      <c r="EV1429" s="29"/>
      <c r="EW1429" s="29"/>
      <c r="EX1429" s="29"/>
      <c r="EY1429" s="29"/>
      <c r="EZ1429" s="29"/>
      <c r="FA1429" s="29"/>
      <c r="FB1429" s="29"/>
      <c r="FC1429" s="29"/>
      <c r="FD1429" s="29"/>
      <c r="FE1429" s="29"/>
      <c r="FF1429" s="29"/>
      <c r="FG1429" s="29"/>
      <c r="FH1429" s="29"/>
      <c r="FI1429" s="29"/>
      <c r="FJ1429" s="29"/>
      <c r="FK1429" s="29"/>
      <c r="FL1429" s="29"/>
      <c r="FM1429" s="29"/>
      <c r="FN1429" s="29"/>
      <c r="FO1429" s="29"/>
      <c r="FP1429" s="29"/>
      <c r="FQ1429" s="29"/>
      <c r="FR1429" s="29"/>
      <c r="FS1429" s="29"/>
      <c r="FT1429" s="29"/>
      <c r="FU1429" s="29"/>
      <c r="FV1429" s="29"/>
      <c r="FW1429" s="29"/>
      <c r="FX1429" s="29"/>
      <c r="FY1429" s="29"/>
      <c r="FZ1429" s="29"/>
      <c r="GA1429" s="29"/>
      <c r="GB1429" s="29"/>
      <c r="GC1429" s="29"/>
      <c r="GD1429" s="29"/>
      <c r="GE1429" s="29"/>
      <c r="GF1429" s="29"/>
      <c r="GG1429" s="29"/>
      <c r="GH1429" s="29"/>
      <c r="GI1429" s="29"/>
      <c r="GJ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</row>
    <row r="1430" spans="2:230" ht="12.75">
      <c r="B1430" s="48"/>
      <c r="C1430" s="48"/>
      <c r="D1430" s="48"/>
      <c r="E1430" s="55"/>
      <c r="F1430" s="56"/>
      <c r="G1430" s="56"/>
      <c r="H1430" s="56"/>
      <c r="I1430" s="48"/>
      <c r="J1430" s="48"/>
      <c r="K1430" s="48"/>
      <c r="L1430" s="56"/>
      <c r="M1430" s="48"/>
      <c r="N1430" s="48"/>
      <c r="O1430" s="49"/>
      <c r="P1430" s="48"/>
      <c r="Q1430" s="48"/>
      <c r="R1430" s="56"/>
      <c r="S1430" s="52"/>
      <c r="T1430" s="116"/>
      <c r="U1430" s="116"/>
      <c r="V1430" s="116"/>
      <c r="W1430" s="116"/>
      <c r="X1430" s="43"/>
      <c r="Y1430" s="43"/>
      <c r="Z1430" s="42"/>
      <c r="AA1430" s="43"/>
      <c r="AB1430" s="45"/>
      <c r="AC1430" s="45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  <c r="BM1430" s="29"/>
      <c r="BN1430" s="29"/>
      <c r="BO1430" s="29"/>
      <c r="BP1430" s="29"/>
      <c r="BQ1430" s="29"/>
      <c r="BR1430" s="29"/>
      <c r="BS1430" s="29"/>
      <c r="BT1430" s="29"/>
      <c r="BU1430" s="29"/>
      <c r="BV1430" s="29"/>
      <c r="BW1430" s="29"/>
      <c r="BX1430" s="29"/>
      <c r="BY1430" s="29"/>
      <c r="BZ1430" s="29"/>
      <c r="CA1430" s="29"/>
      <c r="CB1430" s="29"/>
      <c r="CC1430" s="29"/>
      <c r="CD1430" s="29"/>
      <c r="CE1430" s="29"/>
      <c r="CF1430" s="29"/>
      <c r="CG1430" s="29"/>
      <c r="CH1430" s="29"/>
      <c r="CI1430" s="29"/>
      <c r="CJ1430" s="29"/>
      <c r="CK1430" s="29"/>
      <c r="CL1430" s="29"/>
      <c r="CM1430" s="29"/>
      <c r="CN1430" s="29"/>
      <c r="CO1430" s="29"/>
      <c r="CP1430" s="29"/>
      <c r="CQ1430" s="29"/>
      <c r="CR1430" s="29"/>
      <c r="CS1430" s="29"/>
      <c r="CT1430" s="29"/>
      <c r="CU1430" s="29"/>
      <c r="CV1430" s="29"/>
      <c r="CW1430" s="29"/>
      <c r="CX1430" s="29"/>
      <c r="CY1430" s="29"/>
      <c r="CZ1430" s="29"/>
      <c r="DA1430" s="29"/>
      <c r="DB1430" s="29"/>
      <c r="DC1430" s="29"/>
      <c r="DD1430" s="29"/>
      <c r="DE1430" s="29"/>
      <c r="DF1430" s="29"/>
      <c r="DG1430" s="29"/>
      <c r="DH1430" s="29"/>
      <c r="DI1430" s="29"/>
      <c r="DJ1430" s="29"/>
      <c r="DK1430" s="29"/>
      <c r="DL1430" s="29"/>
      <c r="DM1430" s="29"/>
      <c r="DN1430" s="29"/>
      <c r="DO1430" s="29"/>
      <c r="DP1430" s="29"/>
      <c r="DQ1430" s="29"/>
      <c r="DR1430" s="29"/>
      <c r="DS1430" s="29"/>
      <c r="DT1430" s="29"/>
      <c r="DU1430" s="29"/>
      <c r="DV1430" s="29"/>
      <c r="DW1430" s="29"/>
      <c r="DX1430" s="29"/>
      <c r="DY1430" s="29"/>
      <c r="DZ1430" s="29"/>
      <c r="EA1430" s="29"/>
      <c r="EB1430" s="29"/>
      <c r="EC1430" s="29"/>
      <c r="ED1430" s="29"/>
      <c r="EE1430" s="29"/>
      <c r="EF1430" s="29"/>
      <c r="EG1430" s="29"/>
      <c r="EH1430" s="29"/>
      <c r="EI1430" s="29"/>
      <c r="EJ1430" s="29"/>
      <c r="EK1430" s="29"/>
      <c r="EL1430" s="29"/>
      <c r="EM1430" s="29"/>
      <c r="EN1430" s="29"/>
      <c r="EO1430" s="29"/>
      <c r="EP1430" s="29"/>
      <c r="EQ1430" s="29"/>
      <c r="ER1430" s="29"/>
      <c r="ES1430" s="29"/>
      <c r="ET1430" s="29"/>
      <c r="EU1430" s="29"/>
      <c r="EV1430" s="29"/>
      <c r="EW1430" s="29"/>
      <c r="EX1430" s="29"/>
      <c r="EY1430" s="29"/>
      <c r="EZ1430" s="29"/>
      <c r="FA1430" s="29"/>
      <c r="FB1430" s="29"/>
      <c r="FC1430" s="29"/>
      <c r="FD1430" s="29"/>
      <c r="FE1430" s="29"/>
      <c r="FF1430" s="29"/>
      <c r="FG1430" s="29"/>
      <c r="FH1430" s="29"/>
      <c r="FI1430" s="29"/>
      <c r="FJ1430" s="29"/>
      <c r="FK1430" s="29"/>
      <c r="FL1430" s="29"/>
      <c r="FM1430" s="29"/>
      <c r="FN1430" s="29"/>
      <c r="FO1430" s="29"/>
      <c r="FP1430" s="29"/>
      <c r="FQ1430" s="29"/>
      <c r="FR1430" s="29"/>
      <c r="FS1430" s="29"/>
      <c r="FT1430" s="29"/>
      <c r="FU1430" s="29"/>
      <c r="FV1430" s="29"/>
      <c r="FW1430" s="29"/>
      <c r="FX1430" s="29"/>
      <c r="FY1430" s="29"/>
      <c r="FZ1430" s="29"/>
      <c r="GA1430" s="29"/>
      <c r="GB1430" s="29"/>
      <c r="GC1430" s="29"/>
      <c r="GD1430" s="29"/>
      <c r="GE1430" s="29"/>
      <c r="GF1430" s="29"/>
      <c r="GG1430" s="29"/>
      <c r="GH1430" s="29"/>
      <c r="GI1430" s="29"/>
      <c r="GJ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</row>
    <row r="1431" spans="2:230" ht="12.75">
      <c r="B1431" s="48"/>
      <c r="C1431" s="48"/>
      <c r="D1431" s="48"/>
      <c r="E1431" s="55"/>
      <c r="F1431" s="56"/>
      <c r="G1431" s="56"/>
      <c r="H1431" s="56"/>
      <c r="I1431" s="48"/>
      <c r="J1431" s="48"/>
      <c r="K1431" s="48"/>
      <c r="L1431" s="56"/>
      <c r="M1431" s="48"/>
      <c r="N1431" s="48"/>
      <c r="O1431" s="49"/>
      <c r="P1431" s="48"/>
      <c r="Q1431" s="48"/>
      <c r="R1431" s="56"/>
      <c r="S1431" s="52"/>
      <c r="T1431" s="116"/>
      <c r="U1431" s="116"/>
      <c r="V1431" s="116"/>
      <c r="W1431" s="116"/>
      <c r="X1431" s="43"/>
      <c r="Y1431" s="43"/>
      <c r="Z1431" s="42"/>
      <c r="AA1431" s="43"/>
      <c r="AB1431" s="45"/>
      <c r="AC1431" s="45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  <c r="BM1431" s="29"/>
      <c r="BN1431" s="29"/>
      <c r="BO1431" s="29"/>
      <c r="BP1431" s="29"/>
      <c r="BQ1431" s="29"/>
      <c r="BR1431" s="29"/>
      <c r="BS1431" s="29"/>
      <c r="BT1431" s="29"/>
      <c r="BU1431" s="29"/>
      <c r="BV1431" s="29"/>
      <c r="BW1431" s="29"/>
      <c r="BX1431" s="29"/>
      <c r="BY1431" s="29"/>
      <c r="BZ1431" s="29"/>
      <c r="CA1431" s="29"/>
      <c r="CB1431" s="29"/>
      <c r="CC1431" s="29"/>
      <c r="CD1431" s="29"/>
      <c r="CE1431" s="29"/>
      <c r="CF1431" s="29"/>
      <c r="CG1431" s="29"/>
      <c r="CH1431" s="29"/>
      <c r="CI1431" s="29"/>
      <c r="CJ1431" s="29"/>
      <c r="CK1431" s="29"/>
      <c r="CL1431" s="29"/>
      <c r="CM1431" s="29"/>
      <c r="CN1431" s="29"/>
      <c r="CO1431" s="29"/>
      <c r="CP1431" s="29"/>
      <c r="CQ1431" s="29"/>
      <c r="CR1431" s="29"/>
      <c r="CS1431" s="29"/>
      <c r="CT1431" s="29"/>
      <c r="CU1431" s="29"/>
      <c r="CV1431" s="29"/>
      <c r="CW1431" s="29"/>
      <c r="CX1431" s="29"/>
      <c r="CY1431" s="29"/>
      <c r="CZ1431" s="29"/>
      <c r="DA1431" s="29"/>
      <c r="DB1431" s="29"/>
      <c r="DC1431" s="29"/>
      <c r="DD1431" s="29"/>
      <c r="DE1431" s="29"/>
      <c r="DF1431" s="29"/>
      <c r="DG1431" s="29"/>
      <c r="DH1431" s="29"/>
      <c r="DI1431" s="29"/>
      <c r="DJ1431" s="29"/>
      <c r="DK1431" s="29"/>
      <c r="DL1431" s="29"/>
      <c r="DM1431" s="29"/>
      <c r="DN1431" s="29"/>
      <c r="DO1431" s="29"/>
      <c r="DP1431" s="29"/>
      <c r="DQ1431" s="29"/>
      <c r="DR1431" s="29"/>
      <c r="DS1431" s="29"/>
      <c r="DT1431" s="29"/>
      <c r="DU1431" s="29"/>
      <c r="DV1431" s="29"/>
      <c r="DW1431" s="29"/>
      <c r="DX1431" s="29"/>
      <c r="DY1431" s="29"/>
      <c r="DZ1431" s="29"/>
      <c r="EA1431" s="29"/>
      <c r="EB1431" s="29"/>
      <c r="EC1431" s="29"/>
      <c r="ED1431" s="29"/>
      <c r="EE1431" s="29"/>
      <c r="EF1431" s="29"/>
      <c r="EG1431" s="29"/>
      <c r="EH1431" s="29"/>
      <c r="EI1431" s="29"/>
      <c r="EJ1431" s="29"/>
      <c r="EK1431" s="29"/>
      <c r="EL1431" s="29"/>
      <c r="EM1431" s="29"/>
      <c r="EN1431" s="29"/>
      <c r="EO1431" s="29"/>
      <c r="EP1431" s="29"/>
      <c r="EQ1431" s="29"/>
      <c r="ER1431" s="29"/>
      <c r="ES1431" s="29"/>
      <c r="ET1431" s="29"/>
      <c r="EU1431" s="29"/>
      <c r="EV1431" s="29"/>
      <c r="EW1431" s="29"/>
      <c r="EX1431" s="29"/>
      <c r="EY1431" s="29"/>
      <c r="EZ1431" s="29"/>
      <c r="FA1431" s="29"/>
      <c r="FB1431" s="29"/>
      <c r="FC1431" s="29"/>
      <c r="FD1431" s="29"/>
      <c r="FE1431" s="29"/>
      <c r="FF1431" s="29"/>
      <c r="FG1431" s="29"/>
      <c r="FH1431" s="29"/>
      <c r="FI1431" s="29"/>
      <c r="FJ1431" s="29"/>
      <c r="FK1431" s="29"/>
      <c r="FL1431" s="29"/>
      <c r="FM1431" s="29"/>
      <c r="FN1431" s="29"/>
      <c r="FO1431" s="29"/>
      <c r="FP1431" s="29"/>
      <c r="FQ1431" s="29"/>
      <c r="FR1431" s="29"/>
      <c r="FS1431" s="29"/>
      <c r="FT1431" s="29"/>
      <c r="FU1431" s="29"/>
      <c r="FV1431" s="29"/>
      <c r="FW1431" s="29"/>
      <c r="FX1431" s="29"/>
      <c r="FY1431" s="29"/>
      <c r="FZ1431" s="29"/>
      <c r="GA1431" s="29"/>
      <c r="GB1431" s="29"/>
      <c r="GC1431" s="29"/>
      <c r="GD1431" s="29"/>
      <c r="GE1431" s="29"/>
      <c r="GF1431" s="29"/>
      <c r="GG1431" s="29"/>
      <c r="GH1431" s="29"/>
      <c r="GI1431" s="29"/>
      <c r="GJ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</row>
    <row r="1432" spans="2:230" ht="12.75">
      <c r="B1432" s="48"/>
      <c r="C1432" s="48"/>
      <c r="D1432" s="48"/>
      <c r="E1432" s="55"/>
      <c r="F1432" s="56"/>
      <c r="G1432" s="56"/>
      <c r="H1432" s="56"/>
      <c r="I1432" s="48"/>
      <c r="J1432" s="48"/>
      <c r="K1432" s="48"/>
      <c r="L1432" s="56"/>
      <c r="M1432" s="48"/>
      <c r="N1432" s="48"/>
      <c r="O1432" s="49"/>
      <c r="P1432" s="48"/>
      <c r="Q1432" s="48"/>
      <c r="R1432" s="56"/>
      <c r="S1432" s="52"/>
      <c r="T1432" s="116"/>
      <c r="U1432" s="116"/>
      <c r="V1432" s="116"/>
      <c r="W1432" s="116"/>
      <c r="X1432" s="43"/>
      <c r="Y1432" s="43"/>
      <c r="Z1432" s="42"/>
      <c r="AA1432" s="43"/>
      <c r="AB1432" s="45"/>
      <c r="AC1432" s="45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  <c r="CP1432" s="29"/>
      <c r="CQ1432" s="29"/>
      <c r="CR1432" s="29"/>
      <c r="CS1432" s="29"/>
      <c r="CT1432" s="29"/>
      <c r="CU1432" s="29"/>
      <c r="CV1432" s="29"/>
      <c r="CW1432" s="29"/>
      <c r="CX1432" s="29"/>
      <c r="CY1432" s="29"/>
      <c r="CZ1432" s="29"/>
      <c r="DA1432" s="29"/>
      <c r="DB1432" s="29"/>
      <c r="DC1432" s="29"/>
      <c r="DD1432" s="29"/>
      <c r="DE1432" s="29"/>
      <c r="DF1432" s="29"/>
      <c r="DG1432" s="29"/>
      <c r="DH1432" s="29"/>
      <c r="DI1432" s="29"/>
      <c r="DJ1432" s="29"/>
      <c r="DK1432" s="29"/>
      <c r="DL1432" s="29"/>
      <c r="DM1432" s="29"/>
      <c r="DN1432" s="29"/>
      <c r="DO1432" s="29"/>
      <c r="DP1432" s="29"/>
      <c r="DQ1432" s="29"/>
      <c r="DR1432" s="29"/>
      <c r="DS1432" s="29"/>
      <c r="DT1432" s="29"/>
      <c r="DU1432" s="29"/>
      <c r="DV1432" s="29"/>
      <c r="DW1432" s="29"/>
      <c r="DX1432" s="29"/>
      <c r="DY1432" s="29"/>
      <c r="DZ1432" s="29"/>
      <c r="EA1432" s="29"/>
      <c r="EB1432" s="29"/>
      <c r="EC1432" s="29"/>
      <c r="ED1432" s="29"/>
      <c r="EE1432" s="29"/>
      <c r="EF1432" s="29"/>
      <c r="EG1432" s="29"/>
      <c r="EH1432" s="29"/>
      <c r="EI1432" s="29"/>
      <c r="EJ1432" s="29"/>
      <c r="EK1432" s="29"/>
      <c r="EL1432" s="29"/>
      <c r="EM1432" s="29"/>
      <c r="EN1432" s="29"/>
      <c r="EO1432" s="29"/>
      <c r="EP1432" s="29"/>
      <c r="EQ1432" s="29"/>
      <c r="ER1432" s="29"/>
      <c r="ES1432" s="29"/>
      <c r="ET1432" s="29"/>
      <c r="EU1432" s="29"/>
      <c r="EV1432" s="29"/>
      <c r="EW1432" s="29"/>
      <c r="EX1432" s="29"/>
      <c r="EY1432" s="29"/>
      <c r="EZ1432" s="29"/>
      <c r="FA1432" s="29"/>
      <c r="FB1432" s="29"/>
      <c r="FC1432" s="29"/>
      <c r="FD1432" s="29"/>
      <c r="FE1432" s="29"/>
      <c r="FF1432" s="29"/>
      <c r="FG1432" s="29"/>
      <c r="FH1432" s="29"/>
      <c r="FI1432" s="29"/>
      <c r="FJ1432" s="29"/>
      <c r="FK1432" s="29"/>
      <c r="FL1432" s="29"/>
      <c r="FM1432" s="29"/>
      <c r="FN1432" s="29"/>
      <c r="FO1432" s="29"/>
      <c r="FP1432" s="29"/>
      <c r="FQ1432" s="29"/>
      <c r="FR1432" s="29"/>
      <c r="FS1432" s="29"/>
      <c r="FT1432" s="29"/>
      <c r="FU1432" s="29"/>
      <c r="FV1432" s="29"/>
      <c r="FW1432" s="29"/>
      <c r="FX1432" s="29"/>
      <c r="FY1432" s="29"/>
      <c r="FZ1432" s="29"/>
      <c r="GA1432" s="29"/>
      <c r="GB1432" s="29"/>
      <c r="GC1432" s="29"/>
      <c r="GD1432" s="29"/>
      <c r="GE1432" s="29"/>
      <c r="GF1432" s="29"/>
      <c r="GG1432" s="29"/>
      <c r="GH1432" s="29"/>
      <c r="GI1432" s="29"/>
      <c r="GJ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</row>
    <row r="1433" spans="2:230" ht="12.75">
      <c r="B1433" s="48"/>
      <c r="C1433" s="48"/>
      <c r="D1433" s="48"/>
      <c r="E1433" s="55"/>
      <c r="F1433" s="56"/>
      <c r="G1433" s="56"/>
      <c r="H1433" s="56"/>
      <c r="I1433" s="48"/>
      <c r="J1433" s="48"/>
      <c r="K1433" s="48"/>
      <c r="L1433" s="56"/>
      <c r="M1433" s="48"/>
      <c r="N1433" s="48"/>
      <c r="O1433" s="49"/>
      <c r="P1433" s="48"/>
      <c r="Q1433" s="48"/>
      <c r="R1433" s="56"/>
      <c r="S1433" s="52"/>
      <c r="T1433" s="116"/>
      <c r="U1433" s="116"/>
      <c r="V1433" s="116"/>
      <c r="W1433" s="116"/>
      <c r="X1433" s="43"/>
      <c r="Y1433" s="43"/>
      <c r="Z1433" s="42"/>
      <c r="AA1433" s="43"/>
      <c r="AB1433" s="45"/>
      <c r="AC1433" s="45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  <c r="BM1433" s="29"/>
      <c r="BN1433" s="29"/>
      <c r="BO1433" s="29"/>
      <c r="BP1433" s="29"/>
      <c r="BQ1433" s="29"/>
      <c r="BR1433" s="29"/>
      <c r="BS1433" s="29"/>
      <c r="BT1433" s="29"/>
      <c r="BU1433" s="29"/>
      <c r="BV1433" s="29"/>
      <c r="BW1433" s="29"/>
      <c r="BX1433" s="29"/>
      <c r="BY1433" s="29"/>
      <c r="BZ1433" s="29"/>
      <c r="CA1433" s="29"/>
      <c r="CB1433" s="29"/>
      <c r="CC1433" s="29"/>
      <c r="CD1433" s="29"/>
      <c r="CE1433" s="29"/>
      <c r="CF1433" s="29"/>
      <c r="CG1433" s="29"/>
      <c r="CH1433" s="29"/>
      <c r="CI1433" s="29"/>
      <c r="CJ1433" s="29"/>
      <c r="CK1433" s="29"/>
      <c r="CL1433" s="29"/>
      <c r="CM1433" s="29"/>
      <c r="CN1433" s="29"/>
      <c r="CO1433" s="29"/>
      <c r="CP1433" s="29"/>
      <c r="CQ1433" s="29"/>
      <c r="CR1433" s="29"/>
      <c r="CS1433" s="29"/>
      <c r="CT1433" s="29"/>
      <c r="CU1433" s="29"/>
      <c r="CV1433" s="29"/>
      <c r="CW1433" s="29"/>
      <c r="CX1433" s="29"/>
      <c r="CY1433" s="29"/>
      <c r="CZ1433" s="29"/>
      <c r="DA1433" s="29"/>
      <c r="DB1433" s="29"/>
      <c r="DC1433" s="29"/>
      <c r="DD1433" s="29"/>
      <c r="DE1433" s="29"/>
      <c r="DF1433" s="29"/>
      <c r="DG1433" s="29"/>
      <c r="DH1433" s="29"/>
      <c r="DI1433" s="29"/>
      <c r="DJ1433" s="29"/>
      <c r="DK1433" s="29"/>
      <c r="DL1433" s="29"/>
      <c r="DM1433" s="29"/>
      <c r="DN1433" s="29"/>
      <c r="DO1433" s="29"/>
      <c r="DP1433" s="29"/>
      <c r="DQ1433" s="29"/>
      <c r="DR1433" s="29"/>
      <c r="DS1433" s="29"/>
      <c r="DT1433" s="29"/>
      <c r="DU1433" s="29"/>
      <c r="DV1433" s="29"/>
      <c r="DW1433" s="29"/>
      <c r="DX1433" s="29"/>
      <c r="DY1433" s="29"/>
      <c r="DZ1433" s="29"/>
      <c r="EA1433" s="29"/>
      <c r="EB1433" s="29"/>
      <c r="EC1433" s="29"/>
      <c r="ED1433" s="29"/>
      <c r="EE1433" s="29"/>
      <c r="EF1433" s="29"/>
      <c r="EG1433" s="29"/>
      <c r="EH1433" s="29"/>
      <c r="EI1433" s="29"/>
      <c r="EJ1433" s="29"/>
      <c r="EK1433" s="29"/>
      <c r="EL1433" s="29"/>
      <c r="EM1433" s="29"/>
      <c r="EN1433" s="29"/>
      <c r="EO1433" s="29"/>
      <c r="EP1433" s="29"/>
      <c r="EQ1433" s="29"/>
      <c r="ER1433" s="29"/>
      <c r="ES1433" s="29"/>
      <c r="ET1433" s="29"/>
      <c r="EU1433" s="29"/>
      <c r="EV1433" s="29"/>
      <c r="EW1433" s="29"/>
      <c r="EX1433" s="29"/>
      <c r="EY1433" s="29"/>
      <c r="EZ1433" s="29"/>
      <c r="FA1433" s="29"/>
      <c r="FB1433" s="29"/>
      <c r="FC1433" s="29"/>
      <c r="FD1433" s="29"/>
      <c r="FE1433" s="29"/>
      <c r="FF1433" s="29"/>
      <c r="FG1433" s="29"/>
      <c r="FH1433" s="29"/>
      <c r="FI1433" s="29"/>
      <c r="FJ1433" s="29"/>
      <c r="FK1433" s="29"/>
      <c r="FL1433" s="29"/>
      <c r="FM1433" s="29"/>
      <c r="FN1433" s="29"/>
      <c r="FO1433" s="29"/>
      <c r="FP1433" s="29"/>
      <c r="FQ1433" s="29"/>
      <c r="FR1433" s="29"/>
      <c r="FS1433" s="29"/>
      <c r="FT1433" s="29"/>
      <c r="FU1433" s="29"/>
      <c r="FV1433" s="29"/>
      <c r="FW1433" s="29"/>
      <c r="FX1433" s="29"/>
      <c r="FY1433" s="29"/>
      <c r="FZ1433" s="29"/>
      <c r="GA1433" s="29"/>
      <c r="GB1433" s="29"/>
      <c r="GC1433" s="29"/>
      <c r="GD1433" s="29"/>
      <c r="GE1433" s="29"/>
      <c r="GF1433" s="29"/>
      <c r="GG1433" s="29"/>
      <c r="GH1433" s="29"/>
      <c r="GI1433" s="29"/>
      <c r="GJ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</row>
    <row r="1434" spans="2:230" ht="12.75">
      <c r="B1434" s="48"/>
      <c r="C1434" s="48"/>
      <c r="D1434" s="48"/>
      <c r="E1434" s="55"/>
      <c r="F1434" s="56"/>
      <c r="G1434" s="56"/>
      <c r="H1434" s="56"/>
      <c r="I1434" s="48"/>
      <c r="J1434" s="48"/>
      <c r="K1434" s="48"/>
      <c r="L1434" s="56"/>
      <c r="M1434" s="48"/>
      <c r="N1434" s="48"/>
      <c r="O1434" s="49"/>
      <c r="P1434" s="48"/>
      <c r="Q1434" s="48"/>
      <c r="R1434" s="56"/>
      <c r="S1434" s="52"/>
      <c r="T1434" s="116"/>
      <c r="U1434" s="116"/>
      <c r="V1434" s="116"/>
      <c r="W1434" s="116"/>
      <c r="X1434" s="43"/>
      <c r="Y1434" s="43"/>
      <c r="Z1434" s="42"/>
      <c r="AA1434" s="43"/>
      <c r="AB1434" s="45"/>
      <c r="AC1434" s="45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  <c r="CP1434" s="29"/>
      <c r="CQ1434" s="29"/>
      <c r="CR1434" s="29"/>
      <c r="CS1434" s="29"/>
      <c r="CT1434" s="29"/>
      <c r="CU1434" s="29"/>
      <c r="CV1434" s="29"/>
      <c r="CW1434" s="29"/>
      <c r="CX1434" s="29"/>
      <c r="CY1434" s="29"/>
      <c r="CZ1434" s="29"/>
      <c r="DA1434" s="29"/>
      <c r="DB1434" s="29"/>
      <c r="DC1434" s="29"/>
      <c r="DD1434" s="29"/>
      <c r="DE1434" s="29"/>
      <c r="DF1434" s="29"/>
      <c r="DG1434" s="29"/>
      <c r="DH1434" s="29"/>
      <c r="DI1434" s="29"/>
      <c r="DJ1434" s="29"/>
      <c r="DK1434" s="29"/>
      <c r="DL1434" s="29"/>
      <c r="DM1434" s="29"/>
      <c r="DN1434" s="29"/>
      <c r="DO1434" s="29"/>
      <c r="DP1434" s="29"/>
      <c r="DQ1434" s="29"/>
      <c r="DR1434" s="29"/>
      <c r="DS1434" s="29"/>
      <c r="DT1434" s="29"/>
      <c r="DU1434" s="29"/>
      <c r="DV1434" s="29"/>
      <c r="DW1434" s="29"/>
      <c r="DX1434" s="29"/>
      <c r="DY1434" s="29"/>
      <c r="DZ1434" s="29"/>
      <c r="EA1434" s="29"/>
      <c r="EB1434" s="29"/>
      <c r="EC1434" s="29"/>
      <c r="ED1434" s="29"/>
      <c r="EE1434" s="29"/>
      <c r="EF1434" s="29"/>
      <c r="EG1434" s="29"/>
      <c r="EH1434" s="29"/>
      <c r="EI1434" s="29"/>
      <c r="EJ1434" s="29"/>
      <c r="EK1434" s="29"/>
      <c r="EL1434" s="29"/>
      <c r="EM1434" s="29"/>
      <c r="EN1434" s="29"/>
      <c r="EO1434" s="29"/>
      <c r="EP1434" s="29"/>
      <c r="EQ1434" s="29"/>
      <c r="ER1434" s="29"/>
      <c r="ES1434" s="29"/>
      <c r="ET1434" s="29"/>
      <c r="EU1434" s="29"/>
      <c r="EV1434" s="29"/>
      <c r="EW1434" s="29"/>
      <c r="EX1434" s="29"/>
      <c r="EY1434" s="29"/>
      <c r="EZ1434" s="29"/>
      <c r="FA1434" s="29"/>
      <c r="FB1434" s="29"/>
      <c r="FC1434" s="29"/>
      <c r="FD1434" s="29"/>
      <c r="FE1434" s="29"/>
      <c r="FF1434" s="29"/>
      <c r="FG1434" s="29"/>
      <c r="FH1434" s="29"/>
      <c r="FI1434" s="29"/>
      <c r="FJ1434" s="29"/>
      <c r="FK1434" s="29"/>
      <c r="FL1434" s="29"/>
      <c r="FM1434" s="29"/>
      <c r="FN1434" s="29"/>
      <c r="FO1434" s="29"/>
      <c r="FP1434" s="29"/>
      <c r="FQ1434" s="29"/>
      <c r="FR1434" s="29"/>
      <c r="FS1434" s="29"/>
      <c r="FT1434" s="29"/>
      <c r="FU1434" s="29"/>
      <c r="FV1434" s="29"/>
      <c r="FW1434" s="29"/>
      <c r="FX1434" s="29"/>
      <c r="FY1434" s="29"/>
      <c r="FZ1434" s="29"/>
      <c r="GA1434" s="29"/>
      <c r="GB1434" s="29"/>
      <c r="GC1434" s="29"/>
      <c r="GD1434" s="29"/>
      <c r="GE1434" s="29"/>
      <c r="GF1434" s="29"/>
      <c r="GG1434" s="29"/>
      <c r="GH1434" s="29"/>
      <c r="GI1434" s="29"/>
      <c r="GJ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</row>
    <row r="1435" spans="2:230" ht="12.75">
      <c r="B1435" s="48"/>
      <c r="C1435" s="48"/>
      <c r="D1435" s="48"/>
      <c r="E1435" s="55"/>
      <c r="F1435" s="56"/>
      <c r="G1435" s="56"/>
      <c r="H1435" s="56"/>
      <c r="I1435" s="48"/>
      <c r="J1435" s="48"/>
      <c r="K1435" s="48"/>
      <c r="L1435" s="56"/>
      <c r="M1435" s="48"/>
      <c r="N1435" s="48"/>
      <c r="O1435" s="49"/>
      <c r="P1435" s="48"/>
      <c r="Q1435" s="48"/>
      <c r="R1435" s="56"/>
      <c r="S1435" s="52"/>
      <c r="T1435" s="116"/>
      <c r="U1435" s="116"/>
      <c r="V1435" s="116"/>
      <c r="W1435" s="116"/>
      <c r="X1435" s="43"/>
      <c r="Y1435" s="43"/>
      <c r="Z1435" s="42"/>
      <c r="AA1435" s="43"/>
      <c r="AB1435" s="45"/>
      <c r="AC1435" s="45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  <c r="BM1435" s="29"/>
      <c r="BN1435" s="29"/>
      <c r="BO1435" s="29"/>
      <c r="BP1435" s="29"/>
      <c r="BQ1435" s="29"/>
      <c r="BR1435" s="29"/>
      <c r="BS1435" s="29"/>
      <c r="BT1435" s="29"/>
      <c r="BU1435" s="29"/>
      <c r="BV1435" s="29"/>
      <c r="BW1435" s="29"/>
      <c r="BX1435" s="29"/>
      <c r="BY1435" s="29"/>
      <c r="BZ1435" s="29"/>
      <c r="CA1435" s="29"/>
      <c r="CB1435" s="29"/>
      <c r="CC1435" s="29"/>
      <c r="CD1435" s="29"/>
      <c r="CE1435" s="29"/>
      <c r="CF1435" s="29"/>
      <c r="CG1435" s="29"/>
      <c r="CH1435" s="29"/>
      <c r="CI1435" s="29"/>
      <c r="CJ1435" s="29"/>
      <c r="CK1435" s="29"/>
      <c r="CL1435" s="29"/>
      <c r="CM1435" s="29"/>
      <c r="CN1435" s="29"/>
      <c r="CO1435" s="29"/>
      <c r="CP1435" s="29"/>
      <c r="CQ1435" s="29"/>
      <c r="CR1435" s="29"/>
      <c r="CS1435" s="29"/>
      <c r="CT1435" s="29"/>
      <c r="CU1435" s="29"/>
      <c r="CV1435" s="29"/>
      <c r="CW1435" s="29"/>
      <c r="CX1435" s="29"/>
      <c r="CY1435" s="29"/>
      <c r="CZ1435" s="29"/>
      <c r="DA1435" s="29"/>
      <c r="DB1435" s="29"/>
      <c r="DC1435" s="29"/>
      <c r="DD1435" s="29"/>
      <c r="DE1435" s="29"/>
      <c r="DF1435" s="29"/>
      <c r="DG1435" s="29"/>
      <c r="DH1435" s="29"/>
      <c r="DI1435" s="29"/>
      <c r="DJ1435" s="29"/>
      <c r="DK1435" s="29"/>
      <c r="DL1435" s="29"/>
      <c r="DM1435" s="29"/>
      <c r="DN1435" s="29"/>
      <c r="DO1435" s="29"/>
      <c r="DP1435" s="29"/>
      <c r="DQ1435" s="29"/>
      <c r="DR1435" s="29"/>
      <c r="DS1435" s="29"/>
      <c r="DT1435" s="29"/>
      <c r="DU1435" s="29"/>
      <c r="DV1435" s="29"/>
      <c r="DW1435" s="29"/>
      <c r="DX1435" s="29"/>
      <c r="DY1435" s="29"/>
      <c r="DZ1435" s="29"/>
      <c r="EA1435" s="29"/>
      <c r="EB1435" s="29"/>
      <c r="EC1435" s="29"/>
      <c r="ED1435" s="29"/>
      <c r="EE1435" s="29"/>
      <c r="EF1435" s="29"/>
      <c r="EG1435" s="29"/>
      <c r="EH1435" s="29"/>
      <c r="EI1435" s="29"/>
      <c r="EJ1435" s="29"/>
      <c r="EK1435" s="29"/>
      <c r="EL1435" s="29"/>
      <c r="EM1435" s="29"/>
      <c r="EN1435" s="29"/>
      <c r="EO1435" s="29"/>
      <c r="EP1435" s="29"/>
      <c r="EQ1435" s="29"/>
      <c r="ER1435" s="29"/>
      <c r="ES1435" s="29"/>
      <c r="ET1435" s="29"/>
      <c r="EU1435" s="29"/>
      <c r="EV1435" s="29"/>
      <c r="EW1435" s="29"/>
      <c r="EX1435" s="29"/>
      <c r="EY1435" s="29"/>
      <c r="EZ1435" s="29"/>
      <c r="FA1435" s="29"/>
      <c r="FB1435" s="29"/>
      <c r="FC1435" s="29"/>
      <c r="FD1435" s="29"/>
      <c r="FE1435" s="29"/>
      <c r="FF1435" s="29"/>
      <c r="FG1435" s="29"/>
      <c r="FH1435" s="29"/>
      <c r="FI1435" s="29"/>
      <c r="FJ1435" s="29"/>
      <c r="FK1435" s="29"/>
      <c r="FL1435" s="29"/>
      <c r="FM1435" s="29"/>
      <c r="FN1435" s="29"/>
      <c r="FO1435" s="29"/>
      <c r="FP1435" s="29"/>
      <c r="FQ1435" s="29"/>
      <c r="FR1435" s="29"/>
      <c r="FS1435" s="29"/>
      <c r="FT1435" s="29"/>
      <c r="FU1435" s="29"/>
      <c r="FV1435" s="29"/>
      <c r="FW1435" s="29"/>
      <c r="FX1435" s="29"/>
      <c r="FY1435" s="29"/>
      <c r="FZ1435" s="29"/>
      <c r="GA1435" s="29"/>
      <c r="GB1435" s="29"/>
      <c r="GC1435" s="29"/>
      <c r="GD1435" s="29"/>
      <c r="GE1435" s="29"/>
      <c r="GF1435" s="29"/>
      <c r="GG1435" s="29"/>
      <c r="GH1435" s="29"/>
      <c r="GI1435" s="29"/>
      <c r="GJ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</row>
    <row r="1436" spans="2:230" ht="12.75">
      <c r="B1436" s="48"/>
      <c r="C1436" s="48"/>
      <c r="D1436" s="48"/>
      <c r="E1436" s="55"/>
      <c r="F1436" s="56"/>
      <c r="G1436" s="56"/>
      <c r="H1436" s="56"/>
      <c r="I1436" s="48"/>
      <c r="J1436" s="48"/>
      <c r="K1436" s="48"/>
      <c r="L1436" s="56"/>
      <c r="M1436" s="48"/>
      <c r="N1436" s="48"/>
      <c r="O1436" s="49"/>
      <c r="P1436" s="48"/>
      <c r="Q1436" s="48"/>
      <c r="R1436" s="56"/>
      <c r="S1436" s="52"/>
      <c r="T1436" s="116"/>
      <c r="U1436" s="116"/>
      <c r="V1436" s="116"/>
      <c r="W1436" s="116"/>
      <c r="X1436" s="43"/>
      <c r="Y1436" s="43"/>
      <c r="Z1436" s="42"/>
      <c r="AA1436" s="43"/>
      <c r="AB1436" s="45"/>
      <c r="AC1436" s="45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  <c r="BM1436" s="29"/>
      <c r="BN1436" s="29"/>
      <c r="BO1436" s="29"/>
      <c r="BP1436" s="29"/>
      <c r="BQ1436" s="29"/>
      <c r="BR1436" s="29"/>
      <c r="BS1436" s="29"/>
      <c r="BT1436" s="29"/>
      <c r="BU1436" s="29"/>
      <c r="BV1436" s="29"/>
      <c r="BW1436" s="29"/>
      <c r="BX1436" s="29"/>
      <c r="BY1436" s="29"/>
      <c r="BZ1436" s="29"/>
      <c r="CA1436" s="29"/>
      <c r="CB1436" s="29"/>
      <c r="CC1436" s="29"/>
      <c r="CD1436" s="29"/>
      <c r="CE1436" s="29"/>
      <c r="CF1436" s="29"/>
      <c r="CG1436" s="29"/>
      <c r="CH1436" s="29"/>
      <c r="CI1436" s="29"/>
      <c r="CJ1436" s="29"/>
      <c r="CK1436" s="29"/>
      <c r="CL1436" s="29"/>
      <c r="CM1436" s="29"/>
      <c r="CN1436" s="29"/>
      <c r="CO1436" s="29"/>
      <c r="CP1436" s="29"/>
      <c r="CQ1436" s="29"/>
      <c r="CR1436" s="29"/>
      <c r="CS1436" s="29"/>
      <c r="CT1436" s="29"/>
      <c r="CU1436" s="29"/>
      <c r="CV1436" s="29"/>
      <c r="CW1436" s="29"/>
      <c r="CX1436" s="29"/>
      <c r="CY1436" s="29"/>
      <c r="CZ1436" s="29"/>
      <c r="DA1436" s="29"/>
      <c r="DB1436" s="29"/>
      <c r="DC1436" s="29"/>
      <c r="DD1436" s="29"/>
      <c r="DE1436" s="29"/>
      <c r="DF1436" s="29"/>
      <c r="DG1436" s="29"/>
      <c r="DH1436" s="29"/>
      <c r="DI1436" s="29"/>
      <c r="DJ1436" s="29"/>
      <c r="DK1436" s="29"/>
      <c r="DL1436" s="29"/>
      <c r="DM1436" s="29"/>
      <c r="DN1436" s="29"/>
      <c r="DO1436" s="29"/>
      <c r="DP1436" s="29"/>
      <c r="DQ1436" s="29"/>
      <c r="DR1436" s="29"/>
      <c r="DS1436" s="29"/>
      <c r="DT1436" s="29"/>
      <c r="DU1436" s="29"/>
      <c r="DV1436" s="29"/>
      <c r="DW1436" s="29"/>
      <c r="DX1436" s="29"/>
      <c r="DY1436" s="29"/>
      <c r="DZ1436" s="29"/>
      <c r="EA1436" s="29"/>
      <c r="EB1436" s="29"/>
      <c r="EC1436" s="29"/>
      <c r="ED1436" s="29"/>
      <c r="EE1436" s="29"/>
      <c r="EF1436" s="29"/>
      <c r="EG1436" s="29"/>
      <c r="EH1436" s="29"/>
      <c r="EI1436" s="29"/>
      <c r="EJ1436" s="29"/>
      <c r="EK1436" s="29"/>
      <c r="EL1436" s="29"/>
      <c r="EM1436" s="29"/>
      <c r="EN1436" s="29"/>
      <c r="EO1436" s="29"/>
      <c r="EP1436" s="29"/>
      <c r="EQ1436" s="29"/>
      <c r="ER1436" s="29"/>
      <c r="ES1436" s="29"/>
      <c r="ET1436" s="29"/>
      <c r="EU1436" s="29"/>
      <c r="EV1436" s="29"/>
      <c r="EW1436" s="29"/>
      <c r="EX1436" s="29"/>
      <c r="EY1436" s="29"/>
      <c r="EZ1436" s="29"/>
      <c r="FA1436" s="29"/>
      <c r="FB1436" s="29"/>
      <c r="FC1436" s="29"/>
      <c r="FD1436" s="29"/>
      <c r="FE1436" s="29"/>
      <c r="FF1436" s="29"/>
      <c r="FG1436" s="29"/>
      <c r="FH1436" s="29"/>
      <c r="FI1436" s="29"/>
      <c r="FJ1436" s="29"/>
      <c r="FK1436" s="29"/>
      <c r="FL1436" s="29"/>
      <c r="FM1436" s="29"/>
      <c r="FN1436" s="29"/>
      <c r="FO1436" s="29"/>
      <c r="FP1436" s="29"/>
      <c r="FQ1436" s="29"/>
      <c r="FR1436" s="29"/>
      <c r="FS1436" s="29"/>
      <c r="FT1436" s="29"/>
      <c r="FU1436" s="29"/>
      <c r="FV1436" s="29"/>
      <c r="FW1436" s="29"/>
      <c r="FX1436" s="29"/>
      <c r="FY1436" s="29"/>
      <c r="FZ1436" s="29"/>
      <c r="GA1436" s="29"/>
      <c r="GB1436" s="29"/>
      <c r="GC1436" s="29"/>
      <c r="GD1436" s="29"/>
      <c r="GE1436" s="29"/>
      <c r="GF1436" s="29"/>
      <c r="GG1436" s="29"/>
      <c r="GH1436" s="29"/>
      <c r="GI1436" s="29"/>
      <c r="GJ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</row>
    <row r="1437" spans="2:230" ht="12.75">
      <c r="B1437" s="48"/>
      <c r="C1437" s="48"/>
      <c r="D1437" s="48"/>
      <c r="E1437" s="55"/>
      <c r="F1437" s="56"/>
      <c r="G1437" s="56"/>
      <c r="H1437" s="56"/>
      <c r="I1437" s="48"/>
      <c r="J1437" s="48"/>
      <c r="K1437" s="48"/>
      <c r="L1437" s="56"/>
      <c r="M1437" s="48"/>
      <c r="N1437" s="48"/>
      <c r="O1437" s="49"/>
      <c r="P1437" s="48"/>
      <c r="Q1437" s="48"/>
      <c r="R1437" s="56"/>
      <c r="S1437" s="52"/>
      <c r="T1437" s="116"/>
      <c r="U1437" s="116"/>
      <c r="V1437" s="116"/>
      <c r="W1437" s="116"/>
      <c r="X1437" s="43"/>
      <c r="Y1437" s="43"/>
      <c r="Z1437" s="42"/>
      <c r="AA1437" s="43"/>
      <c r="AB1437" s="45"/>
      <c r="AC1437" s="45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  <c r="BM1437" s="29"/>
      <c r="BN1437" s="29"/>
      <c r="BO1437" s="29"/>
      <c r="BP1437" s="29"/>
      <c r="BQ1437" s="29"/>
      <c r="BR1437" s="29"/>
      <c r="BS1437" s="29"/>
      <c r="BT1437" s="29"/>
      <c r="BU1437" s="29"/>
      <c r="BV1437" s="29"/>
      <c r="BW1437" s="29"/>
      <c r="BX1437" s="29"/>
      <c r="BY1437" s="29"/>
      <c r="BZ1437" s="29"/>
      <c r="CA1437" s="29"/>
      <c r="CB1437" s="29"/>
      <c r="CC1437" s="29"/>
      <c r="CD1437" s="29"/>
      <c r="CE1437" s="29"/>
      <c r="CF1437" s="29"/>
      <c r="CG1437" s="29"/>
      <c r="CH1437" s="29"/>
      <c r="CI1437" s="29"/>
      <c r="CJ1437" s="29"/>
      <c r="CK1437" s="29"/>
      <c r="CL1437" s="29"/>
      <c r="CM1437" s="29"/>
      <c r="CN1437" s="29"/>
      <c r="CO1437" s="29"/>
      <c r="CP1437" s="29"/>
      <c r="CQ1437" s="29"/>
      <c r="CR1437" s="29"/>
      <c r="CS1437" s="29"/>
      <c r="CT1437" s="29"/>
      <c r="CU1437" s="29"/>
      <c r="CV1437" s="29"/>
      <c r="CW1437" s="29"/>
      <c r="CX1437" s="29"/>
      <c r="CY1437" s="29"/>
      <c r="CZ1437" s="29"/>
      <c r="DA1437" s="29"/>
      <c r="DB1437" s="29"/>
      <c r="DC1437" s="29"/>
      <c r="DD1437" s="29"/>
      <c r="DE1437" s="29"/>
      <c r="DF1437" s="29"/>
      <c r="DG1437" s="29"/>
      <c r="DH1437" s="29"/>
      <c r="DI1437" s="29"/>
      <c r="DJ1437" s="29"/>
      <c r="DK1437" s="29"/>
      <c r="DL1437" s="29"/>
      <c r="DM1437" s="29"/>
      <c r="DN1437" s="29"/>
      <c r="DO1437" s="29"/>
      <c r="DP1437" s="29"/>
      <c r="DQ1437" s="29"/>
      <c r="DR1437" s="29"/>
      <c r="DS1437" s="29"/>
      <c r="DT1437" s="29"/>
      <c r="DU1437" s="29"/>
      <c r="DV1437" s="29"/>
      <c r="DW1437" s="29"/>
      <c r="DX1437" s="29"/>
      <c r="DY1437" s="29"/>
      <c r="DZ1437" s="29"/>
      <c r="EA1437" s="29"/>
      <c r="EB1437" s="29"/>
      <c r="EC1437" s="29"/>
      <c r="ED1437" s="29"/>
      <c r="EE1437" s="29"/>
      <c r="EF1437" s="29"/>
      <c r="EG1437" s="29"/>
      <c r="EH1437" s="29"/>
      <c r="EI1437" s="29"/>
      <c r="EJ1437" s="29"/>
      <c r="EK1437" s="29"/>
      <c r="EL1437" s="29"/>
      <c r="EM1437" s="29"/>
      <c r="EN1437" s="29"/>
      <c r="EO1437" s="29"/>
      <c r="EP1437" s="29"/>
      <c r="EQ1437" s="29"/>
      <c r="ER1437" s="29"/>
      <c r="ES1437" s="29"/>
      <c r="ET1437" s="29"/>
      <c r="EU1437" s="29"/>
      <c r="EV1437" s="29"/>
      <c r="EW1437" s="29"/>
      <c r="EX1437" s="29"/>
      <c r="EY1437" s="29"/>
      <c r="EZ1437" s="29"/>
      <c r="FA1437" s="29"/>
      <c r="FB1437" s="29"/>
      <c r="FC1437" s="29"/>
      <c r="FD1437" s="29"/>
      <c r="FE1437" s="29"/>
      <c r="FF1437" s="29"/>
      <c r="FG1437" s="29"/>
      <c r="FH1437" s="29"/>
      <c r="FI1437" s="29"/>
      <c r="FJ1437" s="29"/>
      <c r="FK1437" s="29"/>
      <c r="FL1437" s="29"/>
      <c r="FM1437" s="29"/>
      <c r="FN1437" s="29"/>
      <c r="FO1437" s="29"/>
      <c r="FP1437" s="29"/>
      <c r="FQ1437" s="29"/>
      <c r="FR1437" s="29"/>
      <c r="FS1437" s="29"/>
      <c r="FT1437" s="29"/>
      <c r="FU1437" s="29"/>
      <c r="FV1437" s="29"/>
      <c r="FW1437" s="29"/>
      <c r="FX1437" s="29"/>
      <c r="FY1437" s="29"/>
      <c r="FZ1437" s="29"/>
      <c r="GA1437" s="29"/>
      <c r="GB1437" s="29"/>
      <c r="GC1437" s="29"/>
      <c r="GD1437" s="29"/>
      <c r="GE1437" s="29"/>
      <c r="GF1437" s="29"/>
      <c r="GG1437" s="29"/>
      <c r="GH1437" s="29"/>
      <c r="GI1437" s="29"/>
      <c r="GJ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</row>
    <row r="1438" spans="2:230" ht="12.75">
      <c r="B1438" s="48"/>
      <c r="C1438" s="48"/>
      <c r="D1438" s="48"/>
      <c r="E1438" s="55"/>
      <c r="F1438" s="56"/>
      <c r="G1438" s="56"/>
      <c r="H1438" s="56"/>
      <c r="I1438" s="48"/>
      <c r="J1438" s="48"/>
      <c r="K1438" s="48"/>
      <c r="L1438" s="56"/>
      <c r="M1438" s="48"/>
      <c r="N1438" s="48"/>
      <c r="O1438" s="49"/>
      <c r="P1438" s="48"/>
      <c r="Q1438" s="48"/>
      <c r="R1438" s="56"/>
      <c r="S1438" s="52"/>
      <c r="T1438" s="116"/>
      <c r="U1438" s="116"/>
      <c r="V1438" s="116"/>
      <c r="W1438" s="116"/>
      <c r="X1438" s="43"/>
      <c r="Y1438" s="43"/>
      <c r="Z1438" s="42"/>
      <c r="AA1438" s="43"/>
      <c r="AB1438" s="45"/>
      <c r="AC1438" s="45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  <c r="BM1438" s="29"/>
      <c r="BN1438" s="29"/>
      <c r="BO1438" s="29"/>
      <c r="BP1438" s="29"/>
      <c r="BQ1438" s="29"/>
      <c r="BR1438" s="29"/>
      <c r="BS1438" s="29"/>
      <c r="BT1438" s="29"/>
      <c r="BU1438" s="29"/>
      <c r="BV1438" s="29"/>
      <c r="BW1438" s="29"/>
      <c r="BX1438" s="29"/>
      <c r="BY1438" s="29"/>
      <c r="BZ1438" s="29"/>
      <c r="CA1438" s="29"/>
      <c r="CB1438" s="29"/>
      <c r="CC1438" s="29"/>
      <c r="CD1438" s="29"/>
      <c r="CE1438" s="29"/>
      <c r="CF1438" s="29"/>
      <c r="CG1438" s="29"/>
      <c r="CH1438" s="29"/>
      <c r="CI1438" s="29"/>
      <c r="CJ1438" s="29"/>
      <c r="CK1438" s="29"/>
      <c r="CL1438" s="29"/>
      <c r="CM1438" s="29"/>
      <c r="CN1438" s="29"/>
      <c r="CO1438" s="29"/>
      <c r="CP1438" s="29"/>
      <c r="CQ1438" s="29"/>
      <c r="CR1438" s="29"/>
      <c r="CS1438" s="29"/>
      <c r="CT1438" s="29"/>
      <c r="CU1438" s="29"/>
      <c r="CV1438" s="29"/>
      <c r="CW1438" s="29"/>
      <c r="CX1438" s="29"/>
      <c r="CY1438" s="29"/>
      <c r="CZ1438" s="29"/>
      <c r="DA1438" s="29"/>
      <c r="DB1438" s="29"/>
      <c r="DC1438" s="29"/>
      <c r="DD1438" s="29"/>
      <c r="DE1438" s="29"/>
      <c r="DF1438" s="29"/>
      <c r="DG1438" s="29"/>
      <c r="DH1438" s="29"/>
      <c r="DI1438" s="29"/>
      <c r="DJ1438" s="29"/>
      <c r="DK1438" s="29"/>
      <c r="DL1438" s="29"/>
      <c r="DM1438" s="29"/>
      <c r="DN1438" s="29"/>
      <c r="DO1438" s="29"/>
      <c r="DP1438" s="29"/>
      <c r="DQ1438" s="29"/>
      <c r="DR1438" s="29"/>
      <c r="DS1438" s="29"/>
      <c r="DT1438" s="29"/>
      <c r="DU1438" s="29"/>
      <c r="DV1438" s="29"/>
      <c r="DW1438" s="29"/>
      <c r="DX1438" s="29"/>
      <c r="DY1438" s="29"/>
      <c r="DZ1438" s="29"/>
      <c r="EA1438" s="29"/>
      <c r="EB1438" s="29"/>
      <c r="EC1438" s="29"/>
      <c r="ED1438" s="29"/>
      <c r="EE1438" s="29"/>
      <c r="EF1438" s="29"/>
      <c r="EG1438" s="29"/>
      <c r="EH1438" s="29"/>
      <c r="EI1438" s="29"/>
      <c r="EJ1438" s="29"/>
      <c r="EK1438" s="29"/>
      <c r="EL1438" s="29"/>
      <c r="EM1438" s="29"/>
      <c r="EN1438" s="29"/>
      <c r="EO1438" s="29"/>
      <c r="EP1438" s="29"/>
      <c r="EQ1438" s="29"/>
      <c r="ER1438" s="29"/>
      <c r="ES1438" s="29"/>
      <c r="ET1438" s="29"/>
      <c r="EU1438" s="29"/>
      <c r="EV1438" s="29"/>
      <c r="EW1438" s="29"/>
      <c r="EX1438" s="29"/>
      <c r="EY1438" s="29"/>
      <c r="EZ1438" s="29"/>
      <c r="FA1438" s="29"/>
      <c r="FB1438" s="29"/>
      <c r="FC1438" s="29"/>
      <c r="FD1438" s="29"/>
      <c r="FE1438" s="29"/>
      <c r="FF1438" s="29"/>
      <c r="FG1438" s="29"/>
      <c r="FH1438" s="29"/>
      <c r="FI1438" s="29"/>
      <c r="FJ1438" s="29"/>
      <c r="FK1438" s="29"/>
      <c r="FL1438" s="29"/>
      <c r="FM1438" s="29"/>
      <c r="FN1438" s="29"/>
      <c r="FO1438" s="29"/>
      <c r="FP1438" s="29"/>
      <c r="FQ1438" s="29"/>
      <c r="FR1438" s="29"/>
      <c r="FS1438" s="29"/>
      <c r="FT1438" s="29"/>
      <c r="FU1438" s="29"/>
      <c r="FV1438" s="29"/>
      <c r="FW1438" s="29"/>
      <c r="FX1438" s="29"/>
      <c r="FY1438" s="29"/>
      <c r="FZ1438" s="29"/>
      <c r="GA1438" s="29"/>
      <c r="GB1438" s="29"/>
      <c r="GC1438" s="29"/>
      <c r="GD1438" s="29"/>
      <c r="GE1438" s="29"/>
      <c r="GF1438" s="29"/>
      <c r="GG1438" s="29"/>
      <c r="GH1438" s="29"/>
      <c r="GI1438" s="29"/>
      <c r="GJ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</row>
    <row r="1439" spans="2:230" ht="12.75">
      <c r="B1439" s="48"/>
      <c r="C1439" s="48"/>
      <c r="D1439" s="48"/>
      <c r="E1439" s="55"/>
      <c r="F1439" s="56"/>
      <c r="G1439" s="56"/>
      <c r="H1439" s="56"/>
      <c r="I1439" s="48"/>
      <c r="J1439" s="48"/>
      <c r="K1439" s="48"/>
      <c r="L1439" s="56"/>
      <c r="M1439" s="48"/>
      <c r="N1439" s="48"/>
      <c r="O1439" s="49"/>
      <c r="P1439" s="48"/>
      <c r="Q1439" s="48"/>
      <c r="R1439" s="56"/>
      <c r="S1439" s="52"/>
      <c r="T1439" s="116"/>
      <c r="U1439" s="116"/>
      <c r="V1439" s="116"/>
      <c r="W1439" s="116"/>
      <c r="X1439" s="43"/>
      <c r="Y1439" s="43"/>
      <c r="Z1439" s="42"/>
      <c r="AA1439" s="43"/>
      <c r="AB1439" s="45"/>
      <c r="AC1439" s="45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  <c r="BM1439" s="29"/>
      <c r="BN1439" s="29"/>
      <c r="BO1439" s="29"/>
      <c r="BP1439" s="29"/>
      <c r="BQ1439" s="29"/>
      <c r="BR1439" s="29"/>
      <c r="BS1439" s="29"/>
      <c r="BT1439" s="29"/>
      <c r="BU1439" s="29"/>
      <c r="BV1439" s="29"/>
      <c r="BW1439" s="29"/>
      <c r="BX1439" s="29"/>
      <c r="BY1439" s="29"/>
      <c r="BZ1439" s="29"/>
      <c r="CA1439" s="29"/>
      <c r="CB1439" s="29"/>
      <c r="CC1439" s="29"/>
      <c r="CD1439" s="29"/>
      <c r="CE1439" s="29"/>
      <c r="CF1439" s="29"/>
      <c r="CG1439" s="29"/>
      <c r="CH1439" s="29"/>
      <c r="CI1439" s="29"/>
      <c r="CJ1439" s="29"/>
      <c r="CK1439" s="29"/>
      <c r="CL1439" s="29"/>
      <c r="CM1439" s="29"/>
      <c r="CN1439" s="29"/>
      <c r="CO1439" s="29"/>
      <c r="CP1439" s="29"/>
      <c r="CQ1439" s="29"/>
      <c r="CR1439" s="29"/>
      <c r="CS1439" s="29"/>
      <c r="CT1439" s="29"/>
      <c r="CU1439" s="29"/>
      <c r="CV1439" s="29"/>
      <c r="CW1439" s="29"/>
      <c r="CX1439" s="29"/>
      <c r="CY1439" s="29"/>
      <c r="CZ1439" s="29"/>
      <c r="DA1439" s="29"/>
      <c r="DB1439" s="29"/>
      <c r="DC1439" s="29"/>
      <c r="DD1439" s="29"/>
      <c r="DE1439" s="29"/>
      <c r="DF1439" s="29"/>
      <c r="DG1439" s="29"/>
      <c r="DH1439" s="29"/>
      <c r="DI1439" s="29"/>
      <c r="DJ1439" s="29"/>
      <c r="DK1439" s="29"/>
      <c r="DL1439" s="29"/>
      <c r="DM1439" s="29"/>
      <c r="DN1439" s="29"/>
      <c r="DO1439" s="29"/>
      <c r="DP1439" s="29"/>
      <c r="DQ1439" s="29"/>
      <c r="DR1439" s="29"/>
      <c r="DS1439" s="29"/>
      <c r="DT1439" s="29"/>
      <c r="DU1439" s="29"/>
      <c r="DV1439" s="29"/>
      <c r="DW1439" s="29"/>
      <c r="DX1439" s="29"/>
      <c r="DY1439" s="29"/>
      <c r="DZ1439" s="29"/>
      <c r="EA1439" s="29"/>
      <c r="EB1439" s="29"/>
      <c r="EC1439" s="29"/>
      <c r="ED1439" s="29"/>
      <c r="EE1439" s="29"/>
      <c r="EF1439" s="29"/>
      <c r="EG1439" s="29"/>
      <c r="EH1439" s="29"/>
      <c r="EI1439" s="29"/>
      <c r="EJ1439" s="29"/>
      <c r="EK1439" s="29"/>
      <c r="EL1439" s="29"/>
      <c r="EM1439" s="29"/>
      <c r="EN1439" s="29"/>
      <c r="EO1439" s="29"/>
      <c r="EP1439" s="29"/>
      <c r="EQ1439" s="29"/>
      <c r="ER1439" s="29"/>
      <c r="ES1439" s="29"/>
      <c r="ET1439" s="29"/>
      <c r="EU1439" s="29"/>
      <c r="EV1439" s="29"/>
      <c r="EW1439" s="29"/>
      <c r="EX1439" s="29"/>
      <c r="EY1439" s="29"/>
      <c r="EZ1439" s="29"/>
      <c r="FA1439" s="29"/>
      <c r="FB1439" s="29"/>
      <c r="FC1439" s="29"/>
      <c r="FD1439" s="29"/>
      <c r="FE1439" s="29"/>
      <c r="FF1439" s="29"/>
      <c r="FG1439" s="29"/>
      <c r="FH1439" s="29"/>
      <c r="FI1439" s="29"/>
      <c r="FJ1439" s="29"/>
      <c r="FK1439" s="29"/>
      <c r="FL1439" s="29"/>
      <c r="FM1439" s="29"/>
      <c r="FN1439" s="29"/>
      <c r="FO1439" s="29"/>
      <c r="FP1439" s="29"/>
      <c r="FQ1439" s="29"/>
      <c r="FR1439" s="29"/>
      <c r="FS1439" s="29"/>
      <c r="FT1439" s="29"/>
      <c r="FU1439" s="29"/>
      <c r="FV1439" s="29"/>
      <c r="FW1439" s="29"/>
      <c r="FX1439" s="29"/>
      <c r="FY1439" s="29"/>
      <c r="FZ1439" s="29"/>
      <c r="GA1439" s="29"/>
      <c r="GB1439" s="29"/>
      <c r="GC1439" s="29"/>
      <c r="GD1439" s="29"/>
      <c r="GE1439" s="29"/>
      <c r="GF1439" s="29"/>
      <c r="GG1439" s="29"/>
      <c r="GH1439" s="29"/>
      <c r="GI1439" s="29"/>
      <c r="GJ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</row>
    <row r="1440" spans="2:230" ht="12.75">
      <c r="B1440" s="48"/>
      <c r="C1440" s="48"/>
      <c r="D1440" s="48"/>
      <c r="E1440" s="55"/>
      <c r="F1440" s="56"/>
      <c r="G1440" s="56"/>
      <c r="H1440" s="56"/>
      <c r="I1440" s="48"/>
      <c r="J1440" s="48"/>
      <c r="K1440" s="48"/>
      <c r="L1440" s="56"/>
      <c r="M1440" s="48"/>
      <c r="N1440" s="48"/>
      <c r="O1440" s="49"/>
      <c r="P1440" s="48"/>
      <c r="Q1440" s="48"/>
      <c r="R1440" s="56"/>
      <c r="S1440" s="52"/>
      <c r="T1440" s="116"/>
      <c r="U1440" s="116"/>
      <c r="V1440" s="116"/>
      <c r="W1440" s="116"/>
      <c r="X1440" s="43"/>
      <c r="Y1440" s="43"/>
      <c r="Z1440" s="42"/>
      <c r="AA1440" s="43"/>
      <c r="AB1440" s="45"/>
      <c r="AC1440" s="45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  <c r="BM1440" s="29"/>
      <c r="BN1440" s="29"/>
      <c r="BO1440" s="29"/>
      <c r="BP1440" s="29"/>
      <c r="BQ1440" s="29"/>
      <c r="BR1440" s="29"/>
      <c r="BS1440" s="29"/>
      <c r="BT1440" s="29"/>
      <c r="BU1440" s="29"/>
      <c r="BV1440" s="29"/>
      <c r="BW1440" s="29"/>
      <c r="BX1440" s="29"/>
      <c r="BY1440" s="29"/>
      <c r="BZ1440" s="29"/>
      <c r="CA1440" s="29"/>
      <c r="CB1440" s="29"/>
      <c r="CC1440" s="29"/>
      <c r="CD1440" s="29"/>
      <c r="CE1440" s="29"/>
      <c r="CF1440" s="29"/>
      <c r="CG1440" s="29"/>
      <c r="CH1440" s="29"/>
      <c r="CI1440" s="29"/>
      <c r="CJ1440" s="29"/>
      <c r="CK1440" s="29"/>
      <c r="CL1440" s="29"/>
      <c r="CM1440" s="29"/>
      <c r="CN1440" s="29"/>
      <c r="CO1440" s="29"/>
      <c r="CP1440" s="29"/>
      <c r="CQ1440" s="29"/>
      <c r="CR1440" s="29"/>
      <c r="CS1440" s="29"/>
      <c r="CT1440" s="29"/>
      <c r="CU1440" s="29"/>
      <c r="CV1440" s="29"/>
      <c r="CW1440" s="29"/>
      <c r="CX1440" s="29"/>
      <c r="CY1440" s="29"/>
      <c r="CZ1440" s="29"/>
      <c r="DA1440" s="29"/>
      <c r="DB1440" s="29"/>
      <c r="DC1440" s="29"/>
      <c r="DD1440" s="29"/>
      <c r="DE1440" s="29"/>
      <c r="DF1440" s="29"/>
      <c r="DG1440" s="29"/>
      <c r="DH1440" s="29"/>
      <c r="DI1440" s="29"/>
      <c r="DJ1440" s="29"/>
      <c r="DK1440" s="29"/>
      <c r="DL1440" s="29"/>
      <c r="DM1440" s="29"/>
      <c r="DN1440" s="29"/>
      <c r="DO1440" s="29"/>
      <c r="DP1440" s="29"/>
      <c r="DQ1440" s="29"/>
      <c r="DR1440" s="29"/>
      <c r="DS1440" s="29"/>
      <c r="DT1440" s="29"/>
      <c r="DU1440" s="29"/>
      <c r="DV1440" s="29"/>
      <c r="DW1440" s="29"/>
      <c r="DX1440" s="29"/>
      <c r="DY1440" s="29"/>
      <c r="DZ1440" s="29"/>
      <c r="EA1440" s="29"/>
      <c r="EB1440" s="29"/>
      <c r="EC1440" s="29"/>
      <c r="ED1440" s="29"/>
      <c r="EE1440" s="29"/>
      <c r="EF1440" s="29"/>
      <c r="EG1440" s="29"/>
      <c r="EH1440" s="29"/>
      <c r="EI1440" s="29"/>
      <c r="EJ1440" s="29"/>
      <c r="EK1440" s="29"/>
      <c r="EL1440" s="29"/>
      <c r="EM1440" s="29"/>
      <c r="EN1440" s="29"/>
      <c r="EO1440" s="29"/>
      <c r="EP1440" s="29"/>
      <c r="EQ1440" s="29"/>
      <c r="ER1440" s="29"/>
      <c r="ES1440" s="29"/>
      <c r="ET1440" s="29"/>
      <c r="EU1440" s="29"/>
      <c r="EV1440" s="29"/>
      <c r="EW1440" s="29"/>
      <c r="EX1440" s="29"/>
      <c r="EY1440" s="29"/>
      <c r="EZ1440" s="29"/>
      <c r="FA1440" s="29"/>
      <c r="FB1440" s="29"/>
      <c r="FC1440" s="29"/>
      <c r="FD1440" s="29"/>
      <c r="FE1440" s="29"/>
      <c r="FF1440" s="29"/>
      <c r="FG1440" s="29"/>
      <c r="FH1440" s="29"/>
      <c r="FI1440" s="29"/>
      <c r="FJ1440" s="29"/>
      <c r="FK1440" s="29"/>
      <c r="FL1440" s="29"/>
      <c r="FM1440" s="29"/>
      <c r="FN1440" s="29"/>
      <c r="FO1440" s="29"/>
      <c r="FP1440" s="29"/>
      <c r="FQ1440" s="29"/>
      <c r="FR1440" s="29"/>
      <c r="FS1440" s="29"/>
      <c r="FT1440" s="29"/>
      <c r="FU1440" s="29"/>
      <c r="FV1440" s="29"/>
      <c r="FW1440" s="29"/>
      <c r="FX1440" s="29"/>
      <c r="FY1440" s="29"/>
      <c r="FZ1440" s="29"/>
      <c r="GA1440" s="29"/>
      <c r="GB1440" s="29"/>
      <c r="GC1440" s="29"/>
      <c r="GD1440" s="29"/>
      <c r="GE1440" s="29"/>
      <c r="GF1440" s="29"/>
      <c r="GG1440" s="29"/>
      <c r="GH1440" s="29"/>
      <c r="GI1440" s="29"/>
      <c r="GJ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</row>
    <row r="1441" spans="2:230" ht="12.75">
      <c r="B1441" s="48"/>
      <c r="C1441" s="48"/>
      <c r="D1441" s="48"/>
      <c r="E1441" s="55"/>
      <c r="F1441" s="56"/>
      <c r="G1441" s="56"/>
      <c r="H1441" s="56"/>
      <c r="I1441" s="48"/>
      <c r="J1441" s="48"/>
      <c r="K1441" s="48"/>
      <c r="L1441" s="56"/>
      <c r="M1441" s="48"/>
      <c r="N1441" s="48"/>
      <c r="O1441" s="49"/>
      <c r="P1441" s="48"/>
      <c r="Q1441" s="48"/>
      <c r="R1441" s="56"/>
      <c r="S1441" s="52"/>
      <c r="T1441" s="116"/>
      <c r="U1441" s="116"/>
      <c r="V1441" s="116"/>
      <c r="W1441" s="116"/>
      <c r="X1441" s="43"/>
      <c r="Y1441" s="43"/>
      <c r="Z1441" s="42"/>
      <c r="AA1441" s="43"/>
      <c r="AB1441" s="45"/>
      <c r="AC1441" s="45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  <c r="BM1441" s="29"/>
      <c r="BN1441" s="29"/>
      <c r="BO1441" s="29"/>
      <c r="BP1441" s="29"/>
      <c r="BQ1441" s="29"/>
      <c r="BR1441" s="29"/>
      <c r="BS1441" s="29"/>
      <c r="BT1441" s="29"/>
      <c r="BU1441" s="29"/>
      <c r="BV1441" s="29"/>
      <c r="BW1441" s="29"/>
      <c r="BX1441" s="29"/>
      <c r="BY1441" s="29"/>
      <c r="BZ1441" s="29"/>
      <c r="CA1441" s="29"/>
      <c r="CB1441" s="29"/>
      <c r="CC1441" s="29"/>
      <c r="CD1441" s="29"/>
      <c r="CE1441" s="29"/>
      <c r="CF1441" s="29"/>
      <c r="CG1441" s="29"/>
      <c r="CH1441" s="29"/>
      <c r="CI1441" s="29"/>
      <c r="CJ1441" s="29"/>
      <c r="CK1441" s="29"/>
      <c r="CL1441" s="29"/>
      <c r="CM1441" s="29"/>
      <c r="CN1441" s="29"/>
      <c r="CO1441" s="29"/>
      <c r="CP1441" s="29"/>
      <c r="CQ1441" s="29"/>
      <c r="CR1441" s="29"/>
      <c r="CS1441" s="29"/>
      <c r="CT1441" s="29"/>
      <c r="CU1441" s="29"/>
      <c r="CV1441" s="29"/>
      <c r="CW1441" s="29"/>
      <c r="CX1441" s="29"/>
      <c r="CY1441" s="29"/>
      <c r="CZ1441" s="29"/>
      <c r="DA1441" s="29"/>
      <c r="DB1441" s="29"/>
      <c r="DC1441" s="29"/>
      <c r="DD1441" s="29"/>
      <c r="DE1441" s="29"/>
      <c r="DF1441" s="29"/>
      <c r="DG1441" s="29"/>
      <c r="DH1441" s="29"/>
      <c r="DI1441" s="29"/>
      <c r="DJ1441" s="29"/>
      <c r="DK1441" s="29"/>
      <c r="DL1441" s="29"/>
      <c r="DM1441" s="29"/>
      <c r="DN1441" s="29"/>
      <c r="DO1441" s="29"/>
      <c r="DP1441" s="29"/>
      <c r="DQ1441" s="29"/>
      <c r="DR1441" s="29"/>
      <c r="DS1441" s="29"/>
      <c r="DT1441" s="29"/>
      <c r="DU1441" s="29"/>
      <c r="DV1441" s="29"/>
      <c r="DW1441" s="29"/>
      <c r="DX1441" s="29"/>
      <c r="DY1441" s="29"/>
      <c r="DZ1441" s="29"/>
      <c r="EA1441" s="29"/>
      <c r="EB1441" s="29"/>
      <c r="EC1441" s="29"/>
      <c r="ED1441" s="29"/>
      <c r="EE1441" s="29"/>
      <c r="EF1441" s="29"/>
      <c r="EG1441" s="29"/>
      <c r="EH1441" s="29"/>
      <c r="EI1441" s="29"/>
      <c r="EJ1441" s="29"/>
      <c r="EK1441" s="29"/>
      <c r="EL1441" s="29"/>
      <c r="EM1441" s="29"/>
      <c r="EN1441" s="29"/>
      <c r="EO1441" s="29"/>
      <c r="EP1441" s="29"/>
      <c r="EQ1441" s="29"/>
      <c r="ER1441" s="29"/>
      <c r="ES1441" s="29"/>
      <c r="ET1441" s="29"/>
      <c r="EU1441" s="29"/>
      <c r="EV1441" s="29"/>
      <c r="EW1441" s="29"/>
      <c r="EX1441" s="29"/>
      <c r="EY1441" s="29"/>
      <c r="EZ1441" s="29"/>
      <c r="FA1441" s="29"/>
      <c r="FB1441" s="29"/>
      <c r="FC1441" s="29"/>
      <c r="FD1441" s="29"/>
      <c r="FE1441" s="29"/>
      <c r="FF1441" s="29"/>
      <c r="FG1441" s="29"/>
      <c r="FH1441" s="29"/>
      <c r="FI1441" s="29"/>
      <c r="FJ1441" s="29"/>
      <c r="FK1441" s="29"/>
      <c r="FL1441" s="29"/>
      <c r="FM1441" s="29"/>
      <c r="FN1441" s="29"/>
      <c r="FO1441" s="29"/>
      <c r="FP1441" s="29"/>
      <c r="FQ1441" s="29"/>
      <c r="FR1441" s="29"/>
      <c r="FS1441" s="29"/>
      <c r="FT1441" s="29"/>
      <c r="FU1441" s="29"/>
      <c r="FV1441" s="29"/>
      <c r="FW1441" s="29"/>
      <c r="FX1441" s="29"/>
      <c r="FY1441" s="29"/>
      <c r="FZ1441" s="29"/>
      <c r="GA1441" s="29"/>
      <c r="GB1441" s="29"/>
      <c r="GC1441" s="29"/>
      <c r="GD1441" s="29"/>
      <c r="GE1441" s="29"/>
      <c r="GF1441" s="29"/>
      <c r="GG1441" s="29"/>
      <c r="GH1441" s="29"/>
      <c r="GI1441" s="29"/>
      <c r="GJ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</row>
    <row r="1442" spans="2:230" ht="12.75">
      <c r="B1442" s="48"/>
      <c r="C1442" s="48"/>
      <c r="D1442" s="48"/>
      <c r="E1442" s="55"/>
      <c r="F1442" s="56"/>
      <c r="G1442" s="56"/>
      <c r="H1442" s="56"/>
      <c r="I1442" s="48"/>
      <c r="J1442" s="48"/>
      <c r="K1442" s="48"/>
      <c r="L1442" s="56"/>
      <c r="M1442" s="48"/>
      <c r="N1442" s="48"/>
      <c r="O1442" s="49"/>
      <c r="P1442" s="48"/>
      <c r="Q1442" s="48"/>
      <c r="R1442" s="56"/>
      <c r="S1442" s="52"/>
      <c r="T1442" s="116"/>
      <c r="U1442" s="116"/>
      <c r="V1442" s="116"/>
      <c r="W1442" s="116"/>
      <c r="X1442" s="43"/>
      <c r="Y1442" s="43"/>
      <c r="Z1442" s="42"/>
      <c r="AA1442" s="43"/>
      <c r="AB1442" s="45"/>
      <c r="AC1442" s="45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  <c r="BM1442" s="29"/>
      <c r="BN1442" s="29"/>
      <c r="BO1442" s="29"/>
      <c r="BP1442" s="29"/>
      <c r="BQ1442" s="29"/>
      <c r="BR1442" s="29"/>
      <c r="BS1442" s="29"/>
      <c r="BT1442" s="29"/>
      <c r="BU1442" s="29"/>
      <c r="BV1442" s="29"/>
      <c r="BW1442" s="29"/>
      <c r="BX1442" s="29"/>
      <c r="BY1442" s="29"/>
      <c r="BZ1442" s="29"/>
      <c r="CA1442" s="29"/>
      <c r="CB1442" s="29"/>
      <c r="CC1442" s="29"/>
      <c r="CD1442" s="29"/>
      <c r="CE1442" s="29"/>
      <c r="CF1442" s="29"/>
      <c r="CG1442" s="29"/>
      <c r="CH1442" s="29"/>
      <c r="CI1442" s="29"/>
      <c r="CJ1442" s="29"/>
      <c r="CK1442" s="29"/>
      <c r="CL1442" s="29"/>
      <c r="CM1442" s="29"/>
      <c r="CN1442" s="29"/>
      <c r="CO1442" s="29"/>
      <c r="CP1442" s="29"/>
      <c r="CQ1442" s="29"/>
      <c r="CR1442" s="29"/>
      <c r="CS1442" s="29"/>
      <c r="CT1442" s="29"/>
      <c r="CU1442" s="29"/>
      <c r="CV1442" s="29"/>
      <c r="CW1442" s="29"/>
      <c r="CX1442" s="29"/>
      <c r="CY1442" s="29"/>
      <c r="CZ1442" s="29"/>
      <c r="DA1442" s="29"/>
      <c r="DB1442" s="29"/>
      <c r="DC1442" s="29"/>
      <c r="DD1442" s="29"/>
      <c r="DE1442" s="29"/>
      <c r="DF1442" s="29"/>
      <c r="DG1442" s="29"/>
      <c r="DH1442" s="29"/>
      <c r="DI1442" s="29"/>
      <c r="DJ1442" s="29"/>
      <c r="DK1442" s="29"/>
      <c r="DL1442" s="29"/>
      <c r="DM1442" s="29"/>
      <c r="DN1442" s="29"/>
      <c r="DO1442" s="29"/>
      <c r="DP1442" s="29"/>
      <c r="DQ1442" s="29"/>
      <c r="DR1442" s="29"/>
      <c r="DS1442" s="29"/>
      <c r="DT1442" s="29"/>
      <c r="DU1442" s="29"/>
      <c r="DV1442" s="29"/>
      <c r="DW1442" s="29"/>
      <c r="DX1442" s="29"/>
      <c r="DY1442" s="29"/>
      <c r="DZ1442" s="29"/>
      <c r="EA1442" s="29"/>
      <c r="EB1442" s="29"/>
      <c r="EC1442" s="29"/>
      <c r="ED1442" s="29"/>
      <c r="EE1442" s="29"/>
      <c r="EF1442" s="29"/>
      <c r="EG1442" s="29"/>
      <c r="EH1442" s="29"/>
      <c r="EI1442" s="29"/>
      <c r="EJ1442" s="29"/>
      <c r="EK1442" s="29"/>
      <c r="EL1442" s="29"/>
      <c r="EM1442" s="29"/>
      <c r="EN1442" s="29"/>
      <c r="EO1442" s="29"/>
      <c r="EP1442" s="29"/>
      <c r="EQ1442" s="29"/>
      <c r="ER1442" s="29"/>
      <c r="ES1442" s="29"/>
      <c r="ET1442" s="29"/>
      <c r="EU1442" s="29"/>
      <c r="EV1442" s="29"/>
      <c r="EW1442" s="29"/>
      <c r="EX1442" s="29"/>
      <c r="EY1442" s="29"/>
      <c r="EZ1442" s="29"/>
      <c r="FA1442" s="29"/>
      <c r="FB1442" s="29"/>
      <c r="FC1442" s="29"/>
      <c r="FD1442" s="29"/>
      <c r="FE1442" s="29"/>
      <c r="FF1442" s="29"/>
      <c r="FG1442" s="29"/>
      <c r="FH1442" s="29"/>
      <c r="FI1442" s="29"/>
      <c r="FJ1442" s="29"/>
      <c r="FK1442" s="29"/>
      <c r="FL1442" s="29"/>
      <c r="FM1442" s="29"/>
      <c r="FN1442" s="29"/>
      <c r="FO1442" s="29"/>
      <c r="FP1442" s="29"/>
      <c r="FQ1442" s="29"/>
      <c r="FR1442" s="29"/>
      <c r="FS1442" s="29"/>
      <c r="FT1442" s="29"/>
      <c r="FU1442" s="29"/>
      <c r="FV1442" s="29"/>
      <c r="FW1442" s="29"/>
      <c r="FX1442" s="29"/>
      <c r="FY1442" s="29"/>
      <c r="FZ1442" s="29"/>
      <c r="GA1442" s="29"/>
      <c r="GB1442" s="29"/>
      <c r="GC1442" s="29"/>
      <c r="GD1442" s="29"/>
      <c r="GE1442" s="29"/>
      <c r="GF1442" s="29"/>
      <c r="GG1442" s="29"/>
      <c r="GH1442" s="29"/>
      <c r="GI1442" s="29"/>
      <c r="GJ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</row>
    <row r="1443" spans="2:230" ht="12.75">
      <c r="B1443" s="48"/>
      <c r="C1443" s="48"/>
      <c r="D1443" s="48"/>
      <c r="E1443" s="55"/>
      <c r="F1443" s="56"/>
      <c r="G1443" s="56"/>
      <c r="H1443" s="56"/>
      <c r="I1443" s="48"/>
      <c r="J1443" s="48"/>
      <c r="K1443" s="48"/>
      <c r="L1443" s="56"/>
      <c r="M1443" s="48"/>
      <c r="N1443" s="48"/>
      <c r="O1443" s="49"/>
      <c r="P1443" s="48"/>
      <c r="Q1443" s="48"/>
      <c r="R1443" s="56"/>
      <c r="S1443" s="52"/>
      <c r="T1443" s="116"/>
      <c r="U1443" s="116"/>
      <c r="V1443" s="116"/>
      <c r="W1443" s="116"/>
      <c r="X1443" s="43"/>
      <c r="Y1443" s="43"/>
      <c r="Z1443" s="42"/>
      <c r="AA1443" s="43"/>
      <c r="AB1443" s="45"/>
      <c r="AC1443" s="45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  <c r="GG1443" s="29"/>
      <c r="GH1443" s="29"/>
      <c r="GI1443" s="29"/>
      <c r="GJ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</row>
    <row r="1444" spans="2:230" ht="12.75">
      <c r="B1444" s="48"/>
      <c r="C1444" s="48"/>
      <c r="D1444" s="48"/>
      <c r="E1444" s="55"/>
      <c r="F1444" s="56"/>
      <c r="G1444" s="56"/>
      <c r="H1444" s="56"/>
      <c r="I1444" s="48"/>
      <c r="J1444" s="48"/>
      <c r="K1444" s="48"/>
      <c r="L1444" s="56"/>
      <c r="M1444" s="48"/>
      <c r="N1444" s="48"/>
      <c r="O1444" s="49"/>
      <c r="P1444" s="48"/>
      <c r="Q1444" s="48"/>
      <c r="R1444" s="56"/>
      <c r="S1444" s="52"/>
      <c r="T1444" s="116"/>
      <c r="U1444" s="116"/>
      <c r="V1444" s="116"/>
      <c r="W1444" s="116"/>
      <c r="X1444" s="43"/>
      <c r="Y1444" s="43"/>
      <c r="Z1444" s="42"/>
      <c r="AA1444" s="43"/>
      <c r="AB1444" s="45"/>
      <c r="AC1444" s="45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  <c r="BM1444" s="29"/>
      <c r="BN1444" s="29"/>
      <c r="BO1444" s="29"/>
      <c r="BP1444" s="29"/>
      <c r="BQ1444" s="29"/>
      <c r="BR1444" s="29"/>
      <c r="BS1444" s="29"/>
      <c r="BT1444" s="29"/>
      <c r="BU1444" s="29"/>
      <c r="BV1444" s="29"/>
      <c r="BW1444" s="29"/>
      <c r="BX1444" s="29"/>
      <c r="BY1444" s="29"/>
      <c r="BZ1444" s="29"/>
      <c r="CA1444" s="29"/>
      <c r="CB1444" s="29"/>
      <c r="CC1444" s="29"/>
      <c r="CD1444" s="29"/>
      <c r="CE1444" s="29"/>
      <c r="CF1444" s="29"/>
      <c r="CG1444" s="29"/>
      <c r="CH1444" s="29"/>
      <c r="CI1444" s="29"/>
      <c r="CJ1444" s="29"/>
      <c r="CK1444" s="29"/>
      <c r="CL1444" s="29"/>
      <c r="CM1444" s="29"/>
      <c r="CN1444" s="29"/>
      <c r="CO1444" s="29"/>
      <c r="CP1444" s="29"/>
      <c r="CQ1444" s="29"/>
      <c r="CR1444" s="29"/>
      <c r="CS1444" s="29"/>
      <c r="CT1444" s="29"/>
      <c r="CU1444" s="29"/>
      <c r="CV1444" s="29"/>
      <c r="CW1444" s="29"/>
      <c r="CX1444" s="29"/>
      <c r="CY1444" s="29"/>
      <c r="CZ1444" s="29"/>
      <c r="DA1444" s="29"/>
      <c r="DB1444" s="29"/>
      <c r="DC1444" s="29"/>
      <c r="DD1444" s="29"/>
      <c r="DE1444" s="29"/>
      <c r="DF1444" s="29"/>
      <c r="DG1444" s="29"/>
      <c r="DH1444" s="29"/>
      <c r="DI1444" s="29"/>
      <c r="DJ1444" s="29"/>
      <c r="DK1444" s="29"/>
      <c r="DL1444" s="29"/>
      <c r="DM1444" s="29"/>
      <c r="DN1444" s="29"/>
      <c r="DO1444" s="29"/>
      <c r="DP1444" s="29"/>
      <c r="DQ1444" s="29"/>
      <c r="DR1444" s="29"/>
      <c r="DS1444" s="29"/>
      <c r="DT1444" s="29"/>
      <c r="DU1444" s="29"/>
      <c r="DV1444" s="29"/>
      <c r="DW1444" s="29"/>
      <c r="DX1444" s="29"/>
      <c r="DY1444" s="29"/>
      <c r="DZ1444" s="29"/>
      <c r="EA1444" s="29"/>
      <c r="EB1444" s="29"/>
      <c r="EC1444" s="29"/>
      <c r="ED1444" s="29"/>
      <c r="EE1444" s="29"/>
      <c r="EF1444" s="29"/>
      <c r="EG1444" s="29"/>
      <c r="EH1444" s="29"/>
      <c r="EI1444" s="29"/>
      <c r="EJ1444" s="29"/>
      <c r="EK1444" s="29"/>
      <c r="EL1444" s="29"/>
      <c r="EM1444" s="29"/>
      <c r="EN1444" s="29"/>
      <c r="EO1444" s="29"/>
      <c r="EP1444" s="29"/>
      <c r="EQ1444" s="29"/>
      <c r="ER1444" s="29"/>
      <c r="ES1444" s="29"/>
      <c r="ET1444" s="29"/>
      <c r="EU1444" s="29"/>
      <c r="EV1444" s="29"/>
      <c r="EW1444" s="29"/>
      <c r="EX1444" s="29"/>
      <c r="EY1444" s="29"/>
      <c r="EZ1444" s="29"/>
      <c r="FA1444" s="29"/>
      <c r="FB1444" s="29"/>
      <c r="FC1444" s="29"/>
      <c r="FD1444" s="29"/>
      <c r="FE1444" s="29"/>
      <c r="FF1444" s="29"/>
      <c r="FG1444" s="29"/>
      <c r="FH1444" s="29"/>
      <c r="FI1444" s="29"/>
      <c r="FJ1444" s="29"/>
      <c r="FK1444" s="29"/>
      <c r="FL1444" s="29"/>
      <c r="FM1444" s="29"/>
      <c r="FN1444" s="29"/>
      <c r="FO1444" s="29"/>
      <c r="FP1444" s="29"/>
      <c r="FQ1444" s="29"/>
      <c r="FR1444" s="29"/>
      <c r="FS1444" s="29"/>
      <c r="FT1444" s="29"/>
      <c r="FU1444" s="29"/>
      <c r="FV1444" s="29"/>
      <c r="FW1444" s="29"/>
      <c r="FX1444" s="29"/>
      <c r="FY1444" s="29"/>
      <c r="FZ1444" s="29"/>
      <c r="GA1444" s="29"/>
      <c r="GB1444" s="29"/>
      <c r="GC1444" s="29"/>
      <c r="GD1444" s="29"/>
      <c r="GE1444" s="29"/>
      <c r="GF1444" s="29"/>
      <c r="GG1444" s="29"/>
      <c r="GH1444" s="29"/>
      <c r="GI1444" s="29"/>
      <c r="GJ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</row>
    <row r="1445" spans="2:230" ht="12.75">
      <c r="B1445" s="48"/>
      <c r="C1445" s="48"/>
      <c r="D1445" s="48"/>
      <c r="E1445" s="55"/>
      <c r="F1445" s="56"/>
      <c r="G1445" s="56"/>
      <c r="H1445" s="56"/>
      <c r="I1445" s="48"/>
      <c r="J1445" s="48"/>
      <c r="K1445" s="48"/>
      <c r="L1445" s="56"/>
      <c r="M1445" s="48"/>
      <c r="N1445" s="48"/>
      <c r="O1445" s="49"/>
      <c r="P1445" s="48"/>
      <c r="Q1445" s="48"/>
      <c r="R1445" s="56"/>
      <c r="S1445" s="52"/>
      <c r="T1445" s="116"/>
      <c r="U1445" s="116"/>
      <c r="V1445" s="116"/>
      <c r="W1445" s="116"/>
      <c r="X1445" s="43"/>
      <c r="Y1445" s="43"/>
      <c r="Z1445" s="42"/>
      <c r="AA1445" s="43"/>
      <c r="AB1445" s="45"/>
      <c r="AC1445" s="45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  <c r="BM1445" s="29"/>
      <c r="BN1445" s="29"/>
      <c r="BO1445" s="29"/>
      <c r="BP1445" s="29"/>
      <c r="BQ1445" s="29"/>
      <c r="BR1445" s="29"/>
      <c r="BS1445" s="29"/>
      <c r="BT1445" s="29"/>
      <c r="BU1445" s="29"/>
      <c r="BV1445" s="29"/>
      <c r="BW1445" s="29"/>
      <c r="BX1445" s="29"/>
      <c r="BY1445" s="29"/>
      <c r="BZ1445" s="29"/>
      <c r="CA1445" s="29"/>
      <c r="CB1445" s="29"/>
      <c r="CC1445" s="29"/>
      <c r="CD1445" s="29"/>
      <c r="CE1445" s="29"/>
      <c r="CF1445" s="29"/>
      <c r="CG1445" s="29"/>
      <c r="CH1445" s="29"/>
      <c r="CI1445" s="29"/>
      <c r="CJ1445" s="29"/>
      <c r="CK1445" s="29"/>
      <c r="CL1445" s="29"/>
      <c r="CM1445" s="29"/>
      <c r="CN1445" s="29"/>
      <c r="CO1445" s="29"/>
      <c r="CP1445" s="29"/>
      <c r="CQ1445" s="29"/>
      <c r="CR1445" s="29"/>
      <c r="CS1445" s="29"/>
      <c r="CT1445" s="29"/>
      <c r="CU1445" s="29"/>
      <c r="CV1445" s="29"/>
      <c r="CW1445" s="29"/>
      <c r="CX1445" s="29"/>
      <c r="CY1445" s="29"/>
      <c r="CZ1445" s="29"/>
      <c r="DA1445" s="29"/>
      <c r="DB1445" s="29"/>
      <c r="DC1445" s="29"/>
      <c r="DD1445" s="29"/>
      <c r="DE1445" s="29"/>
      <c r="DF1445" s="29"/>
      <c r="DG1445" s="29"/>
      <c r="DH1445" s="29"/>
      <c r="DI1445" s="29"/>
      <c r="DJ1445" s="29"/>
      <c r="DK1445" s="29"/>
      <c r="DL1445" s="29"/>
      <c r="DM1445" s="29"/>
      <c r="DN1445" s="29"/>
      <c r="DO1445" s="29"/>
      <c r="DP1445" s="29"/>
      <c r="DQ1445" s="29"/>
      <c r="DR1445" s="29"/>
      <c r="DS1445" s="29"/>
      <c r="DT1445" s="29"/>
      <c r="DU1445" s="29"/>
      <c r="DV1445" s="29"/>
      <c r="DW1445" s="29"/>
      <c r="DX1445" s="29"/>
      <c r="DY1445" s="29"/>
      <c r="DZ1445" s="29"/>
      <c r="EA1445" s="29"/>
      <c r="EB1445" s="29"/>
      <c r="EC1445" s="29"/>
      <c r="ED1445" s="29"/>
      <c r="EE1445" s="29"/>
      <c r="EF1445" s="29"/>
      <c r="EG1445" s="29"/>
      <c r="EH1445" s="29"/>
      <c r="EI1445" s="29"/>
      <c r="EJ1445" s="29"/>
      <c r="EK1445" s="29"/>
      <c r="EL1445" s="29"/>
      <c r="EM1445" s="29"/>
      <c r="EN1445" s="29"/>
      <c r="EO1445" s="29"/>
      <c r="EP1445" s="29"/>
      <c r="EQ1445" s="29"/>
      <c r="ER1445" s="29"/>
      <c r="ES1445" s="29"/>
      <c r="ET1445" s="29"/>
      <c r="EU1445" s="29"/>
      <c r="EV1445" s="29"/>
      <c r="EW1445" s="29"/>
      <c r="EX1445" s="29"/>
      <c r="EY1445" s="29"/>
      <c r="EZ1445" s="29"/>
      <c r="FA1445" s="29"/>
      <c r="FB1445" s="29"/>
      <c r="FC1445" s="29"/>
      <c r="FD1445" s="29"/>
      <c r="FE1445" s="29"/>
      <c r="FF1445" s="29"/>
      <c r="FG1445" s="29"/>
      <c r="FH1445" s="29"/>
      <c r="FI1445" s="29"/>
      <c r="FJ1445" s="29"/>
      <c r="FK1445" s="29"/>
      <c r="FL1445" s="29"/>
      <c r="FM1445" s="29"/>
      <c r="FN1445" s="29"/>
      <c r="FO1445" s="29"/>
      <c r="FP1445" s="29"/>
      <c r="FQ1445" s="29"/>
      <c r="FR1445" s="29"/>
      <c r="FS1445" s="29"/>
      <c r="FT1445" s="29"/>
      <c r="FU1445" s="29"/>
      <c r="FV1445" s="29"/>
      <c r="FW1445" s="29"/>
      <c r="FX1445" s="29"/>
      <c r="FY1445" s="29"/>
      <c r="FZ1445" s="29"/>
      <c r="GA1445" s="29"/>
      <c r="GB1445" s="29"/>
      <c r="GC1445" s="29"/>
      <c r="GD1445" s="29"/>
      <c r="GE1445" s="29"/>
      <c r="GF1445" s="29"/>
      <c r="GG1445" s="29"/>
      <c r="GH1445" s="29"/>
      <c r="GI1445" s="29"/>
      <c r="GJ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</row>
    <row r="1446" spans="2:230" ht="12.75">
      <c r="B1446" s="48"/>
      <c r="C1446" s="48"/>
      <c r="D1446" s="48"/>
      <c r="E1446" s="55"/>
      <c r="F1446" s="56"/>
      <c r="G1446" s="56"/>
      <c r="H1446" s="56"/>
      <c r="I1446" s="48"/>
      <c r="J1446" s="48"/>
      <c r="K1446" s="48"/>
      <c r="L1446" s="56"/>
      <c r="M1446" s="48"/>
      <c r="N1446" s="48"/>
      <c r="O1446" s="49"/>
      <c r="P1446" s="48"/>
      <c r="Q1446" s="48"/>
      <c r="R1446" s="56"/>
      <c r="S1446" s="52"/>
      <c r="T1446" s="116"/>
      <c r="U1446" s="116"/>
      <c r="V1446" s="116"/>
      <c r="W1446" s="116"/>
      <c r="X1446" s="43"/>
      <c r="Y1446" s="43"/>
      <c r="Z1446" s="42"/>
      <c r="AA1446" s="43"/>
      <c r="AB1446" s="45"/>
      <c r="AC1446" s="45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  <c r="BM1446" s="29"/>
      <c r="BN1446" s="29"/>
      <c r="BO1446" s="29"/>
      <c r="BP1446" s="29"/>
      <c r="BQ1446" s="29"/>
      <c r="BR1446" s="29"/>
      <c r="BS1446" s="29"/>
      <c r="BT1446" s="29"/>
      <c r="BU1446" s="29"/>
      <c r="BV1446" s="29"/>
      <c r="BW1446" s="29"/>
      <c r="BX1446" s="29"/>
      <c r="BY1446" s="29"/>
      <c r="BZ1446" s="29"/>
      <c r="CA1446" s="29"/>
      <c r="CB1446" s="29"/>
      <c r="CC1446" s="29"/>
      <c r="CD1446" s="29"/>
      <c r="CE1446" s="29"/>
      <c r="CF1446" s="29"/>
      <c r="CG1446" s="29"/>
      <c r="CH1446" s="29"/>
      <c r="CI1446" s="29"/>
      <c r="CJ1446" s="29"/>
      <c r="CK1446" s="29"/>
      <c r="CL1446" s="29"/>
      <c r="CM1446" s="29"/>
      <c r="CN1446" s="29"/>
      <c r="CO1446" s="29"/>
      <c r="CP1446" s="29"/>
      <c r="CQ1446" s="29"/>
      <c r="CR1446" s="29"/>
      <c r="CS1446" s="29"/>
      <c r="CT1446" s="29"/>
      <c r="CU1446" s="29"/>
      <c r="CV1446" s="29"/>
      <c r="CW1446" s="29"/>
      <c r="CX1446" s="29"/>
      <c r="CY1446" s="29"/>
      <c r="CZ1446" s="29"/>
      <c r="DA1446" s="29"/>
      <c r="DB1446" s="29"/>
      <c r="DC1446" s="29"/>
      <c r="DD1446" s="29"/>
      <c r="DE1446" s="29"/>
      <c r="DF1446" s="29"/>
      <c r="DG1446" s="29"/>
      <c r="DH1446" s="29"/>
      <c r="DI1446" s="29"/>
      <c r="DJ1446" s="29"/>
      <c r="DK1446" s="29"/>
      <c r="DL1446" s="29"/>
      <c r="DM1446" s="29"/>
      <c r="DN1446" s="29"/>
      <c r="DO1446" s="29"/>
      <c r="DP1446" s="29"/>
      <c r="DQ1446" s="29"/>
      <c r="DR1446" s="29"/>
      <c r="DS1446" s="29"/>
      <c r="DT1446" s="29"/>
      <c r="DU1446" s="29"/>
      <c r="DV1446" s="29"/>
      <c r="DW1446" s="29"/>
      <c r="DX1446" s="29"/>
      <c r="DY1446" s="29"/>
      <c r="DZ1446" s="29"/>
      <c r="EA1446" s="29"/>
      <c r="EB1446" s="29"/>
      <c r="EC1446" s="29"/>
      <c r="ED1446" s="29"/>
      <c r="EE1446" s="29"/>
      <c r="EF1446" s="29"/>
      <c r="EG1446" s="29"/>
      <c r="EH1446" s="29"/>
      <c r="EI1446" s="29"/>
      <c r="EJ1446" s="29"/>
      <c r="EK1446" s="29"/>
      <c r="EL1446" s="29"/>
      <c r="EM1446" s="29"/>
      <c r="EN1446" s="29"/>
      <c r="EO1446" s="29"/>
      <c r="EP1446" s="29"/>
      <c r="EQ1446" s="29"/>
      <c r="ER1446" s="29"/>
      <c r="ES1446" s="29"/>
      <c r="ET1446" s="29"/>
      <c r="EU1446" s="29"/>
      <c r="EV1446" s="29"/>
      <c r="EW1446" s="29"/>
      <c r="EX1446" s="29"/>
      <c r="EY1446" s="29"/>
      <c r="EZ1446" s="29"/>
      <c r="FA1446" s="29"/>
      <c r="FB1446" s="29"/>
      <c r="FC1446" s="29"/>
      <c r="FD1446" s="29"/>
      <c r="FE1446" s="29"/>
      <c r="FF1446" s="29"/>
      <c r="FG1446" s="29"/>
      <c r="FH1446" s="29"/>
      <c r="FI1446" s="29"/>
      <c r="FJ1446" s="29"/>
      <c r="FK1446" s="29"/>
      <c r="FL1446" s="29"/>
      <c r="FM1446" s="29"/>
      <c r="FN1446" s="29"/>
      <c r="FO1446" s="29"/>
      <c r="FP1446" s="29"/>
      <c r="FQ1446" s="29"/>
      <c r="FR1446" s="29"/>
      <c r="FS1446" s="29"/>
      <c r="FT1446" s="29"/>
      <c r="FU1446" s="29"/>
      <c r="FV1446" s="29"/>
      <c r="FW1446" s="29"/>
      <c r="FX1446" s="29"/>
      <c r="FY1446" s="29"/>
      <c r="FZ1446" s="29"/>
      <c r="GA1446" s="29"/>
      <c r="GB1446" s="29"/>
      <c r="GC1446" s="29"/>
      <c r="GD1446" s="29"/>
      <c r="GE1446" s="29"/>
      <c r="GF1446" s="29"/>
      <c r="GG1446" s="29"/>
      <c r="GH1446" s="29"/>
      <c r="GI1446" s="29"/>
      <c r="GJ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</row>
    <row r="1447" spans="2:230" ht="12.75">
      <c r="B1447" s="48"/>
      <c r="C1447" s="48"/>
      <c r="D1447" s="48"/>
      <c r="E1447" s="55"/>
      <c r="F1447" s="56"/>
      <c r="G1447" s="56"/>
      <c r="H1447" s="56"/>
      <c r="I1447" s="48"/>
      <c r="J1447" s="48"/>
      <c r="K1447" s="48"/>
      <c r="L1447" s="56"/>
      <c r="M1447" s="48"/>
      <c r="N1447" s="48"/>
      <c r="O1447" s="49"/>
      <c r="P1447" s="48"/>
      <c r="Q1447" s="48"/>
      <c r="R1447" s="56"/>
      <c r="S1447" s="52"/>
      <c r="T1447" s="116"/>
      <c r="U1447" s="116"/>
      <c r="V1447" s="116"/>
      <c r="W1447" s="116"/>
      <c r="X1447" s="43"/>
      <c r="Y1447" s="43"/>
      <c r="Z1447" s="42"/>
      <c r="AA1447" s="43"/>
      <c r="AB1447" s="45"/>
      <c r="AC1447" s="45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  <c r="BM1447" s="29"/>
      <c r="BN1447" s="29"/>
      <c r="BO1447" s="29"/>
      <c r="BP1447" s="29"/>
      <c r="BQ1447" s="29"/>
      <c r="BR1447" s="29"/>
      <c r="BS1447" s="29"/>
      <c r="BT1447" s="29"/>
      <c r="BU1447" s="29"/>
      <c r="BV1447" s="29"/>
      <c r="BW1447" s="29"/>
      <c r="BX1447" s="29"/>
      <c r="BY1447" s="29"/>
      <c r="BZ1447" s="29"/>
      <c r="CA1447" s="29"/>
      <c r="CB1447" s="29"/>
      <c r="CC1447" s="29"/>
      <c r="CD1447" s="29"/>
      <c r="CE1447" s="29"/>
      <c r="CF1447" s="29"/>
      <c r="CG1447" s="29"/>
      <c r="CH1447" s="29"/>
      <c r="CI1447" s="29"/>
      <c r="CJ1447" s="29"/>
      <c r="CK1447" s="29"/>
      <c r="CL1447" s="29"/>
      <c r="CM1447" s="29"/>
      <c r="CN1447" s="29"/>
      <c r="CO1447" s="29"/>
      <c r="CP1447" s="29"/>
      <c r="CQ1447" s="29"/>
      <c r="CR1447" s="29"/>
      <c r="CS1447" s="29"/>
      <c r="CT1447" s="29"/>
      <c r="CU1447" s="29"/>
      <c r="CV1447" s="29"/>
      <c r="CW1447" s="29"/>
      <c r="CX1447" s="29"/>
      <c r="CY1447" s="29"/>
      <c r="CZ1447" s="29"/>
      <c r="DA1447" s="29"/>
      <c r="DB1447" s="29"/>
      <c r="DC1447" s="29"/>
      <c r="DD1447" s="29"/>
      <c r="DE1447" s="29"/>
      <c r="DF1447" s="29"/>
      <c r="DG1447" s="29"/>
      <c r="DH1447" s="29"/>
      <c r="DI1447" s="29"/>
      <c r="DJ1447" s="29"/>
      <c r="DK1447" s="29"/>
      <c r="DL1447" s="29"/>
      <c r="DM1447" s="29"/>
      <c r="DN1447" s="29"/>
      <c r="DO1447" s="29"/>
      <c r="DP1447" s="29"/>
      <c r="DQ1447" s="29"/>
      <c r="DR1447" s="29"/>
      <c r="DS1447" s="29"/>
      <c r="DT1447" s="29"/>
      <c r="DU1447" s="29"/>
      <c r="DV1447" s="29"/>
      <c r="DW1447" s="29"/>
      <c r="DX1447" s="29"/>
      <c r="DY1447" s="29"/>
      <c r="DZ1447" s="29"/>
      <c r="EA1447" s="29"/>
      <c r="EB1447" s="29"/>
      <c r="EC1447" s="29"/>
      <c r="ED1447" s="29"/>
      <c r="EE1447" s="29"/>
      <c r="EF1447" s="29"/>
      <c r="EG1447" s="29"/>
      <c r="EH1447" s="29"/>
      <c r="EI1447" s="29"/>
      <c r="EJ1447" s="29"/>
      <c r="EK1447" s="29"/>
      <c r="EL1447" s="29"/>
      <c r="EM1447" s="29"/>
      <c r="EN1447" s="29"/>
      <c r="EO1447" s="29"/>
      <c r="EP1447" s="29"/>
      <c r="EQ1447" s="29"/>
      <c r="ER1447" s="29"/>
      <c r="ES1447" s="29"/>
      <c r="ET1447" s="29"/>
      <c r="EU1447" s="29"/>
      <c r="EV1447" s="29"/>
      <c r="EW1447" s="29"/>
      <c r="EX1447" s="29"/>
      <c r="EY1447" s="29"/>
      <c r="EZ1447" s="29"/>
      <c r="FA1447" s="29"/>
      <c r="FB1447" s="29"/>
      <c r="FC1447" s="29"/>
      <c r="FD1447" s="29"/>
      <c r="FE1447" s="29"/>
      <c r="FF1447" s="29"/>
      <c r="FG1447" s="29"/>
      <c r="FH1447" s="29"/>
      <c r="FI1447" s="29"/>
      <c r="FJ1447" s="29"/>
      <c r="FK1447" s="29"/>
      <c r="FL1447" s="29"/>
      <c r="FM1447" s="29"/>
      <c r="FN1447" s="29"/>
      <c r="FO1447" s="29"/>
      <c r="FP1447" s="29"/>
      <c r="FQ1447" s="29"/>
      <c r="FR1447" s="29"/>
      <c r="FS1447" s="29"/>
      <c r="FT1447" s="29"/>
      <c r="FU1447" s="29"/>
      <c r="FV1447" s="29"/>
      <c r="FW1447" s="29"/>
      <c r="FX1447" s="29"/>
      <c r="FY1447" s="29"/>
      <c r="FZ1447" s="29"/>
      <c r="GA1447" s="29"/>
      <c r="GB1447" s="29"/>
      <c r="GC1447" s="29"/>
      <c r="GD1447" s="29"/>
      <c r="GE1447" s="29"/>
      <c r="GF1447" s="29"/>
      <c r="GG1447" s="29"/>
      <c r="GH1447" s="29"/>
      <c r="GI1447" s="29"/>
      <c r="GJ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</row>
    <row r="1448" spans="2:230" ht="12.75">
      <c r="B1448" s="48"/>
      <c r="C1448" s="48"/>
      <c r="D1448" s="48"/>
      <c r="E1448" s="55"/>
      <c r="F1448" s="56"/>
      <c r="G1448" s="56"/>
      <c r="H1448" s="56"/>
      <c r="I1448" s="48"/>
      <c r="J1448" s="48"/>
      <c r="K1448" s="48"/>
      <c r="L1448" s="56"/>
      <c r="M1448" s="48"/>
      <c r="N1448" s="48"/>
      <c r="O1448" s="49"/>
      <c r="P1448" s="48"/>
      <c r="Q1448" s="48"/>
      <c r="R1448" s="56"/>
      <c r="S1448" s="52"/>
      <c r="T1448" s="116"/>
      <c r="U1448" s="116"/>
      <c r="V1448" s="116"/>
      <c r="W1448" s="116"/>
      <c r="X1448" s="43"/>
      <c r="Y1448" s="43"/>
      <c r="Z1448" s="42"/>
      <c r="AA1448" s="43"/>
      <c r="AB1448" s="45"/>
      <c r="AC1448" s="45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  <c r="BM1448" s="29"/>
      <c r="BN1448" s="29"/>
      <c r="BO1448" s="29"/>
      <c r="BP1448" s="29"/>
      <c r="BQ1448" s="29"/>
      <c r="BR1448" s="29"/>
      <c r="BS1448" s="29"/>
      <c r="BT1448" s="29"/>
      <c r="BU1448" s="29"/>
      <c r="BV1448" s="29"/>
      <c r="BW1448" s="29"/>
      <c r="BX1448" s="29"/>
      <c r="BY1448" s="29"/>
      <c r="BZ1448" s="29"/>
      <c r="CA1448" s="29"/>
      <c r="CB1448" s="29"/>
      <c r="CC1448" s="29"/>
      <c r="CD1448" s="29"/>
      <c r="CE1448" s="29"/>
      <c r="CF1448" s="29"/>
      <c r="CG1448" s="29"/>
      <c r="CH1448" s="29"/>
      <c r="CI1448" s="29"/>
      <c r="CJ1448" s="29"/>
      <c r="CK1448" s="29"/>
      <c r="CL1448" s="29"/>
      <c r="CM1448" s="29"/>
      <c r="CN1448" s="29"/>
      <c r="CO1448" s="29"/>
      <c r="CP1448" s="29"/>
      <c r="CQ1448" s="29"/>
      <c r="CR1448" s="29"/>
      <c r="CS1448" s="29"/>
      <c r="CT1448" s="29"/>
      <c r="CU1448" s="29"/>
      <c r="CV1448" s="29"/>
      <c r="CW1448" s="29"/>
      <c r="CX1448" s="29"/>
      <c r="CY1448" s="29"/>
      <c r="CZ1448" s="29"/>
      <c r="DA1448" s="29"/>
      <c r="DB1448" s="29"/>
      <c r="DC1448" s="29"/>
      <c r="DD1448" s="29"/>
      <c r="DE1448" s="29"/>
      <c r="DF1448" s="29"/>
      <c r="DG1448" s="29"/>
      <c r="DH1448" s="29"/>
      <c r="DI1448" s="29"/>
      <c r="DJ1448" s="29"/>
      <c r="DK1448" s="29"/>
      <c r="DL1448" s="29"/>
      <c r="DM1448" s="29"/>
      <c r="DN1448" s="29"/>
      <c r="DO1448" s="29"/>
      <c r="DP1448" s="29"/>
      <c r="DQ1448" s="29"/>
      <c r="DR1448" s="29"/>
      <c r="DS1448" s="29"/>
      <c r="DT1448" s="29"/>
      <c r="DU1448" s="29"/>
      <c r="DV1448" s="29"/>
      <c r="DW1448" s="29"/>
      <c r="DX1448" s="29"/>
      <c r="DY1448" s="29"/>
      <c r="DZ1448" s="29"/>
      <c r="EA1448" s="29"/>
      <c r="EB1448" s="29"/>
      <c r="EC1448" s="29"/>
      <c r="ED1448" s="29"/>
      <c r="EE1448" s="29"/>
      <c r="EF1448" s="29"/>
      <c r="EG1448" s="29"/>
      <c r="EH1448" s="29"/>
      <c r="EI1448" s="29"/>
      <c r="EJ1448" s="29"/>
      <c r="EK1448" s="29"/>
      <c r="EL1448" s="29"/>
      <c r="EM1448" s="29"/>
      <c r="EN1448" s="29"/>
      <c r="EO1448" s="29"/>
      <c r="EP1448" s="29"/>
      <c r="EQ1448" s="29"/>
      <c r="ER1448" s="29"/>
      <c r="ES1448" s="29"/>
      <c r="ET1448" s="29"/>
      <c r="EU1448" s="29"/>
      <c r="EV1448" s="29"/>
      <c r="EW1448" s="29"/>
      <c r="EX1448" s="29"/>
      <c r="EY1448" s="29"/>
      <c r="EZ1448" s="29"/>
      <c r="FA1448" s="29"/>
      <c r="FB1448" s="29"/>
      <c r="FC1448" s="29"/>
      <c r="FD1448" s="29"/>
      <c r="FE1448" s="29"/>
      <c r="FF1448" s="29"/>
      <c r="FG1448" s="29"/>
      <c r="FH1448" s="29"/>
      <c r="FI1448" s="29"/>
      <c r="FJ1448" s="29"/>
      <c r="FK1448" s="29"/>
      <c r="FL1448" s="29"/>
      <c r="FM1448" s="29"/>
      <c r="FN1448" s="29"/>
      <c r="FO1448" s="29"/>
      <c r="FP1448" s="29"/>
      <c r="FQ1448" s="29"/>
      <c r="FR1448" s="29"/>
      <c r="FS1448" s="29"/>
      <c r="FT1448" s="29"/>
      <c r="FU1448" s="29"/>
      <c r="FV1448" s="29"/>
      <c r="FW1448" s="29"/>
      <c r="FX1448" s="29"/>
      <c r="FY1448" s="29"/>
      <c r="FZ1448" s="29"/>
      <c r="GA1448" s="29"/>
      <c r="GB1448" s="29"/>
      <c r="GC1448" s="29"/>
      <c r="GD1448" s="29"/>
      <c r="GE1448" s="29"/>
      <c r="GF1448" s="29"/>
      <c r="GG1448" s="29"/>
      <c r="GH1448" s="29"/>
      <c r="GI1448" s="29"/>
      <c r="GJ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</row>
    <row r="1449" spans="2:230" ht="12.75">
      <c r="B1449" s="48"/>
      <c r="C1449" s="48"/>
      <c r="D1449" s="48"/>
      <c r="E1449" s="55"/>
      <c r="F1449" s="56"/>
      <c r="G1449" s="56"/>
      <c r="H1449" s="56"/>
      <c r="I1449" s="48"/>
      <c r="J1449" s="48"/>
      <c r="K1449" s="48"/>
      <c r="L1449" s="56"/>
      <c r="M1449" s="48"/>
      <c r="N1449" s="48"/>
      <c r="O1449" s="49"/>
      <c r="P1449" s="48"/>
      <c r="Q1449" s="48"/>
      <c r="R1449" s="56"/>
      <c r="S1449" s="52"/>
      <c r="T1449" s="116"/>
      <c r="U1449" s="116"/>
      <c r="V1449" s="116"/>
      <c r="W1449" s="116"/>
      <c r="X1449" s="43"/>
      <c r="Y1449" s="43"/>
      <c r="Z1449" s="42"/>
      <c r="AA1449" s="43"/>
      <c r="AB1449" s="45"/>
      <c r="AC1449" s="45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  <c r="BM1449" s="29"/>
      <c r="BN1449" s="29"/>
      <c r="BO1449" s="29"/>
      <c r="BP1449" s="29"/>
      <c r="BQ1449" s="29"/>
      <c r="BR1449" s="29"/>
      <c r="BS1449" s="29"/>
      <c r="BT1449" s="29"/>
      <c r="BU1449" s="29"/>
      <c r="BV1449" s="29"/>
      <c r="BW1449" s="29"/>
      <c r="BX1449" s="29"/>
      <c r="BY1449" s="29"/>
      <c r="BZ1449" s="29"/>
      <c r="CA1449" s="29"/>
      <c r="CB1449" s="29"/>
      <c r="CC1449" s="29"/>
      <c r="CD1449" s="29"/>
      <c r="CE1449" s="29"/>
      <c r="CF1449" s="29"/>
      <c r="CG1449" s="29"/>
      <c r="CH1449" s="29"/>
      <c r="CI1449" s="29"/>
      <c r="CJ1449" s="29"/>
      <c r="CK1449" s="29"/>
      <c r="CL1449" s="29"/>
      <c r="CM1449" s="29"/>
      <c r="CN1449" s="29"/>
      <c r="CO1449" s="29"/>
      <c r="CP1449" s="29"/>
      <c r="CQ1449" s="29"/>
      <c r="CR1449" s="29"/>
      <c r="CS1449" s="29"/>
      <c r="CT1449" s="29"/>
      <c r="CU1449" s="29"/>
      <c r="CV1449" s="29"/>
      <c r="CW1449" s="29"/>
      <c r="CX1449" s="29"/>
      <c r="CY1449" s="29"/>
      <c r="CZ1449" s="29"/>
      <c r="DA1449" s="29"/>
      <c r="DB1449" s="29"/>
      <c r="DC1449" s="29"/>
      <c r="DD1449" s="29"/>
      <c r="DE1449" s="29"/>
      <c r="DF1449" s="29"/>
      <c r="DG1449" s="29"/>
      <c r="DH1449" s="29"/>
      <c r="DI1449" s="29"/>
      <c r="DJ1449" s="29"/>
      <c r="DK1449" s="29"/>
      <c r="DL1449" s="29"/>
      <c r="DM1449" s="29"/>
      <c r="DN1449" s="29"/>
      <c r="DO1449" s="29"/>
      <c r="DP1449" s="29"/>
      <c r="DQ1449" s="29"/>
      <c r="DR1449" s="29"/>
      <c r="DS1449" s="29"/>
      <c r="DT1449" s="29"/>
      <c r="DU1449" s="29"/>
      <c r="DV1449" s="29"/>
      <c r="DW1449" s="29"/>
      <c r="DX1449" s="29"/>
      <c r="DY1449" s="29"/>
      <c r="DZ1449" s="29"/>
      <c r="EA1449" s="29"/>
      <c r="EB1449" s="29"/>
      <c r="EC1449" s="29"/>
      <c r="ED1449" s="29"/>
      <c r="EE1449" s="29"/>
      <c r="EF1449" s="29"/>
      <c r="EG1449" s="29"/>
      <c r="EH1449" s="29"/>
      <c r="EI1449" s="29"/>
      <c r="EJ1449" s="29"/>
      <c r="EK1449" s="29"/>
      <c r="EL1449" s="29"/>
      <c r="EM1449" s="29"/>
      <c r="EN1449" s="29"/>
      <c r="EO1449" s="29"/>
      <c r="EP1449" s="29"/>
      <c r="EQ1449" s="29"/>
      <c r="ER1449" s="29"/>
      <c r="ES1449" s="29"/>
      <c r="ET1449" s="29"/>
      <c r="EU1449" s="29"/>
      <c r="EV1449" s="29"/>
      <c r="EW1449" s="29"/>
      <c r="EX1449" s="29"/>
      <c r="EY1449" s="29"/>
      <c r="EZ1449" s="29"/>
      <c r="FA1449" s="29"/>
      <c r="FB1449" s="29"/>
      <c r="FC1449" s="29"/>
      <c r="FD1449" s="29"/>
      <c r="FE1449" s="29"/>
      <c r="FF1449" s="29"/>
      <c r="FG1449" s="29"/>
      <c r="FH1449" s="29"/>
      <c r="FI1449" s="29"/>
      <c r="FJ1449" s="29"/>
      <c r="FK1449" s="29"/>
      <c r="FL1449" s="29"/>
      <c r="FM1449" s="29"/>
      <c r="FN1449" s="29"/>
      <c r="FO1449" s="29"/>
      <c r="FP1449" s="29"/>
      <c r="FQ1449" s="29"/>
      <c r="FR1449" s="29"/>
      <c r="FS1449" s="29"/>
      <c r="FT1449" s="29"/>
      <c r="FU1449" s="29"/>
      <c r="FV1449" s="29"/>
      <c r="FW1449" s="29"/>
      <c r="FX1449" s="29"/>
      <c r="FY1449" s="29"/>
      <c r="FZ1449" s="29"/>
      <c r="GA1449" s="29"/>
      <c r="GB1449" s="29"/>
      <c r="GC1449" s="29"/>
      <c r="GD1449" s="29"/>
      <c r="GE1449" s="29"/>
      <c r="GF1449" s="29"/>
      <c r="GG1449" s="29"/>
      <c r="GH1449" s="29"/>
      <c r="GI1449" s="29"/>
      <c r="GJ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</row>
    <row r="1450" spans="2:230" ht="12.75">
      <c r="B1450" s="48"/>
      <c r="C1450" s="48"/>
      <c r="D1450" s="48"/>
      <c r="E1450" s="55"/>
      <c r="F1450" s="56"/>
      <c r="G1450" s="56"/>
      <c r="H1450" s="56"/>
      <c r="I1450" s="48"/>
      <c r="J1450" s="48"/>
      <c r="K1450" s="48"/>
      <c r="L1450" s="56"/>
      <c r="M1450" s="48"/>
      <c r="N1450" s="48"/>
      <c r="O1450" s="49"/>
      <c r="P1450" s="48"/>
      <c r="Q1450" s="48"/>
      <c r="R1450" s="56"/>
      <c r="S1450" s="52"/>
      <c r="T1450" s="116"/>
      <c r="U1450" s="116"/>
      <c r="V1450" s="116"/>
      <c r="W1450" s="116"/>
      <c r="X1450" s="43"/>
      <c r="Y1450" s="43"/>
      <c r="Z1450" s="42"/>
      <c r="AA1450" s="43"/>
      <c r="AB1450" s="45"/>
      <c r="AC1450" s="45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  <c r="BF1450" s="29"/>
      <c r="BG1450" s="29"/>
      <c r="BH1450" s="29"/>
      <c r="BI1450" s="29"/>
      <c r="BJ1450" s="29"/>
      <c r="BK1450" s="29"/>
      <c r="BL1450" s="29"/>
      <c r="BM1450" s="29"/>
      <c r="BN1450" s="29"/>
      <c r="BO1450" s="29"/>
      <c r="BP1450" s="29"/>
      <c r="BQ1450" s="29"/>
      <c r="BR1450" s="29"/>
      <c r="BS1450" s="29"/>
      <c r="BT1450" s="29"/>
      <c r="BU1450" s="29"/>
      <c r="BV1450" s="29"/>
      <c r="BW1450" s="29"/>
      <c r="BX1450" s="29"/>
      <c r="BY1450" s="29"/>
      <c r="BZ1450" s="29"/>
      <c r="CA1450" s="29"/>
      <c r="CB1450" s="29"/>
      <c r="CC1450" s="29"/>
      <c r="CD1450" s="29"/>
      <c r="CE1450" s="29"/>
      <c r="CF1450" s="29"/>
      <c r="CG1450" s="29"/>
      <c r="CH1450" s="29"/>
      <c r="CI1450" s="29"/>
      <c r="CJ1450" s="29"/>
      <c r="CK1450" s="29"/>
      <c r="CL1450" s="29"/>
      <c r="CM1450" s="29"/>
      <c r="CN1450" s="29"/>
      <c r="CO1450" s="29"/>
      <c r="CP1450" s="29"/>
      <c r="CQ1450" s="29"/>
      <c r="CR1450" s="29"/>
      <c r="CS1450" s="29"/>
      <c r="CT1450" s="29"/>
      <c r="CU1450" s="29"/>
      <c r="CV1450" s="29"/>
      <c r="CW1450" s="29"/>
      <c r="CX1450" s="29"/>
      <c r="CY1450" s="29"/>
      <c r="CZ1450" s="29"/>
      <c r="DA1450" s="29"/>
      <c r="DB1450" s="29"/>
      <c r="DC1450" s="29"/>
      <c r="DD1450" s="29"/>
      <c r="DE1450" s="29"/>
      <c r="DF1450" s="29"/>
      <c r="DG1450" s="29"/>
      <c r="DH1450" s="29"/>
      <c r="DI1450" s="29"/>
      <c r="DJ1450" s="29"/>
      <c r="DK1450" s="29"/>
      <c r="DL1450" s="29"/>
      <c r="DM1450" s="29"/>
      <c r="DN1450" s="29"/>
      <c r="DO1450" s="29"/>
      <c r="DP1450" s="29"/>
      <c r="DQ1450" s="29"/>
      <c r="DR1450" s="29"/>
      <c r="DS1450" s="29"/>
      <c r="DT1450" s="29"/>
      <c r="DU1450" s="29"/>
      <c r="DV1450" s="29"/>
      <c r="DW1450" s="29"/>
      <c r="DX1450" s="29"/>
      <c r="DY1450" s="29"/>
      <c r="DZ1450" s="29"/>
      <c r="EA1450" s="29"/>
      <c r="EB1450" s="29"/>
      <c r="EC1450" s="29"/>
      <c r="ED1450" s="29"/>
      <c r="EE1450" s="29"/>
      <c r="EF1450" s="29"/>
      <c r="EG1450" s="29"/>
      <c r="EH1450" s="29"/>
      <c r="EI1450" s="29"/>
      <c r="EJ1450" s="29"/>
      <c r="EK1450" s="29"/>
      <c r="EL1450" s="29"/>
      <c r="EM1450" s="29"/>
      <c r="EN1450" s="29"/>
      <c r="EO1450" s="29"/>
      <c r="EP1450" s="29"/>
      <c r="EQ1450" s="29"/>
      <c r="ER1450" s="29"/>
      <c r="ES1450" s="29"/>
      <c r="ET1450" s="29"/>
      <c r="EU1450" s="29"/>
      <c r="EV1450" s="29"/>
      <c r="EW1450" s="29"/>
      <c r="EX1450" s="29"/>
      <c r="EY1450" s="29"/>
      <c r="EZ1450" s="29"/>
      <c r="FA1450" s="29"/>
      <c r="FB1450" s="29"/>
      <c r="FC1450" s="29"/>
      <c r="FD1450" s="29"/>
      <c r="FE1450" s="29"/>
      <c r="FF1450" s="29"/>
      <c r="FG1450" s="29"/>
      <c r="FH1450" s="29"/>
      <c r="FI1450" s="29"/>
      <c r="FJ1450" s="29"/>
      <c r="FK1450" s="29"/>
      <c r="FL1450" s="29"/>
      <c r="FM1450" s="29"/>
      <c r="FN1450" s="29"/>
      <c r="FO1450" s="29"/>
      <c r="FP1450" s="29"/>
      <c r="FQ1450" s="29"/>
      <c r="FR1450" s="29"/>
      <c r="FS1450" s="29"/>
      <c r="FT1450" s="29"/>
      <c r="FU1450" s="29"/>
      <c r="FV1450" s="29"/>
      <c r="FW1450" s="29"/>
      <c r="FX1450" s="29"/>
      <c r="FY1450" s="29"/>
      <c r="FZ1450" s="29"/>
      <c r="GA1450" s="29"/>
      <c r="GB1450" s="29"/>
      <c r="GC1450" s="29"/>
      <c r="GD1450" s="29"/>
      <c r="GE1450" s="29"/>
      <c r="GF1450" s="29"/>
      <c r="GG1450" s="29"/>
      <c r="GH1450" s="29"/>
      <c r="GI1450" s="29"/>
      <c r="GJ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</row>
    <row r="1451" spans="2:230" ht="12.75">
      <c r="B1451" s="48"/>
      <c r="C1451" s="48"/>
      <c r="D1451" s="48"/>
      <c r="E1451" s="55"/>
      <c r="F1451" s="56"/>
      <c r="G1451" s="56"/>
      <c r="H1451" s="56"/>
      <c r="I1451" s="48"/>
      <c r="J1451" s="48"/>
      <c r="K1451" s="48"/>
      <c r="L1451" s="56"/>
      <c r="M1451" s="48"/>
      <c r="N1451" s="48"/>
      <c r="O1451" s="49"/>
      <c r="P1451" s="48"/>
      <c r="Q1451" s="48"/>
      <c r="R1451" s="56"/>
      <c r="S1451" s="52"/>
      <c r="T1451" s="116"/>
      <c r="U1451" s="116"/>
      <c r="V1451" s="116"/>
      <c r="W1451" s="116"/>
      <c r="X1451" s="43"/>
      <c r="Y1451" s="43"/>
      <c r="Z1451" s="42"/>
      <c r="AA1451" s="43"/>
      <c r="AB1451" s="45"/>
      <c r="AC1451" s="45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  <c r="BI1451" s="29"/>
      <c r="BJ1451" s="29"/>
      <c r="BK1451" s="29"/>
      <c r="BL1451" s="29"/>
      <c r="BM1451" s="29"/>
      <c r="BN1451" s="29"/>
      <c r="BO1451" s="29"/>
      <c r="BP1451" s="29"/>
      <c r="BQ1451" s="29"/>
      <c r="BR1451" s="29"/>
      <c r="BS1451" s="29"/>
      <c r="BT1451" s="29"/>
      <c r="BU1451" s="29"/>
      <c r="BV1451" s="29"/>
      <c r="BW1451" s="29"/>
      <c r="BX1451" s="29"/>
      <c r="BY1451" s="29"/>
      <c r="BZ1451" s="29"/>
      <c r="CA1451" s="29"/>
      <c r="CB1451" s="29"/>
      <c r="CC1451" s="29"/>
      <c r="CD1451" s="29"/>
      <c r="CE1451" s="29"/>
      <c r="CF1451" s="29"/>
      <c r="CG1451" s="29"/>
      <c r="CH1451" s="29"/>
      <c r="CI1451" s="29"/>
      <c r="CJ1451" s="29"/>
      <c r="CK1451" s="29"/>
      <c r="CL1451" s="29"/>
      <c r="CM1451" s="29"/>
      <c r="CN1451" s="29"/>
      <c r="CO1451" s="29"/>
      <c r="CP1451" s="29"/>
      <c r="CQ1451" s="29"/>
      <c r="CR1451" s="29"/>
      <c r="CS1451" s="29"/>
      <c r="CT1451" s="29"/>
      <c r="CU1451" s="29"/>
      <c r="CV1451" s="29"/>
      <c r="CW1451" s="29"/>
      <c r="CX1451" s="29"/>
      <c r="CY1451" s="29"/>
      <c r="CZ1451" s="29"/>
      <c r="DA1451" s="29"/>
      <c r="DB1451" s="29"/>
      <c r="DC1451" s="29"/>
      <c r="DD1451" s="29"/>
      <c r="DE1451" s="29"/>
      <c r="DF1451" s="29"/>
      <c r="DG1451" s="29"/>
      <c r="DH1451" s="29"/>
      <c r="DI1451" s="29"/>
      <c r="DJ1451" s="29"/>
      <c r="DK1451" s="29"/>
      <c r="DL1451" s="29"/>
      <c r="DM1451" s="29"/>
      <c r="DN1451" s="29"/>
      <c r="DO1451" s="29"/>
      <c r="DP1451" s="29"/>
      <c r="DQ1451" s="29"/>
      <c r="DR1451" s="29"/>
      <c r="DS1451" s="29"/>
      <c r="DT1451" s="29"/>
      <c r="DU1451" s="29"/>
      <c r="DV1451" s="29"/>
      <c r="DW1451" s="29"/>
      <c r="DX1451" s="29"/>
      <c r="DY1451" s="29"/>
      <c r="DZ1451" s="29"/>
      <c r="EA1451" s="29"/>
      <c r="EB1451" s="29"/>
      <c r="EC1451" s="29"/>
      <c r="ED1451" s="29"/>
      <c r="EE1451" s="29"/>
      <c r="EF1451" s="29"/>
      <c r="EG1451" s="29"/>
      <c r="EH1451" s="29"/>
      <c r="EI1451" s="29"/>
      <c r="EJ1451" s="29"/>
      <c r="EK1451" s="29"/>
      <c r="EL1451" s="29"/>
      <c r="EM1451" s="29"/>
      <c r="EN1451" s="29"/>
      <c r="EO1451" s="29"/>
      <c r="EP1451" s="29"/>
      <c r="EQ1451" s="29"/>
      <c r="ER1451" s="29"/>
      <c r="ES1451" s="29"/>
      <c r="ET1451" s="29"/>
      <c r="EU1451" s="29"/>
      <c r="EV1451" s="29"/>
      <c r="EW1451" s="29"/>
      <c r="EX1451" s="29"/>
      <c r="EY1451" s="29"/>
      <c r="EZ1451" s="29"/>
      <c r="FA1451" s="29"/>
      <c r="FB1451" s="29"/>
      <c r="FC1451" s="29"/>
      <c r="FD1451" s="29"/>
      <c r="FE1451" s="29"/>
      <c r="FF1451" s="29"/>
      <c r="FG1451" s="29"/>
      <c r="FH1451" s="29"/>
      <c r="FI1451" s="29"/>
      <c r="FJ1451" s="29"/>
      <c r="FK1451" s="29"/>
      <c r="FL1451" s="29"/>
      <c r="FM1451" s="29"/>
      <c r="FN1451" s="29"/>
      <c r="FO1451" s="29"/>
      <c r="FP1451" s="29"/>
      <c r="FQ1451" s="29"/>
      <c r="FR1451" s="29"/>
      <c r="FS1451" s="29"/>
      <c r="FT1451" s="29"/>
      <c r="FU1451" s="29"/>
      <c r="FV1451" s="29"/>
      <c r="FW1451" s="29"/>
      <c r="FX1451" s="29"/>
      <c r="FY1451" s="29"/>
      <c r="FZ1451" s="29"/>
      <c r="GA1451" s="29"/>
      <c r="GB1451" s="29"/>
      <c r="GC1451" s="29"/>
      <c r="GD1451" s="29"/>
      <c r="GE1451" s="29"/>
      <c r="GF1451" s="29"/>
      <c r="GG1451" s="29"/>
      <c r="GH1451" s="29"/>
      <c r="GI1451" s="29"/>
      <c r="GJ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</row>
    <row r="1452" spans="2:230" ht="12.75">
      <c r="B1452" s="48"/>
      <c r="C1452" s="48"/>
      <c r="D1452" s="48"/>
      <c r="E1452" s="55"/>
      <c r="F1452" s="56"/>
      <c r="G1452" s="56"/>
      <c r="H1452" s="56"/>
      <c r="I1452" s="48"/>
      <c r="J1452" s="48"/>
      <c r="K1452" s="48"/>
      <c r="L1452" s="56"/>
      <c r="M1452" s="48"/>
      <c r="N1452" s="48"/>
      <c r="O1452" s="49"/>
      <c r="P1452" s="48"/>
      <c r="Q1452" s="48"/>
      <c r="R1452" s="56"/>
      <c r="S1452" s="52"/>
      <c r="T1452" s="116"/>
      <c r="U1452" s="116"/>
      <c r="V1452" s="116"/>
      <c r="W1452" s="116"/>
      <c r="X1452" s="43"/>
      <c r="Y1452" s="43"/>
      <c r="Z1452" s="42"/>
      <c r="AA1452" s="43"/>
      <c r="AB1452" s="45"/>
      <c r="AC1452" s="45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  <c r="BF1452" s="29"/>
      <c r="BG1452" s="29"/>
      <c r="BH1452" s="29"/>
      <c r="BI1452" s="29"/>
      <c r="BJ1452" s="29"/>
      <c r="BK1452" s="29"/>
      <c r="BL1452" s="29"/>
      <c r="BM1452" s="29"/>
      <c r="BN1452" s="29"/>
      <c r="BO1452" s="29"/>
      <c r="BP1452" s="29"/>
      <c r="BQ1452" s="29"/>
      <c r="BR1452" s="29"/>
      <c r="BS1452" s="29"/>
      <c r="BT1452" s="29"/>
      <c r="BU1452" s="29"/>
      <c r="BV1452" s="29"/>
      <c r="BW1452" s="29"/>
      <c r="BX1452" s="29"/>
      <c r="BY1452" s="29"/>
      <c r="BZ1452" s="29"/>
      <c r="CA1452" s="29"/>
      <c r="CB1452" s="29"/>
      <c r="CC1452" s="29"/>
      <c r="CD1452" s="29"/>
      <c r="CE1452" s="29"/>
      <c r="CF1452" s="29"/>
      <c r="CG1452" s="29"/>
      <c r="CH1452" s="29"/>
      <c r="CI1452" s="29"/>
      <c r="CJ1452" s="29"/>
      <c r="CK1452" s="29"/>
      <c r="CL1452" s="29"/>
      <c r="CM1452" s="29"/>
      <c r="CN1452" s="29"/>
      <c r="CO1452" s="29"/>
      <c r="CP1452" s="29"/>
      <c r="CQ1452" s="29"/>
      <c r="CR1452" s="29"/>
      <c r="CS1452" s="29"/>
      <c r="CT1452" s="29"/>
      <c r="CU1452" s="29"/>
      <c r="CV1452" s="29"/>
      <c r="CW1452" s="29"/>
      <c r="CX1452" s="29"/>
      <c r="CY1452" s="29"/>
      <c r="CZ1452" s="29"/>
      <c r="DA1452" s="29"/>
      <c r="DB1452" s="29"/>
      <c r="DC1452" s="29"/>
      <c r="DD1452" s="29"/>
      <c r="DE1452" s="29"/>
      <c r="DF1452" s="29"/>
      <c r="DG1452" s="29"/>
      <c r="DH1452" s="29"/>
      <c r="DI1452" s="29"/>
      <c r="DJ1452" s="29"/>
      <c r="DK1452" s="29"/>
      <c r="DL1452" s="29"/>
      <c r="DM1452" s="29"/>
      <c r="DN1452" s="29"/>
      <c r="DO1452" s="29"/>
      <c r="DP1452" s="29"/>
      <c r="DQ1452" s="29"/>
      <c r="DR1452" s="29"/>
      <c r="DS1452" s="29"/>
      <c r="DT1452" s="29"/>
      <c r="DU1452" s="29"/>
      <c r="DV1452" s="29"/>
      <c r="DW1452" s="29"/>
      <c r="DX1452" s="29"/>
      <c r="DY1452" s="29"/>
      <c r="DZ1452" s="29"/>
      <c r="EA1452" s="29"/>
      <c r="EB1452" s="29"/>
      <c r="EC1452" s="29"/>
      <c r="ED1452" s="29"/>
      <c r="EE1452" s="29"/>
      <c r="EF1452" s="29"/>
      <c r="EG1452" s="29"/>
      <c r="EH1452" s="29"/>
      <c r="EI1452" s="29"/>
      <c r="EJ1452" s="29"/>
      <c r="EK1452" s="29"/>
      <c r="EL1452" s="29"/>
      <c r="EM1452" s="29"/>
      <c r="EN1452" s="29"/>
      <c r="EO1452" s="29"/>
      <c r="EP1452" s="29"/>
      <c r="EQ1452" s="29"/>
      <c r="ER1452" s="29"/>
      <c r="ES1452" s="29"/>
      <c r="ET1452" s="29"/>
      <c r="EU1452" s="29"/>
      <c r="EV1452" s="29"/>
      <c r="EW1452" s="29"/>
      <c r="EX1452" s="29"/>
      <c r="EY1452" s="29"/>
      <c r="EZ1452" s="29"/>
      <c r="FA1452" s="29"/>
      <c r="FB1452" s="29"/>
      <c r="FC1452" s="29"/>
      <c r="FD1452" s="29"/>
      <c r="FE1452" s="29"/>
      <c r="FF1452" s="29"/>
      <c r="FG1452" s="29"/>
      <c r="FH1452" s="29"/>
      <c r="FI1452" s="29"/>
      <c r="FJ1452" s="29"/>
      <c r="FK1452" s="29"/>
      <c r="FL1452" s="29"/>
      <c r="FM1452" s="29"/>
      <c r="FN1452" s="29"/>
      <c r="FO1452" s="29"/>
      <c r="FP1452" s="29"/>
      <c r="FQ1452" s="29"/>
      <c r="FR1452" s="29"/>
      <c r="FS1452" s="29"/>
      <c r="FT1452" s="29"/>
      <c r="FU1452" s="29"/>
      <c r="FV1452" s="29"/>
      <c r="FW1452" s="29"/>
      <c r="FX1452" s="29"/>
      <c r="FY1452" s="29"/>
      <c r="FZ1452" s="29"/>
      <c r="GA1452" s="29"/>
      <c r="GB1452" s="29"/>
      <c r="GC1452" s="29"/>
      <c r="GD1452" s="29"/>
      <c r="GE1452" s="29"/>
      <c r="GF1452" s="29"/>
      <c r="GG1452" s="29"/>
      <c r="GH1452" s="29"/>
      <c r="GI1452" s="29"/>
      <c r="GJ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</row>
    <row r="1453" spans="2:230" ht="12.75">
      <c r="B1453" s="48"/>
      <c r="C1453" s="48"/>
      <c r="D1453" s="48"/>
      <c r="E1453" s="55"/>
      <c r="F1453" s="56"/>
      <c r="G1453" s="56"/>
      <c r="H1453" s="56"/>
      <c r="I1453" s="48"/>
      <c r="J1453" s="48"/>
      <c r="K1453" s="48"/>
      <c r="L1453" s="56"/>
      <c r="M1453" s="48"/>
      <c r="N1453" s="48"/>
      <c r="O1453" s="49"/>
      <c r="P1453" s="48"/>
      <c r="Q1453" s="48"/>
      <c r="R1453" s="56"/>
      <c r="S1453" s="52"/>
      <c r="T1453" s="116"/>
      <c r="U1453" s="116"/>
      <c r="V1453" s="116"/>
      <c r="W1453" s="116"/>
      <c r="X1453" s="43"/>
      <c r="Y1453" s="43"/>
      <c r="Z1453" s="42"/>
      <c r="AA1453" s="43"/>
      <c r="AB1453" s="45"/>
      <c r="AC1453" s="45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  <c r="BF1453" s="29"/>
      <c r="BG1453" s="29"/>
      <c r="BH1453" s="29"/>
      <c r="BI1453" s="29"/>
      <c r="BJ1453" s="29"/>
      <c r="BK1453" s="29"/>
      <c r="BL1453" s="29"/>
      <c r="BM1453" s="29"/>
      <c r="BN1453" s="29"/>
      <c r="BO1453" s="29"/>
      <c r="BP1453" s="29"/>
      <c r="BQ1453" s="29"/>
      <c r="BR1453" s="29"/>
      <c r="BS1453" s="29"/>
      <c r="BT1453" s="29"/>
      <c r="BU1453" s="29"/>
      <c r="BV1453" s="29"/>
      <c r="BW1453" s="29"/>
      <c r="BX1453" s="29"/>
      <c r="BY1453" s="29"/>
      <c r="BZ1453" s="29"/>
      <c r="CA1453" s="29"/>
      <c r="CB1453" s="29"/>
      <c r="CC1453" s="29"/>
      <c r="CD1453" s="29"/>
      <c r="CE1453" s="29"/>
      <c r="CF1453" s="29"/>
      <c r="CG1453" s="29"/>
      <c r="CH1453" s="29"/>
      <c r="CI1453" s="29"/>
      <c r="CJ1453" s="29"/>
      <c r="CK1453" s="29"/>
      <c r="CL1453" s="29"/>
      <c r="CM1453" s="29"/>
      <c r="CN1453" s="29"/>
      <c r="CO1453" s="29"/>
      <c r="CP1453" s="29"/>
      <c r="CQ1453" s="29"/>
      <c r="CR1453" s="29"/>
      <c r="CS1453" s="29"/>
      <c r="CT1453" s="29"/>
      <c r="CU1453" s="29"/>
      <c r="CV1453" s="29"/>
      <c r="CW1453" s="29"/>
      <c r="CX1453" s="29"/>
      <c r="CY1453" s="29"/>
      <c r="CZ1453" s="29"/>
      <c r="DA1453" s="29"/>
      <c r="DB1453" s="29"/>
      <c r="DC1453" s="29"/>
      <c r="DD1453" s="29"/>
      <c r="DE1453" s="29"/>
      <c r="DF1453" s="29"/>
      <c r="DG1453" s="29"/>
      <c r="DH1453" s="29"/>
      <c r="DI1453" s="29"/>
      <c r="DJ1453" s="29"/>
      <c r="DK1453" s="29"/>
      <c r="DL1453" s="29"/>
      <c r="DM1453" s="29"/>
      <c r="DN1453" s="29"/>
      <c r="DO1453" s="29"/>
      <c r="DP1453" s="29"/>
      <c r="DQ1453" s="29"/>
      <c r="DR1453" s="29"/>
      <c r="DS1453" s="29"/>
      <c r="DT1453" s="29"/>
      <c r="DU1453" s="29"/>
      <c r="DV1453" s="29"/>
      <c r="DW1453" s="29"/>
      <c r="DX1453" s="29"/>
      <c r="DY1453" s="29"/>
      <c r="DZ1453" s="29"/>
      <c r="EA1453" s="29"/>
      <c r="EB1453" s="29"/>
      <c r="EC1453" s="29"/>
      <c r="ED1453" s="29"/>
      <c r="EE1453" s="29"/>
      <c r="EF1453" s="29"/>
      <c r="EG1453" s="29"/>
      <c r="EH1453" s="29"/>
      <c r="EI1453" s="29"/>
      <c r="EJ1453" s="29"/>
      <c r="EK1453" s="29"/>
      <c r="EL1453" s="29"/>
      <c r="EM1453" s="29"/>
      <c r="EN1453" s="29"/>
      <c r="EO1453" s="29"/>
      <c r="EP1453" s="29"/>
      <c r="EQ1453" s="29"/>
      <c r="ER1453" s="29"/>
      <c r="ES1453" s="29"/>
      <c r="ET1453" s="29"/>
      <c r="EU1453" s="29"/>
      <c r="EV1453" s="29"/>
      <c r="EW1453" s="29"/>
      <c r="EX1453" s="29"/>
      <c r="EY1453" s="29"/>
      <c r="EZ1453" s="29"/>
      <c r="FA1453" s="29"/>
      <c r="FB1453" s="29"/>
      <c r="FC1453" s="29"/>
      <c r="FD1453" s="29"/>
      <c r="FE1453" s="29"/>
      <c r="FF1453" s="29"/>
      <c r="FG1453" s="29"/>
      <c r="FH1453" s="29"/>
      <c r="FI1453" s="29"/>
      <c r="FJ1453" s="29"/>
      <c r="FK1453" s="29"/>
      <c r="FL1453" s="29"/>
      <c r="FM1453" s="29"/>
      <c r="FN1453" s="29"/>
      <c r="FO1453" s="29"/>
      <c r="FP1453" s="29"/>
      <c r="FQ1453" s="29"/>
      <c r="FR1453" s="29"/>
      <c r="FS1453" s="29"/>
      <c r="FT1453" s="29"/>
      <c r="FU1453" s="29"/>
      <c r="FV1453" s="29"/>
      <c r="FW1453" s="29"/>
      <c r="FX1453" s="29"/>
      <c r="FY1453" s="29"/>
      <c r="FZ1453" s="29"/>
      <c r="GA1453" s="29"/>
      <c r="GB1453" s="29"/>
      <c r="GC1453" s="29"/>
      <c r="GD1453" s="29"/>
      <c r="GE1453" s="29"/>
      <c r="GF1453" s="29"/>
      <c r="GG1453" s="29"/>
      <c r="GH1453" s="29"/>
      <c r="GI1453" s="29"/>
      <c r="GJ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</row>
    <row r="1454" spans="2:230" ht="12.75">
      <c r="B1454" s="48"/>
      <c r="C1454" s="48"/>
      <c r="D1454" s="48"/>
      <c r="E1454" s="55"/>
      <c r="F1454" s="56"/>
      <c r="G1454" s="56"/>
      <c r="H1454" s="56"/>
      <c r="I1454" s="48"/>
      <c r="J1454" s="48"/>
      <c r="K1454" s="48"/>
      <c r="L1454" s="56"/>
      <c r="M1454" s="48"/>
      <c r="N1454" s="48"/>
      <c r="O1454" s="49"/>
      <c r="P1454" s="48"/>
      <c r="Q1454" s="48"/>
      <c r="R1454" s="56"/>
      <c r="S1454" s="52"/>
      <c r="T1454" s="116"/>
      <c r="U1454" s="116"/>
      <c r="V1454" s="116"/>
      <c r="W1454" s="116"/>
      <c r="X1454" s="43"/>
      <c r="Y1454" s="43"/>
      <c r="Z1454" s="42"/>
      <c r="AA1454" s="43"/>
      <c r="AB1454" s="45"/>
      <c r="AC1454" s="45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  <c r="BF1454" s="29"/>
      <c r="BG1454" s="29"/>
      <c r="BH1454" s="29"/>
      <c r="BI1454" s="29"/>
      <c r="BJ1454" s="29"/>
      <c r="BK1454" s="29"/>
      <c r="BL1454" s="29"/>
      <c r="BM1454" s="29"/>
      <c r="BN1454" s="29"/>
      <c r="BO1454" s="29"/>
      <c r="BP1454" s="29"/>
      <c r="BQ1454" s="29"/>
      <c r="BR1454" s="29"/>
      <c r="BS1454" s="29"/>
      <c r="BT1454" s="29"/>
      <c r="BU1454" s="29"/>
      <c r="BV1454" s="29"/>
      <c r="BW1454" s="29"/>
      <c r="BX1454" s="29"/>
      <c r="BY1454" s="29"/>
      <c r="BZ1454" s="29"/>
      <c r="CA1454" s="29"/>
      <c r="CB1454" s="29"/>
      <c r="CC1454" s="29"/>
      <c r="CD1454" s="29"/>
      <c r="CE1454" s="29"/>
      <c r="CF1454" s="29"/>
      <c r="CG1454" s="29"/>
      <c r="CH1454" s="29"/>
      <c r="CI1454" s="29"/>
      <c r="CJ1454" s="29"/>
      <c r="CK1454" s="29"/>
      <c r="CL1454" s="29"/>
      <c r="CM1454" s="29"/>
      <c r="CN1454" s="29"/>
      <c r="CO1454" s="29"/>
      <c r="CP1454" s="29"/>
      <c r="CQ1454" s="29"/>
      <c r="CR1454" s="29"/>
      <c r="CS1454" s="29"/>
      <c r="CT1454" s="29"/>
      <c r="CU1454" s="29"/>
      <c r="CV1454" s="29"/>
      <c r="CW1454" s="29"/>
      <c r="CX1454" s="29"/>
      <c r="CY1454" s="29"/>
      <c r="CZ1454" s="29"/>
      <c r="DA1454" s="29"/>
      <c r="DB1454" s="29"/>
      <c r="DC1454" s="29"/>
      <c r="DD1454" s="29"/>
      <c r="DE1454" s="29"/>
      <c r="DF1454" s="29"/>
      <c r="DG1454" s="29"/>
      <c r="DH1454" s="29"/>
      <c r="DI1454" s="29"/>
      <c r="DJ1454" s="29"/>
      <c r="DK1454" s="29"/>
      <c r="DL1454" s="29"/>
      <c r="DM1454" s="29"/>
      <c r="DN1454" s="29"/>
      <c r="DO1454" s="29"/>
      <c r="DP1454" s="29"/>
      <c r="DQ1454" s="29"/>
      <c r="DR1454" s="29"/>
      <c r="DS1454" s="29"/>
      <c r="DT1454" s="29"/>
      <c r="DU1454" s="29"/>
      <c r="DV1454" s="29"/>
      <c r="DW1454" s="29"/>
      <c r="DX1454" s="29"/>
      <c r="DY1454" s="29"/>
      <c r="DZ1454" s="29"/>
      <c r="EA1454" s="29"/>
      <c r="EB1454" s="29"/>
      <c r="EC1454" s="29"/>
      <c r="ED1454" s="29"/>
      <c r="EE1454" s="29"/>
      <c r="EF1454" s="29"/>
      <c r="EG1454" s="29"/>
      <c r="EH1454" s="29"/>
      <c r="EI1454" s="29"/>
      <c r="EJ1454" s="29"/>
      <c r="EK1454" s="29"/>
      <c r="EL1454" s="29"/>
      <c r="EM1454" s="29"/>
      <c r="EN1454" s="29"/>
      <c r="EO1454" s="29"/>
      <c r="EP1454" s="29"/>
      <c r="EQ1454" s="29"/>
      <c r="ER1454" s="29"/>
      <c r="ES1454" s="29"/>
      <c r="ET1454" s="29"/>
      <c r="EU1454" s="29"/>
      <c r="EV1454" s="29"/>
      <c r="EW1454" s="29"/>
      <c r="EX1454" s="29"/>
      <c r="EY1454" s="29"/>
      <c r="EZ1454" s="29"/>
      <c r="FA1454" s="29"/>
      <c r="FB1454" s="29"/>
      <c r="FC1454" s="29"/>
      <c r="FD1454" s="29"/>
      <c r="FE1454" s="29"/>
      <c r="FF1454" s="29"/>
      <c r="FG1454" s="29"/>
      <c r="FH1454" s="29"/>
      <c r="FI1454" s="29"/>
      <c r="FJ1454" s="29"/>
      <c r="FK1454" s="29"/>
      <c r="FL1454" s="29"/>
      <c r="FM1454" s="29"/>
      <c r="FN1454" s="29"/>
      <c r="FO1454" s="29"/>
      <c r="FP1454" s="29"/>
      <c r="FQ1454" s="29"/>
      <c r="FR1454" s="29"/>
      <c r="FS1454" s="29"/>
      <c r="FT1454" s="29"/>
      <c r="FU1454" s="29"/>
      <c r="FV1454" s="29"/>
      <c r="FW1454" s="29"/>
      <c r="FX1454" s="29"/>
      <c r="FY1454" s="29"/>
      <c r="FZ1454" s="29"/>
      <c r="GA1454" s="29"/>
      <c r="GB1454" s="29"/>
      <c r="GC1454" s="29"/>
      <c r="GD1454" s="29"/>
      <c r="GE1454" s="29"/>
      <c r="GF1454" s="29"/>
      <c r="GG1454" s="29"/>
      <c r="GH1454" s="29"/>
      <c r="GI1454" s="29"/>
      <c r="GJ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</row>
    <row r="1455" spans="2:230" ht="12.75">
      <c r="B1455" s="48"/>
      <c r="C1455" s="48"/>
      <c r="D1455" s="48"/>
      <c r="E1455" s="55"/>
      <c r="F1455" s="56"/>
      <c r="G1455" s="56"/>
      <c r="H1455" s="56"/>
      <c r="I1455" s="48"/>
      <c r="J1455" s="48"/>
      <c r="K1455" s="48"/>
      <c r="L1455" s="56"/>
      <c r="M1455" s="48"/>
      <c r="N1455" s="48"/>
      <c r="O1455" s="49"/>
      <c r="P1455" s="48"/>
      <c r="Q1455" s="48"/>
      <c r="R1455" s="56"/>
      <c r="S1455" s="52"/>
      <c r="T1455" s="116"/>
      <c r="U1455" s="116"/>
      <c r="V1455" s="116"/>
      <c r="W1455" s="116"/>
      <c r="X1455" s="43"/>
      <c r="Y1455" s="43"/>
      <c r="Z1455" s="42"/>
      <c r="AA1455" s="43"/>
      <c r="AB1455" s="45"/>
      <c r="AC1455" s="45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  <c r="BF1455" s="29"/>
      <c r="BG1455" s="29"/>
      <c r="BH1455" s="29"/>
      <c r="BI1455" s="29"/>
      <c r="BJ1455" s="29"/>
      <c r="BK1455" s="29"/>
      <c r="BL1455" s="29"/>
      <c r="BM1455" s="29"/>
      <c r="BN1455" s="29"/>
      <c r="BO1455" s="29"/>
      <c r="BP1455" s="29"/>
      <c r="BQ1455" s="29"/>
      <c r="BR1455" s="29"/>
      <c r="BS1455" s="29"/>
      <c r="BT1455" s="29"/>
      <c r="BU1455" s="29"/>
      <c r="BV1455" s="29"/>
      <c r="BW1455" s="29"/>
      <c r="BX1455" s="29"/>
      <c r="BY1455" s="29"/>
      <c r="BZ1455" s="29"/>
      <c r="CA1455" s="29"/>
      <c r="CB1455" s="29"/>
      <c r="CC1455" s="29"/>
      <c r="CD1455" s="29"/>
      <c r="CE1455" s="29"/>
      <c r="CF1455" s="29"/>
      <c r="CG1455" s="29"/>
      <c r="CH1455" s="29"/>
      <c r="CI1455" s="29"/>
      <c r="CJ1455" s="29"/>
      <c r="CK1455" s="29"/>
      <c r="CL1455" s="29"/>
      <c r="CM1455" s="29"/>
      <c r="CN1455" s="29"/>
      <c r="CO1455" s="29"/>
      <c r="CP1455" s="29"/>
      <c r="CQ1455" s="29"/>
      <c r="CR1455" s="29"/>
      <c r="CS1455" s="29"/>
      <c r="CT1455" s="29"/>
      <c r="CU1455" s="29"/>
      <c r="CV1455" s="29"/>
      <c r="CW1455" s="29"/>
      <c r="CX1455" s="29"/>
      <c r="CY1455" s="29"/>
      <c r="CZ1455" s="29"/>
      <c r="DA1455" s="29"/>
      <c r="DB1455" s="29"/>
      <c r="DC1455" s="29"/>
      <c r="DD1455" s="29"/>
      <c r="DE1455" s="29"/>
      <c r="DF1455" s="29"/>
      <c r="DG1455" s="29"/>
      <c r="DH1455" s="29"/>
      <c r="DI1455" s="29"/>
      <c r="DJ1455" s="29"/>
      <c r="DK1455" s="29"/>
      <c r="DL1455" s="29"/>
      <c r="DM1455" s="29"/>
      <c r="DN1455" s="29"/>
      <c r="DO1455" s="29"/>
      <c r="DP1455" s="29"/>
      <c r="DQ1455" s="29"/>
      <c r="DR1455" s="29"/>
      <c r="DS1455" s="29"/>
      <c r="DT1455" s="29"/>
      <c r="DU1455" s="29"/>
      <c r="DV1455" s="29"/>
      <c r="DW1455" s="29"/>
      <c r="DX1455" s="29"/>
      <c r="DY1455" s="29"/>
      <c r="DZ1455" s="29"/>
      <c r="EA1455" s="29"/>
      <c r="EB1455" s="29"/>
      <c r="EC1455" s="29"/>
      <c r="ED1455" s="29"/>
      <c r="EE1455" s="29"/>
      <c r="EF1455" s="29"/>
      <c r="EG1455" s="29"/>
      <c r="EH1455" s="29"/>
      <c r="EI1455" s="29"/>
      <c r="EJ1455" s="29"/>
      <c r="EK1455" s="29"/>
      <c r="EL1455" s="29"/>
      <c r="EM1455" s="29"/>
      <c r="EN1455" s="29"/>
      <c r="EO1455" s="29"/>
      <c r="EP1455" s="29"/>
      <c r="EQ1455" s="29"/>
      <c r="ER1455" s="29"/>
      <c r="ES1455" s="29"/>
      <c r="ET1455" s="29"/>
      <c r="EU1455" s="29"/>
      <c r="EV1455" s="29"/>
      <c r="EW1455" s="29"/>
      <c r="EX1455" s="29"/>
      <c r="EY1455" s="29"/>
      <c r="EZ1455" s="29"/>
      <c r="FA1455" s="29"/>
      <c r="FB1455" s="29"/>
      <c r="FC1455" s="29"/>
      <c r="FD1455" s="29"/>
      <c r="FE1455" s="29"/>
      <c r="FF1455" s="29"/>
      <c r="FG1455" s="29"/>
      <c r="FH1455" s="29"/>
      <c r="FI1455" s="29"/>
      <c r="FJ1455" s="29"/>
      <c r="FK1455" s="29"/>
      <c r="FL1455" s="29"/>
      <c r="FM1455" s="29"/>
      <c r="FN1455" s="29"/>
      <c r="FO1455" s="29"/>
      <c r="FP1455" s="29"/>
      <c r="FQ1455" s="29"/>
      <c r="FR1455" s="29"/>
      <c r="FS1455" s="29"/>
      <c r="FT1455" s="29"/>
      <c r="FU1455" s="29"/>
      <c r="FV1455" s="29"/>
      <c r="FW1455" s="29"/>
      <c r="FX1455" s="29"/>
      <c r="FY1455" s="29"/>
      <c r="FZ1455" s="29"/>
      <c r="GA1455" s="29"/>
      <c r="GB1455" s="29"/>
      <c r="GC1455" s="29"/>
      <c r="GD1455" s="29"/>
      <c r="GE1455" s="29"/>
      <c r="GF1455" s="29"/>
      <c r="GG1455" s="29"/>
      <c r="GH1455" s="29"/>
      <c r="GI1455" s="29"/>
      <c r="GJ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</row>
    <row r="1456" spans="2:230" ht="12.75">
      <c r="B1456" s="48"/>
      <c r="C1456" s="48"/>
      <c r="D1456" s="48"/>
      <c r="E1456" s="55"/>
      <c r="F1456" s="56"/>
      <c r="G1456" s="56"/>
      <c r="H1456" s="56"/>
      <c r="I1456" s="48"/>
      <c r="J1456" s="48"/>
      <c r="K1456" s="48"/>
      <c r="L1456" s="56"/>
      <c r="M1456" s="48"/>
      <c r="N1456" s="48"/>
      <c r="O1456" s="49"/>
      <c r="P1456" s="48"/>
      <c r="Q1456" s="48"/>
      <c r="R1456" s="56"/>
      <c r="S1456" s="52"/>
      <c r="T1456" s="116"/>
      <c r="U1456" s="116"/>
      <c r="V1456" s="116"/>
      <c r="W1456" s="116"/>
      <c r="X1456" s="43"/>
      <c r="Y1456" s="43"/>
      <c r="Z1456" s="42"/>
      <c r="AA1456" s="43"/>
      <c r="AB1456" s="45"/>
      <c r="AC1456" s="45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  <c r="BF1456" s="29"/>
      <c r="BG1456" s="29"/>
      <c r="BH1456" s="29"/>
      <c r="BI1456" s="29"/>
      <c r="BJ1456" s="29"/>
      <c r="BK1456" s="29"/>
      <c r="BL1456" s="29"/>
      <c r="BM1456" s="29"/>
      <c r="BN1456" s="29"/>
      <c r="BO1456" s="29"/>
      <c r="BP1456" s="29"/>
      <c r="BQ1456" s="29"/>
      <c r="BR1456" s="29"/>
      <c r="BS1456" s="29"/>
      <c r="BT1456" s="29"/>
      <c r="BU1456" s="29"/>
      <c r="BV1456" s="29"/>
      <c r="BW1456" s="29"/>
      <c r="BX1456" s="29"/>
      <c r="BY1456" s="29"/>
      <c r="BZ1456" s="29"/>
      <c r="CA1456" s="29"/>
      <c r="CB1456" s="29"/>
      <c r="CC1456" s="29"/>
      <c r="CD1456" s="29"/>
      <c r="CE1456" s="29"/>
      <c r="CF1456" s="29"/>
      <c r="CG1456" s="29"/>
      <c r="CH1456" s="29"/>
      <c r="CI1456" s="29"/>
      <c r="CJ1456" s="29"/>
      <c r="CK1456" s="29"/>
      <c r="CL1456" s="29"/>
      <c r="CM1456" s="29"/>
      <c r="CN1456" s="29"/>
      <c r="CO1456" s="29"/>
      <c r="CP1456" s="29"/>
      <c r="CQ1456" s="29"/>
      <c r="CR1456" s="29"/>
      <c r="CS1456" s="29"/>
      <c r="CT1456" s="29"/>
      <c r="CU1456" s="29"/>
      <c r="CV1456" s="29"/>
      <c r="CW1456" s="29"/>
      <c r="CX1456" s="29"/>
      <c r="CY1456" s="29"/>
      <c r="CZ1456" s="29"/>
      <c r="DA1456" s="29"/>
      <c r="DB1456" s="29"/>
      <c r="DC1456" s="29"/>
      <c r="DD1456" s="29"/>
      <c r="DE1456" s="29"/>
      <c r="DF1456" s="29"/>
      <c r="DG1456" s="29"/>
      <c r="DH1456" s="29"/>
      <c r="DI1456" s="29"/>
      <c r="DJ1456" s="29"/>
      <c r="DK1456" s="29"/>
      <c r="DL1456" s="29"/>
      <c r="DM1456" s="29"/>
      <c r="DN1456" s="29"/>
      <c r="DO1456" s="29"/>
      <c r="DP1456" s="29"/>
      <c r="DQ1456" s="29"/>
      <c r="DR1456" s="29"/>
      <c r="DS1456" s="29"/>
      <c r="DT1456" s="29"/>
      <c r="DU1456" s="29"/>
      <c r="DV1456" s="29"/>
      <c r="DW1456" s="29"/>
      <c r="DX1456" s="29"/>
      <c r="DY1456" s="29"/>
      <c r="DZ1456" s="29"/>
      <c r="EA1456" s="29"/>
      <c r="EB1456" s="29"/>
      <c r="EC1456" s="29"/>
      <c r="ED1456" s="29"/>
      <c r="EE1456" s="29"/>
      <c r="EF1456" s="29"/>
      <c r="EG1456" s="29"/>
      <c r="EH1456" s="29"/>
      <c r="EI1456" s="29"/>
      <c r="EJ1456" s="29"/>
      <c r="EK1456" s="29"/>
      <c r="EL1456" s="29"/>
      <c r="EM1456" s="29"/>
      <c r="EN1456" s="29"/>
      <c r="EO1456" s="29"/>
      <c r="EP1456" s="29"/>
      <c r="EQ1456" s="29"/>
      <c r="ER1456" s="29"/>
      <c r="ES1456" s="29"/>
      <c r="ET1456" s="29"/>
      <c r="EU1456" s="29"/>
      <c r="EV1456" s="29"/>
      <c r="EW1456" s="29"/>
      <c r="EX1456" s="29"/>
      <c r="EY1456" s="29"/>
      <c r="EZ1456" s="29"/>
      <c r="FA1456" s="29"/>
      <c r="FB1456" s="29"/>
      <c r="FC1456" s="29"/>
      <c r="FD1456" s="29"/>
      <c r="FE1456" s="29"/>
      <c r="FF1456" s="29"/>
      <c r="FG1456" s="29"/>
      <c r="FH1456" s="29"/>
      <c r="FI1456" s="29"/>
      <c r="FJ1456" s="29"/>
      <c r="FK1456" s="29"/>
      <c r="FL1456" s="29"/>
      <c r="FM1456" s="29"/>
      <c r="FN1456" s="29"/>
      <c r="FO1456" s="29"/>
      <c r="FP1456" s="29"/>
      <c r="FQ1456" s="29"/>
      <c r="FR1456" s="29"/>
      <c r="FS1456" s="29"/>
      <c r="FT1456" s="29"/>
      <c r="FU1456" s="29"/>
      <c r="FV1456" s="29"/>
      <c r="FW1456" s="29"/>
      <c r="FX1456" s="29"/>
      <c r="FY1456" s="29"/>
      <c r="FZ1456" s="29"/>
      <c r="GA1456" s="29"/>
      <c r="GB1456" s="29"/>
      <c r="GC1456" s="29"/>
      <c r="GD1456" s="29"/>
      <c r="GE1456" s="29"/>
      <c r="GF1456" s="29"/>
      <c r="GG1456" s="29"/>
      <c r="GH1456" s="29"/>
      <c r="GI1456" s="29"/>
      <c r="GJ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</row>
    <row r="1457" spans="2:230" ht="12.75">
      <c r="B1457" s="48"/>
      <c r="C1457" s="48"/>
      <c r="D1457" s="48"/>
      <c r="E1457" s="55"/>
      <c r="F1457" s="56"/>
      <c r="G1457" s="56"/>
      <c r="H1457" s="56"/>
      <c r="I1457" s="48"/>
      <c r="J1457" s="48"/>
      <c r="K1457" s="48"/>
      <c r="L1457" s="56"/>
      <c r="M1457" s="48"/>
      <c r="N1457" s="48"/>
      <c r="O1457" s="49"/>
      <c r="P1457" s="48"/>
      <c r="Q1457" s="48"/>
      <c r="R1457" s="56"/>
      <c r="S1457" s="52"/>
      <c r="T1457" s="116"/>
      <c r="U1457" s="116"/>
      <c r="V1457" s="116"/>
      <c r="W1457" s="116"/>
      <c r="X1457" s="43"/>
      <c r="Y1457" s="43"/>
      <c r="Z1457" s="42"/>
      <c r="AA1457" s="43"/>
      <c r="AB1457" s="45"/>
      <c r="AC1457" s="45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  <c r="BI1457" s="29"/>
      <c r="BJ1457" s="29"/>
      <c r="BK1457" s="29"/>
      <c r="BL1457" s="29"/>
      <c r="BM1457" s="29"/>
      <c r="BN1457" s="29"/>
      <c r="BO1457" s="29"/>
      <c r="BP1457" s="29"/>
      <c r="BQ1457" s="29"/>
      <c r="BR1457" s="29"/>
      <c r="BS1457" s="29"/>
      <c r="BT1457" s="29"/>
      <c r="BU1457" s="29"/>
      <c r="BV1457" s="29"/>
      <c r="BW1457" s="29"/>
      <c r="BX1457" s="29"/>
      <c r="BY1457" s="29"/>
      <c r="BZ1457" s="29"/>
      <c r="CA1457" s="29"/>
      <c r="CB1457" s="29"/>
      <c r="CC1457" s="29"/>
      <c r="CD1457" s="29"/>
      <c r="CE1457" s="29"/>
      <c r="CF1457" s="29"/>
      <c r="CG1457" s="29"/>
      <c r="CH1457" s="29"/>
      <c r="CI1457" s="29"/>
      <c r="CJ1457" s="29"/>
      <c r="CK1457" s="29"/>
      <c r="CL1457" s="29"/>
      <c r="CM1457" s="29"/>
      <c r="CN1457" s="29"/>
      <c r="CO1457" s="29"/>
      <c r="CP1457" s="29"/>
      <c r="CQ1457" s="29"/>
      <c r="CR1457" s="29"/>
      <c r="CS1457" s="29"/>
      <c r="CT1457" s="29"/>
      <c r="CU1457" s="29"/>
      <c r="CV1457" s="29"/>
      <c r="CW1457" s="29"/>
      <c r="CX1457" s="29"/>
      <c r="CY1457" s="29"/>
      <c r="CZ1457" s="29"/>
      <c r="DA1457" s="29"/>
      <c r="DB1457" s="29"/>
      <c r="DC1457" s="29"/>
      <c r="DD1457" s="29"/>
      <c r="DE1457" s="29"/>
      <c r="DF1457" s="29"/>
      <c r="DG1457" s="29"/>
      <c r="DH1457" s="29"/>
      <c r="DI1457" s="29"/>
      <c r="DJ1457" s="29"/>
      <c r="DK1457" s="29"/>
      <c r="DL1457" s="29"/>
      <c r="DM1457" s="29"/>
      <c r="DN1457" s="29"/>
      <c r="DO1457" s="29"/>
      <c r="DP1457" s="29"/>
      <c r="DQ1457" s="29"/>
      <c r="DR1457" s="29"/>
      <c r="DS1457" s="29"/>
      <c r="DT1457" s="29"/>
      <c r="DU1457" s="29"/>
      <c r="DV1457" s="29"/>
      <c r="DW1457" s="29"/>
      <c r="DX1457" s="29"/>
      <c r="DY1457" s="29"/>
      <c r="DZ1457" s="29"/>
      <c r="EA1457" s="29"/>
      <c r="EB1457" s="29"/>
      <c r="EC1457" s="29"/>
      <c r="ED1457" s="29"/>
      <c r="EE1457" s="29"/>
      <c r="EF1457" s="29"/>
      <c r="EG1457" s="29"/>
      <c r="EH1457" s="29"/>
      <c r="EI1457" s="29"/>
      <c r="EJ1457" s="29"/>
      <c r="EK1457" s="29"/>
      <c r="EL1457" s="29"/>
      <c r="EM1457" s="29"/>
      <c r="EN1457" s="29"/>
      <c r="EO1457" s="29"/>
      <c r="EP1457" s="29"/>
      <c r="EQ1457" s="29"/>
      <c r="ER1457" s="29"/>
      <c r="ES1457" s="29"/>
      <c r="ET1457" s="29"/>
      <c r="EU1457" s="29"/>
      <c r="EV1457" s="29"/>
      <c r="EW1457" s="29"/>
      <c r="EX1457" s="29"/>
      <c r="EY1457" s="29"/>
      <c r="EZ1457" s="29"/>
      <c r="FA1457" s="29"/>
      <c r="FB1457" s="29"/>
      <c r="FC1457" s="29"/>
      <c r="FD1457" s="29"/>
      <c r="FE1457" s="29"/>
      <c r="FF1457" s="29"/>
      <c r="FG1457" s="29"/>
      <c r="FH1457" s="29"/>
      <c r="FI1457" s="29"/>
      <c r="FJ1457" s="29"/>
      <c r="FK1457" s="29"/>
      <c r="FL1457" s="29"/>
      <c r="FM1457" s="29"/>
      <c r="FN1457" s="29"/>
      <c r="FO1457" s="29"/>
      <c r="FP1457" s="29"/>
      <c r="FQ1457" s="29"/>
      <c r="FR1457" s="29"/>
      <c r="FS1457" s="29"/>
      <c r="FT1457" s="29"/>
      <c r="FU1457" s="29"/>
      <c r="FV1457" s="29"/>
      <c r="FW1457" s="29"/>
      <c r="FX1457" s="29"/>
      <c r="FY1457" s="29"/>
      <c r="FZ1457" s="29"/>
      <c r="GA1457" s="29"/>
      <c r="GB1457" s="29"/>
      <c r="GC1457" s="29"/>
      <c r="GD1457" s="29"/>
      <c r="GE1457" s="29"/>
      <c r="GF1457" s="29"/>
      <c r="GG1457" s="29"/>
      <c r="GH1457" s="29"/>
      <c r="GI1457" s="29"/>
      <c r="GJ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</row>
    <row r="1458" spans="2:230" ht="12.75">
      <c r="B1458" s="48"/>
      <c r="C1458" s="48"/>
      <c r="D1458" s="48"/>
      <c r="E1458" s="55"/>
      <c r="F1458" s="56"/>
      <c r="G1458" s="56"/>
      <c r="H1458" s="56"/>
      <c r="I1458" s="48"/>
      <c r="J1458" s="48"/>
      <c r="K1458" s="48"/>
      <c r="L1458" s="56"/>
      <c r="M1458" s="48"/>
      <c r="N1458" s="48"/>
      <c r="O1458" s="49"/>
      <c r="P1458" s="48"/>
      <c r="Q1458" s="48"/>
      <c r="R1458" s="56"/>
      <c r="S1458" s="52"/>
      <c r="T1458" s="116"/>
      <c r="U1458" s="116"/>
      <c r="V1458" s="116"/>
      <c r="W1458" s="116"/>
      <c r="X1458" s="43"/>
      <c r="Y1458" s="43"/>
      <c r="Z1458" s="42"/>
      <c r="AA1458" s="43"/>
      <c r="AB1458" s="45"/>
      <c r="AC1458" s="45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  <c r="BF1458" s="29"/>
      <c r="BG1458" s="29"/>
      <c r="BH1458" s="29"/>
      <c r="BI1458" s="29"/>
      <c r="BJ1458" s="29"/>
      <c r="BK1458" s="29"/>
      <c r="BL1458" s="29"/>
      <c r="BM1458" s="29"/>
      <c r="BN1458" s="29"/>
      <c r="BO1458" s="29"/>
      <c r="BP1458" s="29"/>
      <c r="BQ1458" s="29"/>
      <c r="BR1458" s="29"/>
      <c r="BS1458" s="29"/>
      <c r="BT1458" s="29"/>
      <c r="BU1458" s="29"/>
      <c r="BV1458" s="29"/>
      <c r="BW1458" s="29"/>
      <c r="BX1458" s="29"/>
      <c r="BY1458" s="29"/>
      <c r="BZ1458" s="29"/>
      <c r="CA1458" s="29"/>
      <c r="CB1458" s="29"/>
      <c r="CC1458" s="29"/>
      <c r="CD1458" s="29"/>
      <c r="CE1458" s="29"/>
      <c r="CF1458" s="29"/>
      <c r="CG1458" s="29"/>
      <c r="CH1458" s="29"/>
      <c r="CI1458" s="29"/>
      <c r="CJ1458" s="29"/>
      <c r="CK1458" s="29"/>
      <c r="CL1458" s="29"/>
      <c r="CM1458" s="29"/>
      <c r="CN1458" s="29"/>
      <c r="CO1458" s="29"/>
      <c r="CP1458" s="29"/>
      <c r="CQ1458" s="29"/>
      <c r="CR1458" s="29"/>
      <c r="CS1458" s="29"/>
      <c r="CT1458" s="29"/>
      <c r="CU1458" s="29"/>
      <c r="CV1458" s="29"/>
      <c r="CW1458" s="29"/>
      <c r="CX1458" s="29"/>
      <c r="CY1458" s="29"/>
      <c r="CZ1458" s="29"/>
      <c r="DA1458" s="29"/>
      <c r="DB1458" s="29"/>
      <c r="DC1458" s="29"/>
      <c r="DD1458" s="29"/>
      <c r="DE1458" s="29"/>
      <c r="DF1458" s="29"/>
      <c r="DG1458" s="29"/>
      <c r="DH1458" s="29"/>
      <c r="DI1458" s="29"/>
      <c r="DJ1458" s="29"/>
      <c r="DK1458" s="29"/>
      <c r="DL1458" s="29"/>
      <c r="DM1458" s="29"/>
      <c r="DN1458" s="29"/>
      <c r="DO1458" s="29"/>
      <c r="DP1458" s="29"/>
      <c r="DQ1458" s="29"/>
      <c r="DR1458" s="29"/>
      <c r="DS1458" s="29"/>
      <c r="DT1458" s="29"/>
      <c r="DU1458" s="29"/>
      <c r="DV1458" s="29"/>
      <c r="DW1458" s="29"/>
      <c r="DX1458" s="29"/>
      <c r="DY1458" s="29"/>
      <c r="DZ1458" s="29"/>
      <c r="EA1458" s="29"/>
      <c r="EB1458" s="29"/>
      <c r="EC1458" s="29"/>
      <c r="ED1458" s="29"/>
      <c r="EE1458" s="29"/>
      <c r="EF1458" s="29"/>
      <c r="EG1458" s="29"/>
      <c r="EH1458" s="29"/>
      <c r="EI1458" s="29"/>
      <c r="EJ1458" s="29"/>
      <c r="EK1458" s="29"/>
      <c r="EL1458" s="29"/>
      <c r="EM1458" s="29"/>
      <c r="EN1458" s="29"/>
      <c r="EO1458" s="29"/>
      <c r="EP1458" s="29"/>
      <c r="EQ1458" s="29"/>
      <c r="ER1458" s="29"/>
      <c r="ES1458" s="29"/>
      <c r="ET1458" s="29"/>
      <c r="EU1458" s="29"/>
      <c r="EV1458" s="29"/>
      <c r="EW1458" s="29"/>
      <c r="EX1458" s="29"/>
      <c r="EY1458" s="29"/>
      <c r="EZ1458" s="29"/>
      <c r="FA1458" s="29"/>
      <c r="FB1458" s="29"/>
      <c r="FC1458" s="29"/>
      <c r="FD1458" s="29"/>
      <c r="FE1458" s="29"/>
      <c r="FF1458" s="29"/>
      <c r="FG1458" s="29"/>
      <c r="FH1458" s="29"/>
      <c r="FI1458" s="29"/>
      <c r="FJ1458" s="29"/>
      <c r="FK1458" s="29"/>
      <c r="FL1458" s="29"/>
      <c r="FM1458" s="29"/>
      <c r="FN1458" s="29"/>
      <c r="FO1458" s="29"/>
      <c r="FP1458" s="29"/>
      <c r="FQ1458" s="29"/>
      <c r="FR1458" s="29"/>
      <c r="FS1458" s="29"/>
      <c r="FT1458" s="29"/>
      <c r="FU1458" s="29"/>
      <c r="FV1458" s="29"/>
      <c r="FW1458" s="29"/>
      <c r="FX1458" s="29"/>
      <c r="FY1458" s="29"/>
      <c r="FZ1458" s="29"/>
      <c r="GA1458" s="29"/>
      <c r="GB1458" s="29"/>
      <c r="GC1458" s="29"/>
      <c r="GD1458" s="29"/>
      <c r="GE1458" s="29"/>
      <c r="GF1458" s="29"/>
      <c r="GG1458" s="29"/>
      <c r="GH1458" s="29"/>
      <c r="GI1458" s="29"/>
      <c r="GJ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</row>
    <row r="1459" spans="2:230" ht="12.75">
      <c r="B1459" s="48"/>
      <c r="C1459" s="48"/>
      <c r="D1459" s="48"/>
      <c r="E1459" s="55"/>
      <c r="F1459" s="56"/>
      <c r="G1459" s="56"/>
      <c r="H1459" s="56"/>
      <c r="I1459" s="48"/>
      <c r="J1459" s="48"/>
      <c r="K1459" s="48"/>
      <c r="L1459" s="56"/>
      <c r="M1459" s="48"/>
      <c r="N1459" s="48"/>
      <c r="O1459" s="49"/>
      <c r="P1459" s="48"/>
      <c r="Q1459" s="48"/>
      <c r="R1459" s="56"/>
      <c r="S1459" s="52"/>
      <c r="T1459" s="116"/>
      <c r="U1459" s="116"/>
      <c r="V1459" s="116"/>
      <c r="W1459" s="116"/>
      <c r="X1459" s="43"/>
      <c r="Y1459" s="43"/>
      <c r="Z1459" s="42"/>
      <c r="AA1459" s="43"/>
      <c r="AB1459" s="45"/>
      <c r="AC1459" s="45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  <c r="BF1459" s="29"/>
      <c r="BG1459" s="29"/>
      <c r="BH1459" s="29"/>
      <c r="BI1459" s="29"/>
      <c r="BJ1459" s="29"/>
      <c r="BK1459" s="29"/>
      <c r="BL1459" s="29"/>
      <c r="BM1459" s="29"/>
      <c r="BN1459" s="29"/>
      <c r="BO1459" s="29"/>
      <c r="BP1459" s="29"/>
      <c r="BQ1459" s="29"/>
      <c r="BR1459" s="29"/>
      <c r="BS1459" s="29"/>
      <c r="BT1459" s="29"/>
      <c r="BU1459" s="29"/>
      <c r="BV1459" s="29"/>
      <c r="BW1459" s="29"/>
      <c r="BX1459" s="29"/>
      <c r="BY1459" s="29"/>
      <c r="BZ1459" s="29"/>
      <c r="CA1459" s="29"/>
      <c r="CB1459" s="29"/>
      <c r="CC1459" s="29"/>
      <c r="CD1459" s="29"/>
      <c r="CE1459" s="29"/>
      <c r="CF1459" s="29"/>
      <c r="CG1459" s="29"/>
      <c r="CH1459" s="29"/>
      <c r="CI1459" s="29"/>
      <c r="CJ1459" s="29"/>
      <c r="CK1459" s="29"/>
      <c r="CL1459" s="29"/>
      <c r="CM1459" s="29"/>
      <c r="CN1459" s="29"/>
      <c r="CO1459" s="29"/>
      <c r="CP1459" s="29"/>
      <c r="CQ1459" s="29"/>
      <c r="CR1459" s="29"/>
      <c r="CS1459" s="29"/>
      <c r="CT1459" s="29"/>
      <c r="CU1459" s="29"/>
      <c r="CV1459" s="29"/>
      <c r="CW1459" s="29"/>
      <c r="CX1459" s="29"/>
      <c r="CY1459" s="29"/>
      <c r="CZ1459" s="29"/>
      <c r="DA1459" s="29"/>
      <c r="DB1459" s="29"/>
      <c r="DC1459" s="29"/>
      <c r="DD1459" s="29"/>
      <c r="DE1459" s="29"/>
      <c r="DF1459" s="29"/>
      <c r="DG1459" s="29"/>
      <c r="DH1459" s="29"/>
      <c r="DI1459" s="29"/>
      <c r="DJ1459" s="29"/>
      <c r="DK1459" s="29"/>
      <c r="DL1459" s="29"/>
      <c r="DM1459" s="29"/>
      <c r="DN1459" s="29"/>
      <c r="DO1459" s="29"/>
      <c r="DP1459" s="29"/>
      <c r="DQ1459" s="29"/>
      <c r="DR1459" s="29"/>
      <c r="DS1459" s="29"/>
      <c r="DT1459" s="29"/>
      <c r="DU1459" s="29"/>
      <c r="DV1459" s="29"/>
      <c r="DW1459" s="29"/>
      <c r="DX1459" s="29"/>
      <c r="DY1459" s="29"/>
      <c r="DZ1459" s="29"/>
      <c r="EA1459" s="29"/>
      <c r="EB1459" s="29"/>
      <c r="EC1459" s="29"/>
      <c r="ED1459" s="29"/>
      <c r="EE1459" s="29"/>
      <c r="EF1459" s="29"/>
      <c r="EG1459" s="29"/>
      <c r="EH1459" s="29"/>
      <c r="EI1459" s="29"/>
      <c r="EJ1459" s="29"/>
      <c r="EK1459" s="29"/>
      <c r="EL1459" s="29"/>
      <c r="EM1459" s="29"/>
      <c r="EN1459" s="29"/>
      <c r="EO1459" s="29"/>
      <c r="EP1459" s="29"/>
      <c r="EQ1459" s="29"/>
      <c r="ER1459" s="29"/>
      <c r="ES1459" s="29"/>
      <c r="ET1459" s="29"/>
      <c r="EU1459" s="29"/>
      <c r="EV1459" s="29"/>
      <c r="EW1459" s="29"/>
      <c r="EX1459" s="29"/>
      <c r="EY1459" s="29"/>
      <c r="EZ1459" s="29"/>
      <c r="FA1459" s="29"/>
      <c r="FB1459" s="29"/>
      <c r="FC1459" s="29"/>
      <c r="FD1459" s="29"/>
      <c r="FE1459" s="29"/>
      <c r="FF1459" s="29"/>
      <c r="FG1459" s="29"/>
      <c r="FH1459" s="29"/>
      <c r="FI1459" s="29"/>
      <c r="FJ1459" s="29"/>
      <c r="FK1459" s="29"/>
      <c r="FL1459" s="29"/>
      <c r="FM1459" s="29"/>
      <c r="FN1459" s="29"/>
      <c r="FO1459" s="29"/>
      <c r="FP1459" s="29"/>
      <c r="FQ1459" s="29"/>
      <c r="FR1459" s="29"/>
      <c r="FS1459" s="29"/>
      <c r="FT1459" s="29"/>
      <c r="FU1459" s="29"/>
      <c r="FV1459" s="29"/>
      <c r="FW1459" s="29"/>
      <c r="FX1459" s="29"/>
      <c r="FY1459" s="29"/>
      <c r="FZ1459" s="29"/>
      <c r="GA1459" s="29"/>
      <c r="GB1459" s="29"/>
      <c r="GC1459" s="29"/>
      <c r="GD1459" s="29"/>
      <c r="GE1459" s="29"/>
      <c r="GF1459" s="29"/>
      <c r="GG1459" s="29"/>
      <c r="GH1459" s="29"/>
      <c r="GI1459" s="29"/>
      <c r="GJ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</row>
    <row r="1460" spans="2:230" ht="12.75">
      <c r="B1460" s="48"/>
      <c r="C1460" s="48"/>
      <c r="D1460" s="48"/>
      <c r="E1460" s="55"/>
      <c r="F1460" s="56"/>
      <c r="G1460" s="56"/>
      <c r="H1460" s="56"/>
      <c r="I1460" s="48"/>
      <c r="J1460" s="48"/>
      <c r="K1460" s="48"/>
      <c r="L1460" s="56"/>
      <c r="M1460" s="48"/>
      <c r="N1460" s="48"/>
      <c r="O1460" s="49"/>
      <c r="P1460" s="48"/>
      <c r="Q1460" s="48"/>
      <c r="R1460" s="56"/>
      <c r="S1460" s="52"/>
      <c r="T1460" s="116"/>
      <c r="U1460" s="116"/>
      <c r="V1460" s="116"/>
      <c r="W1460" s="116"/>
      <c r="X1460" s="43"/>
      <c r="Y1460" s="43"/>
      <c r="Z1460" s="42"/>
      <c r="AA1460" s="43"/>
      <c r="AB1460" s="45"/>
      <c r="AC1460" s="45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  <c r="BF1460" s="29"/>
      <c r="BG1460" s="29"/>
      <c r="BH1460" s="29"/>
      <c r="BI1460" s="29"/>
      <c r="BJ1460" s="29"/>
      <c r="BK1460" s="29"/>
      <c r="BL1460" s="29"/>
      <c r="BM1460" s="29"/>
      <c r="BN1460" s="29"/>
      <c r="BO1460" s="29"/>
      <c r="BP1460" s="29"/>
      <c r="BQ1460" s="29"/>
      <c r="BR1460" s="29"/>
      <c r="BS1460" s="29"/>
      <c r="BT1460" s="29"/>
      <c r="BU1460" s="29"/>
      <c r="BV1460" s="29"/>
      <c r="BW1460" s="29"/>
      <c r="BX1460" s="29"/>
      <c r="BY1460" s="29"/>
      <c r="BZ1460" s="29"/>
      <c r="CA1460" s="29"/>
      <c r="CB1460" s="29"/>
      <c r="CC1460" s="29"/>
      <c r="CD1460" s="29"/>
      <c r="CE1460" s="29"/>
      <c r="CF1460" s="29"/>
      <c r="CG1460" s="29"/>
      <c r="CH1460" s="29"/>
      <c r="CI1460" s="29"/>
      <c r="CJ1460" s="29"/>
      <c r="CK1460" s="29"/>
      <c r="CL1460" s="29"/>
      <c r="CM1460" s="29"/>
      <c r="CN1460" s="29"/>
      <c r="CO1460" s="29"/>
      <c r="CP1460" s="29"/>
      <c r="CQ1460" s="29"/>
      <c r="CR1460" s="29"/>
      <c r="CS1460" s="29"/>
      <c r="CT1460" s="29"/>
      <c r="CU1460" s="29"/>
      <c r="CV1460" s="29"/>
      <c r="CW1460" s="29"/>
      <c r="CX1460" s="29"/>
      <c r="CY1460" s="29"/>
      <c r="CZ1460" s="29"/>
      <c r="DA1460" s="29"/>
      <c r="DB1460" s="29"/>
      <c r="DC1460" s="29"/>
      <c r="DD1460" s="29"/>
      <c r="DE1460" s="29"/>
      <c r="DF1460" s="29"/>
      <c r="DG1460" s="29"/>
      <c r="DH1460" s="29"/>
      <c r="DI1460" s="29"/>
      <c r="DJ1460" s="29"/>
      <c r="DK1460" s="29"/>
      <c r="DL1460" s="29"/>
      <c r="DM1460" s="29"/>
      <c r="DN1460" s="29"/>
      <c r="DO1460" s="29"/>
      <c r="DP1460" s="29"/>
      <c r="DQ1460" s="29"/>
      <c r="DR1460" s="29"/>
      <c r="DS1460" s="29"/>
      <c r="DT1460" s="29"/>
      <c r="DU1460" s="29"/>
      <c r="DV1460" s="29"/>
      <c r="DW1460" s="29"/>
      <c r="DX1460" s="29"/>
      <c r="DY1460" s="29"/>
      <c r="DZ1460" s="29"/>
      <c r="EA1460" s="29"/>
      <c r="EB1460" s="29"/>
      <c r="EC1460" s="29"/>
      <c r="ED1460" s="29"/>
      <c r="EE1460" s="29"/>
      <c r="EF1460" s="29"/>
      <c r="EG1460" s="29"/>
      <c r="EH1460" s="29"/>
      <c r="EI1460" s="29"/>
      <c r="EJ1460" s="29"/>
      <c r="EK1460" s="29"/>
      <c r="EL1460" s="29"/>
      <c r="EM1460" s="29"/>
      <c r="EN1460" s="29"/>
      <c r="EO1460" s="29"/>
      <c r="EP1460" s="29"/>
      <c r="EQ1460" s="29"/>
      <c r="ER1460" s="29"/>
      <c r="ES1460" s="29"/>
      <c r="ET1460" s="29"/>
      <c r="EU1460" s="29"/>
      <c r="EV1460" s="29"/>
      <c r="EW1460" s="29"/>
      <c r="EX1460" s="29"/>
      <c r="EY1460" s="29"/>
      <c r="EZ1460" s="29"/>
      <c r="FA1460" s="29"/>
      <c r="FB1460" s="29"/>
      <c r="FC1460" s="29"/>
      <c r="FD1460" s="29"/>
      <c r="FE1460" s="29"/>
      <c r="FF1460" s="29"/>
      <c r="FG1460" s="29"/>
      <c r="FH1460" s="29"/>
      <c r="FI1460" s="29"/>
      <c r="FJ1460" s="29"/>
      <c r="FK1460" s="29"/>
      <c r="FL1460" s="29"/>
      <c r="FM1460" s="29"/>
      <c r="FN1460" s="29"/>
      <c r="FO1460" s="29"/>
      <c r="FP1460" s="29"/>
      <c r="FQ1460" s="29"/>
      <c r="FR1460" s="29"/>
      <c r="FS1460" s="29"/>
      <c r="FT1460" s="29"/>
      <c r="FU1460" s="29"/>
      <c r="FV1460" s="29"/>
      <c r="FW1460" s="29"/>
      <c r="FX1460" s="29"/>
      <c r="FY1460" s="29"/>
      <c r="FZ1460" s="29"/>
      <c r="GA1460" s="29"/>
      <c r="GB1460" s="29"/>
      <c r="GC1460" s="29"/>
      <c r="GD1460" s="29"/>
      <c r="GE1460" s="29"/>
      <c r="GF1460" s="29"/>
      <c r="GG1460" s="29"/>
      <c r="GH1460" s="29"/>
      <c r="GI1460" s="29"/>
      <c r="GJ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</row>
    <row r="1461" spans="2:230" ht="12.75">
      <c r="B1461" s="48"/>
      <c r="C1461" s="48"/>
      <c r="D1461" s="48"/>
      <c r="E1461" s="55"/>
      <c r="F1461" s="56"/>
      <c r="G1461" s="56"/>
      <c r="H1461" s="56"/>
      <c r="I1461" s="48"/>
      <c r="J1461" s="48"/>
      <c r="K1461" s="48"/>
      <c r="L1461" s="56"/>
      <c r="M1461" s="48"/>
      <c r="N1461" s="48"/>
      <c r="O1461" s="49"/>
      <c r="P1461" s="48"/>
      <c r="Q1461" s="48"/>
      <c r="R1461" s="56"/>
      <c r="S1461" s="52"/>
      <c r="T1461" s="116"/>
      <c r="U1461" s="116"/>
      <c r="V1461" s="116"/>
      <c r="W1461" s="116"/>
      <c r="X1461" s="43"/>
      <c r="Y1461" s="43"/>
      <c r="Z1461" s="42"/>
      <c r="AA1461" s="43"/>
      <c r="AB1461" s="45"/>
      <c r="AC1461" s="45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  <c r="BF1461" s="29"/>
      <c r="BG1461" s="29"/>
      <c r="BH1461" s="29"/>
      <c r="BI1461" s="29"/>
      <c r="BJ1461" s="29"/>
      <c r="BK1461" s="29"/>
      <c r="BL1461" s="29"/>
      <c r="BM1461" s="29"/>
      <c r="BN1461" s="29"/>
      <c r="BO1461" s="29"/>
      <c r="BP1461" s="29"/>
      <c r="BQ1461" s="29"/>
      <c r="BR1461" s="29"/>
      <c r="BS1461" s="29"/>
      <c r="BT1461" s="29"/>
      <c r="BU1461" s="29"/>
      <c r="BV1461" s="29"/>
      <c r="BW1461" s="29"/>
      <c r="BX1461" s="29"/>
      <c r="BY1461" s="29"/>
      <c r="BZ1461" s="29"/>
      <c r="CA1461" s="29"/>
      <c r="CB1461" s="29"/>
      <c r="CC1461" s="29"/>
      <c r="CD1461" s="29"/>
      <c r="CE1461" s="29"/>
      <c r="CF1461" s="29"/>
      <c r="CG1461" s="29"/>
      <c r="CH1461" s="29"/>
      <c r="CI1461" s="29"/>
      <c r="CJ1461" s="29"/>
      <c r="CK1461" s="29"/>
      <c r="CL1461" s="29"/>
      <c r="CM1461" s="29"/>
      <c r="CN1461" s="29"/>
      <c r="CO1461" s="29"/>
      <c r="CP1461" s="29"/>
      <c r="CQ1461" s="29"/>
      <c r="CR1461" s="29"/>
      <c r="CS1461" s="29"/>
      <c r="CT1461" s="29"/>
      <c r="CU1461" s="29"/>
      <c r="CV1461" s="29"/>
      <c r="CW1461" s="29"/>
      <c r="CX1461" s="29"/>
      <c r="CY1461" s="29"/>
      <c r="CZ1461" s="29"/>
      <c r="DA1461" s="29"/>
      <c r="DB1461" s="29"/>
      <c r="DC1461" s="29"/>
      <c r="DD1461" s="29"/>
      <c r="DE1461" s="29"/>
      <c r="DF1461" s="29"/>
      <c r="DG1461" s="29"/>
      <c r="DH1461" s="29"/>
      <c r="DI1461" s="29"/>
      <c r="DJ1461" s="29"/>
      <c r="DK1461" s="29"/>
      <c r="DL1461" s="29"/>
      <c r="DM1461" s="29"/>
      <c r="DN1461" s="29"/>
      <c r="DO1461" s="29"/>
      <c r="DP1461" s="29"/>
      <c r="DQ1461" s="29"/>
      <c r="DR1461" s="29"/>
      <c r="DS1461" s="29"/>
      <c r="DT1461" s="29"/>
      <c r="DU1461" s="29"/>
      <c r="DV1461" s="29"/>
      <c r="DW1461" s="29"/>
      <c r="DX1461" s="29"/>
      <c r="DY1461" s="29"/>
      <c r="DZ1461" s="29"/>
      <c r="EA1461" s="29"/>
      <c r="EB1461" s="29"/>
      <c r="EC1461" s="29"/>
      <c r="ED1461" s="29"/>
      <c r="EE1461" s="29"/>
      <c r="EF1461" s="29"/>
      <c r="EG1461" s="29"/>
      <c r="EH1461" s="29"/>
      <c r="EI1461" s="29"/>
      <c r="EJ1461" s="29"/>
      <c r="EK1461" s="29"/>
      <c r="EL1461" s="29"/>
      <c r="EM1461" s="29"/>
      <c r="EN1461" s="29"/>
      <c r="EO1461" s="29"/>
      <c r="EP1461" s="29"/>
      <c r="EQ1461" s="29"/>
      <c r="ER1461" s="29"/>
      <c r="ES1461" s="29"/>
      <c r="ET1461" s="29"/>
      <c r="EU1461" s="29"/>
      <c r="EV1461" s="29"/>
      <c r="EW1461" s="29"/>
      <c r="EX1461" s="29"/>
      <c r="EY1461" s="29"/>
      <c r="EZ1461" s="29"/>
      <c r="FA1461" s="29"/>
      <c r="FB1461" s="29"/>
      <c r="FC1461" s="29"/>
      <c r="FD1461" s="29"/>
      <c r="FE1461" s="29"/>
      <c r="FF1461" s="29"/>
      <c r="FG1461" s="29"/>
      <c r="FH1461" s="29"/>
      <c r="FI1461" s="29"/>
      <c r="FJ1461" s="29"/>
      <c r="FK1461" s="29"/>
      <c r="FL1461" s="29"/>
      <c r="FM1461" s="29"/>
      <c r="FN1461" s="29"/>
      <c r="FO1461" s="29"/>
      <c r="FP1461" s="29"/>
      <c r="FQ1461" s="29"/>
      <c r="FR1461" s="29"/>
      <c r="FS1461" s="29"/>
      <c r="FT1461" s="29"/>
      <c r="FU1461" s="29"/>
      <c r="FV1461" s="29"/>
      <c r="FW1461" s="29"/>
      <c r="FX1461" s="29"/>
      <c r="FY1461" s="29"/>
      <c r="FZ1461" s="29"/>
      <c r="GA1461" s="29"/>
      <c r="GB1461" s="29"/>
      <c r="GC1461" s="29"/>
      <c r="GD1461" s="29"/>
      <c r="GE1461" s="29"/>
      <c r="GF1461" s="29"/>
      <c r="GG1461" s="29"/>
      <c r="GH1461" s="29"/>
      <c r="GI1461" s="29"/>
      <c r="GJ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</row>
    <row r="1462" spans="2:230" ht="12.75">
      <c r="B1462" s="48"/>
      <c r="C1462" s="48"/>
      <c r="D1462" s="48"/>
      <c r="E1462" s="55"/>
      <c r="F1462" s="56"/>
      <c r="G1462" s="56"/>
      <c r="H1462" s="56"/>
      <c r="I1462" s="48"/>
      <c r="J1462" s="48"/>
      <c r="K1462" s="48"/>
      <c r="L1462" s="56"/>
      <c r="M1462" s="48"/>
      <c r="N1462" s="48"/>
      <c r="O1462" s="49"/>
      <c r="P1462" s="48"/>
      <c r="Q1462" s="48"/>
      <c r="R1462" s="56"/>
      <c r="S1462" s="52"/>
      <c r="T1462" s="116"/>
      <c r="U1462" s="116"/>
      <c r="V1462" s="116"/>
      <c r="W1462" s="116"/>
      <c r="X1462" s="43"/>
      <c r="Y1462" s="43"/>
      <c r="Z1462" s="42"/>
      <c r="AA1462" s="43"/>
      <c r="AB1462" s="45"/>
      <c r="AC1462" s="45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  <c r="BF1462" s="29"/>
      <c r="BG1462" s="29"/>
      <c r="BH1462" s="29"/>
      <c r="BI1462" s="29"/>
      <c r="BJ1462" s="29"/>
      <c r="BK1462" s="29"/>
      <c r="BL1462" s="29"/>
      <c r="BM1462" s="29"/>
      <c r="BN1462" s="29"/>
      <c r="BO1462" s="29"/>
      <c r="BP1462" s="29"/>
      <c r="BQ1462" s="29"/>
      <c r="BR1462" s="29"/>
      <c r="BS1462" s="29"/>
      <c r="BT1462" s="29"/>
      <c r="BU1462" s="29"/>
      <c r="BV1462" s="29"/>
      <c r="BW1462" s="29"/>
      <c r="BX1462" s="29"/>
      <c r="BY1462" s="29"/>
      <c r="BZ1462" s="29"/>
      <c r="CA1462" s="29"/>
      <c r="CB1462" s="29"/>
      <c r="CC1462" s="29"/>
      <c r="CD1462" s="29"/>
      <c r="CE1462" s="29"/>
      <c r="CF1462" s="29"/>
      <c r="CG1462" s="29"/>
      <c r="CH1462" s="29"/>
      <c r="CI1462" s="29"/>
      <c r="CJ1462" s="29"/>
      <c r="CK1462" s="29"/>
      <c r="CL1462" s="29"/>
      <c r="CM1462" s="29"/>
      <c r="CN1462" s="29"/>
      <c r="CO1462" s="29"/>
      <c r="CP1462" s="29"/>
      <c r="CQ1462" s="29"/>
      <c r="CR1462" s="29"/>
      <c r="CS1462" s="29"/>
      <c r="CT1462" s="29"/>
      <c r="CU1462" s="29"/>
      <c r="CV1462" s="29"/>
      <c r="CW1462" s="29"/>
      <c r="CX1462" s="29"/>
      <c r="CY1462" s="29"/>
      <c r="CZ1462" s="29"/>
      <c r="DA1462" s="29"/>
      <c r="DB1462" s="29"/>
      <c r="DC1462" s="29"/>
      <c r="DD1462" s="29"/>
      <c r="DE1462" s="29"/>
      <c r="DF1462" s="29"/>
      <c r="DG1462" s="29"/>
      <c r="DH1462" s="29"/>
      <c r="DI1462" s="29"/>
      <c r="DJ1462" s="29"/>
      <c r="DK1462" s="29"/>
      <c r="DL1462" s="29"/>
      <c r="DM1462" s="29"/>
      <c r="DN1462" s="29"/>
      <c r="DO1462" s="29"/>
      <c r="DP1462" s="29"/>
      <c r="DQ1462" s="29"/>
      <c r="DR1462" s="29"/>
      <c r="DS1462" s="29"/>
      <c r="DT1462" s="29"/>
      <c r="DU1462" s="29"/>
      <c r="DV1462" s="29"/>
      <c r="DW1462" s="29"/>
      <c r="DX1462" s="29"/>
      <c r="DY1462" s="29"/>
      <c r="DZ1462" s="29"/>
      <c r="EA1462" s="29"/>
      <c r="EB1462" s="29"/>
      <c r="EC1462" s="29"/>
      <c r="ED1462" s="29"/>
      <c r="EE1462" s="29"/>
      <c r="EF1462" s="29"/>
      <c r="EG1462" s="29"/>
      <c r="EH1462" s="29"/>
      <c r="EI1462" s="29"/>
      <c r="EJ1462" s="29"/>
      <c r="EK1462" s="29"/>
      <c r="EL1462" s="29"/>
      <c r="EM1462" s="29"/>
      <c r="EN1462" s="29"/>
      <c r="EO1462" s="29"/>
      <c r="EP1462" s="29"/>
      <c r="EQ1462" s="29"/>
      <c r="ER1462" s="29"/>
      <c r="ES1462" s="29"/>
      <c r="ET1462" s="29"/>
      <c r="EU1462" s="29"/>
      <c r="EV1462" s="29"/>
      <c r="EW1462" s="29"/>
      <c r="EX1462" s="29"/>
      <c r="EY1462" s="29"/>
      <c r="EZ1462" s="29"/>
      <c r="FA1462" s="29"/>
      <c r="FB1462" s="29"/>
      <c r="FC1462" s="29"/>
      <c r="FD1462" s="29"/>
      <c r="FE1462" s="29"/>
      <c r="FF1462" s="29"/>
      <c r="FG1462" s="29"/>
      <c r="FH1462" s="29"/>
      <c r="FI1462" s="29"/>
      <c r="FJ1462" s="29"/>
      <c r="FK1462" s="29"/>
      <c r="FL1462" s="29"/>
      <c r="FM1462" s="29"/>
      <c r="FN1462" s="29"/>
      <c r="FO1462" s="29"/>
      <c r="FP1462" s="29"/>
      <c r="FQ1462" s="29"/>
      <c r="FR1462" s="29"/>
      <c r="FS1462" s="29"/>
      <c r="FT1462" s="29"/>
      <c r="FU1462" s="29"/>
      <c r="FV1462" s="29"/>
      <c r="FW1462" s="29"/>
      <c r="FX1462" s="29"/>
      <c r="FY1462" s="29"/>
      <c r="FZ1462" s="29"/>
      <c r="GA1462" s="29"/>
      <c r="GB1462" s="29"/>
      <c r="GC1462" s="29"/>
      <c r="GD1462" s="29"/>
      <c r="GE1462" s="29"/>
      <c r="GF1462" s="29"/>
      <c r="GG1462" s="29"/>
      <c r="GH1462" s="29"/>
      <c r="GI1462" s="29"/>
      <c r="GJ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</row>
    <row r="1463" spans="2:230" ht="12.75">
      <c r="B1463" s="48"/>
      <c r="C1463" s="48"/>
      <c r="D1463" s="48"/>
      <c r="E1463" s="55"/>
      <c r="F1463" s="56"/>
      <c r="G1463" s="56"/>
      <c r="H1463" s="56"/>
      <c r="I1463" s="48"/>
      <c r="J1463" s="48"/>
      <c r="K1463" s="48"/>
      <c r="L1463" s="56"/>
      <c r="M1463" s="48"/>
      <c r="N1463" s="48"/>
      <c r="O1463" s="49"/>
      <c r="P1463" s="48"/>
      <c r="Q1463" s="48"/>
      <c r="R1463" s="56"/>
      <c r="S1463" s="52"/>
      <c r="T1463" s="116"/>
      <c r="U1463" s="116"/>
      <c r="V1463" s="116"/>
      <c r="W1463" s="116"/>
      <c r="X1463" s="43"/>
      <c r="Y1463" s="43"/>
      <c r="Z1463" s="42"/>
      <c r="AA1463" s="43"/>
      <c r="AB1463" s="45"/>
      <c r="AC1463" s="45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  <c r="BI1463" s="29"/>
      <c r="BJ1463" s="29"/>
      <c r="BK1463" s="29"/>
      <c r="BL1463" s="29"/>
      <c r="BM1463" s="29"/>
      <c r="BN1463" s="29"/>
      <c r="BO1463" s="29"/>
      <c r="BP1463" s="29"/>
      <c r="BQ1463" s="29"/>
      <c r="BR1463" s="29"/>
      <c r="BS1463" s="29"/>
      <c r="BT1463" s="29"/>
      <c r="BU1463" s="29"/>
      <c r="BV1463" s="29"/>
      <c r="BW1463" s="29"/>
      <c r="BX1463" s="29"/>
      <c r="BY1463" s="29"/>
      <c r="BZ1463" s="29"/>
      <c r="CA1463" s="29"/>
      <c r="CB1463" s="29"/>
      <c r="CC1463" s="29"/>
      <c r="CD1463" s="29"/>
      <c r="CE1463" s="29"/>
      <c r="CF1463" s="29"/>
      <c r="CG1463" s="29"/>
      <c r="CH1463" s="29"/>
      <c r="CI1463" s="29"/>
      <c r="CJ1463" s="29"/>
      <c r="CK1463" s="29"/>
      <c r="CL1463" s="29"/>
      <c r="CM1463" s="29"/>
      <c r="CN1463" s="29"/>
      <c r="CO1463" s="29"/>
      <c r="CP1463" s="29"/>
      <c r="CQ1463" s="29"/>
      <c r="CR1463" s="29"/>
      <c r="CS1463" s="29"/>
      <c r="CT1463" s="29"/>
      <c r="CU1463" s="29"/>
      <c r="CV1463" s="29"/>
      <c r="CW1463" s="29"/>
      <c r="CX1463" s="29"/>
      <c r="CY1463" s="29"/>
      <c r="CZ1463" s="29"/>
      <c r="DA1463" s="29"/>
      <c r="DB1463" s="29"/>
      <c r="DC1463" s="29"/>
      <c r="DD1463" s="29"/>
      <c r="DE1463" s="29"/>
      <c r="DF1463" s="29"/>
      <c r="DG1463" s="29"/>
      <c r="DH1463" s="29"/>
      <c r="DI1463" s="29"/>
      <c r="DJ1463" s="29"/>
      <c r="DK1463" s="29"/>
      <c r="DL1463" s="29"/>
      <c r="DM1463" s="29"/>
      <c r="DN1463" s="29"/>
      <c r="DO1463" s="29"/>
      <c r="DP1463" s="29"/>
      <c r="DQ1463" s="29"/>
      <c r="DR1463" s="29"/>
      <c r="DS1463" s="29"/>
      <c r="DT1463" s="29"/>
      <c r="DU1463" s="29"/>
      <c r="DV1463" s="29"/>
      <c r="DW1463" s="29"/>
      <c r="DX1463" s="29"/>
      <c r="DY1463" s="29"/>
      <c r="DZ1463" s="29"/>
      <c r="EA1463" s="29"/>
      <c r="EB1463" s="29"/>
      <c r="EC1463" s="29"/>
      <c r="ED1463" s="29"/>
      <c r="EE1463" s="29"/>
      <c r="EF1463" s="29"/>
      <c r="EG1463" s="29"/>
      <c r="EH1463" s="29"/>
      <c r="EI1463" s="29"/>
      <c r="EJ1463" s="29"/>
      <c r="EK1463" s="29"/>
      <c r="EL1463" s="29"/>
      <c r="EM1463" s="29"/>
      <c r="EN1463" s="29"/>
      <c r="EO1463" s="29"/>
      <c r="EP1463" s="29"/>
      <c r="EQ1463" s="29"/>
      <c r="ER1463" s="29"/>
      <c r="ES1463" s="29"/>
      <c r="ET1463" s="29"/>
      <c r="EU1463" s="29"/>
      <c r="EV1463" s="29"/>
      <c r="EW1463" s="29"/>
      <c r="EX1463" s="29"/>
      <c r="EY1463" s="29"/>
      <c r="EZ1463" s="29"/>
      <c r="FA1463" s="29"/>
      <c r="FB1463" s="29"/>
      <c r="FC1463" s="29"/>
      <c r="FD1463" s="29"/>
      <c r="FE1463" s="29"/>
      <c r="FF1463" s="29"/>
      <c r="FG1463" s="29"/>
      <c r="FH1463" s="29"/>
      <c r="FI1463" s="29"/>
      <c r="FJ1463" s="29"/>
      <c r="FK1463" s="29"/>
      <c r="FL1463" s="29"/>
      <c r="FM1463" s="29"/>
      <c r="FN1463" s="29"/>
      <c r="FO1463" s="29"/>
      <c r="FP1463" s="29"/>
      <c r="FQ1463" s="29"/>
      <c r="FR1463" s="29"/>
      <c r="FS1463" s="29"/>
      <c r="FT1463" s="29"/>
      <c r="FU1463" s="29"/>
      <c r="FV1463" s="29"/>
      <c r="FW1463" s="29"/>
      <c r="FX1463" s="29"/>
      <c r="FY1463" s="29"/>
      <c r="FZ1463" s="29"/>
      <c r="GA1463" s="29"/>
      <c r="GB1463" s="29"/>
      <c r="GC1463" s="29"/>
      <c r="GD1463" s="29"/>
      <c r="GE1463" s="29"/>
      <c r="GF1463" s="29"/>
      <c r="GG1463" s="29"/>
      <c r="GH1463" s="29"/>
      <c r="GI1463" s="29"/>
      <c r="GJ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</row>
    <row r="1464" spans="2:230" ht="12.75">
      <c r="B1464" s="48"/>
      <c r="C1464" s="48"/>
      <c r="D1464" s="48"/>
      <c r="E1464" s="55"/>
      <c r="F1464" s="56"/>
      <c r="G1464" s="56"/>
      <c r="H1464" s="56"/>
      <c r="I1464" s="48"/>
      <c r="J1464" s="48"/>
      <c r="K1464" s="48"/>
      <c r="L1464" s="56"/>
      <c r="M1464" s="48"/>
      <c r="N1464" s="48"/>
      <c r="O1464" s="49"/>
      <c r="P1464" s="48"/>
      <c r="Q1464" s="48"/>
      <c r="R1464" s="56"/>
      <c r="S1464" s="52"/>
      <c r="T1464" s="116"/>
      <c r="U1464" s="116"/>
      <c r="V1464" s="116"/>
      <c r="W1464" s="116"/>
      <c r="X1464" s="43"/>
      <c r="Y1464" s="43"/>
      <c r="Z1464" s="42"/>
      <c r="AA1464" s="43"/>
      <c r="AB1464" s="45"/>
      <c r="AC1464" s="45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  <c r="BF1464" s="29"/>
      <c r="BG1464" s="29"/>
      <c r="BH1464" s="29"/>
      <c r="BI1464" s="29"/>
      <c r="BJ1464" s="29"/>
      <c r="BK1464" s="29"/>
      <c r="BL1464" s="29"/>
      <c r="BM1464" s="29"/>
      <c r="BN1464" s="29"/>
      <c r="BO1464" s="29"/>
      <c r="BP1464" s="29"/>
      <c r="BQ1464" s="29"/>
      <c r="BR1464" s="29"/>
      <c r="BS1464" s="29"/>
      <c r="BT1464" s="29"/>
      <c r="BU1464" s="29"/>
      <c r="BV1464" s="29"/>
      <c r="BW1464" s="29"/>
      <c r="BX1464" s="29"/>
      <c r="BY1464" s="29"/>
      <c r="BZ1464" s="29"/>
      <c r="CA1464" s="29"/>
      <c r="CB1464" s="29"/>
      <c r="CC1464" s="29"/>
      <c r="CD1464" s="29"/>
      <c r="CE1464" s="29"/>
      <c r="CF1464" s="29"/>
      <c r="CG1464" s="29"/>
      <c r="CH1464" s="29"/>
      <c r="CI1464" s="29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  <c r="DM1464" s="29"/>
      <c r="DN1464" s="29"/>
      <c r="DO1464" s="29"/>
      <c r="DP1464" s="29"/>
      <c r="DQ1464" s="29"/>
      <c r="DR1464" s="29"/>
      <c r="DS1464" s="29"/>
      <c r="DT1464" s="29"/>
      <c r="DU1464" s="29"/>
      <c r="DV1464" s="29"/>
      <c r="DW1464" s="29"/>
      <c r="DX1464" s="29"/>
      <c r="DY1464" s="29"/>
      <c r="DZ1464" s="29"/>
      <c r="EA1464" s="29"/>
      <c r="EB1464" s="29"/>
      <c r="EC1464" s="29"/>
      <c r="ED1464" s="29"/>
      <c r="EE1464" s="29"/>
      <c r="EF1464" s="29"/>
      <c r="EG1464" s="29"/>
      <c r="EH1464" s="29"/>
      <c r="EI1464" s="29"/>
      <c r="EJ1464" s="29"/>
      <c r="EK1464" s="29"/>
      <c r="EL1464" s="29"/>
      <c r="EM1464" s="29"/>
      <c r="EN1464" s="29"/>
      <c r="EO1464" s="29"/>
      <c r="EP1464" s="29"/>
      <c r="EQ1464" s="29"/>
      <c r="ER1464" s="29"/>
      <c r="ES1464" s="29"/>
      <c r="ET1464" s="29"/>
      <c r="EU1464" s="29"/>
      <c r="EV1464" s="29"/>
      <c r="EW1464" s="29"/>
      <c r="EX1464" s="29"/>
      <c r="EY1464" s="29"/>
      <c r="EZ1464" s="29"/>
      <c r="FA1464" s="29"/>
      <c r="FB1464" s="29"/>
      <c r="FC1464" s="29"/>
      <c r="FD1464" s="29"/>
      <c r="FE1464" s="29"/>
      <c r="FF1464" s="29"/>
      <c r="FG1464" s="29"/>
      <c r="FH1464" s="29"/>
      <c r="FI1464" s="29"/>
      <c r="FJ1464" s="29"/>
      <c r="FK1464" s="29"/>
      <c r="FL1464" s="29"/>
      <c r="FM1464" s="29"/>
      <c r="FN1464" s="29"/>
      <c r="FO1464" s="29"/>
      <c r="FP1464" s="29"/>
      <c r="FQ1464" s="29"/>
      <c r="FR1464" s="29"/>
      <c r="FS1464" s="29"/>
      <c r="FT1464" s="29"/>
      <c r="FU1464" s="29"/>
      <c r="FV1464" s="29"/>
      <c r="FW1464" s="29"/>
      <c r="FX1464" s="29"/>
      <c r="FY1464" s="29"/>
      <c r="FZ1464" s="29"/>
      <c r="GA1464" s="29"/>
      <c r="GB1464" s="29"/>
      <c r="GC1464" s="29"/>
      <c r="GD1464" s="29"/>
      <c r="GE1464" s="29"/>
      <c r="GF1464" s="29"/>
      <c r="GG1464" s="29"/>
      <c r="GH1464" s="29"/>
      <c r="GI1464" s="29"/>
      <c r="GJ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</row>
    <row r="1465" spans="2:230" ht="12.75">
      <c r="B1465" s="48"/>
      <c r="C1465" s="48"/>
      <c r="D1465" s="48"/>
      <c r="E1465" s="55"/>
      <c r="F1465" s="56"/>
      <c r="G1465" s="56"/>
      <c r="H1465" s="56"/>
      <c r="I1465" s="48"/>
      <c r="J1465" s="48"/>
      <c r="K1465" s="48"/>
      <c r="L1465" s="56"/>
      <c r="M1465" s="48"/>
      <c r="N1465" s="48"/>
      <c r="O1465" s="49"/>
      <c r="P1465" s="48"/>
      <c r="Q1465" s="48"/>
      <c r="R1465" s="56"/>
      <c r="S1465" s="52"/>
      <c r="T1465" s="116"/>
      <c r="U1465" s="116"/>
      <c r="V1465" s="116"/>
      <c r="W1465" s="116"/>
      <c r="X1465" s="43"/>
      <c r="Y1465" s="43"/>
      <c r="Z1465" s="42"/>
      <c r="AA1465" s="43"/>
      <c r="AB1465" s="45"/>
      <c r="AC1465" s="45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  <c r="BF1465" s="29"/>
      <c r="BG1465" s="29"/>
      <c r="BH1465" s="29"/>
      <c r="BI1465" s="29"/>
      <c r="BJ1465" s="29"/>
      <c r="BK1465" s="29"/>
      <c r="BL1465" s="29"/>
      <c r="BM1465" s="29"/>
      <c r="BN1465" s="29"/>
      <c r="BO1465" s="29"/>
      <c r="BP1465" s="29"/>
      <c r="BQ1465" s="29"/>
      <c r="BR1465" s="29"/>
      <c r="BS1465" s="29"/>
      <c r="BT1465" s="29"/>
      <c r="BU1465" s="29"/>
      <c r="BV1465" s="29"/>
      <c r="BW1465" s="29"/>
      <c r="BX1465" s="29"/>
      <c r="BY1465" s="29"/>
      <c r="BZ1465" s="29"/>
      <c r="CA1465" s="29"/>
      <c r="CB1465" s="29"/>
      <c r="CC1465" s="29"/>
      <c r="CD1465" s="29"/>
      <c r="CE1465" s="29"/>
      <c r="CF1465" s="29"/>
      <c r="CG1465" s="29"/>
      <c r="CH1465" s="29"/>
      <c r="CI1465" s="29"/>
      <c r="CJ1465" s="29"/>
      <c r="CK1465" s="29"/>
      <c r="CL1465" s="29"/>
      <c r="CM1465" s="29"/>
      <c r="CN1465" s="29"/>
      <c r="CO1465" s="29"/>
      <c r="CP1465" s="29"/>
      <c r="CQ1465" s="29"/>
      <c r="CR1465" s="29"/>
      <c r="CS1465" s="29"/>
      <c r="CT1465" s="29"/>
      <c r="CU1465" s="29"/>
      <c r="CV1465" s="29"/>
      <c r="CW1465" s="29"/>
      <c r="CX1465" s="29"/>
      <c r="CY1465" s="29"/>
      <c r="CZ1465" s="29"/>
      <c r="DA1465" s="29"/>
      <c r="DB1465" s="29"/>
      <c r="DC1465" s="29"/>
      <c r="DD1465" s="29"/>
      <c r="DE1465" s="29"/>
      <c r="DF1465" s="29"/>
      <c r="DG1465" s="29"/>
      <c r="DH1465" s="29"/>
      <c r="DI1465" s="29"/>
      <c r="DJ1465" s="29"/>
      <c r="DK1465" s="29"/>
      <c r="DL1465" s="29"/>
      <c r="DM1465" s="29"/>
      <c r="DN1465" s="29"/>
      <c r="DO1465" s="29"/>
      <c r="DP1465" s="29"/>
      <c r="DQ1465" s="29"/>
      <c r="DR1465" s="29"/>
      <c r="DS1465" s="29"/>
      <c r="DT1465" s="29"/>
      <c r="DU1465" s="29"/>
      <c r="DV1465" s="29"/>
      <c r="DW1465" s="29"/>
      <c r="DX1465" s="29"/>
      <c r="DY1465" s="29"/>
      <c r="DZ1465" s="29"/>
      <c r="EA1465" s="29"/>
      <c r="EB1465" s="29"/>
      <c r="EC1465" s="29"/>
      <c r="ED1465" s="29"/>
      <c r="EE1465" s="29"/>
      <c r="EF1465" s="29"/>
      <c r="EG1465" s="29"/>
      <c r="EH1465" s="29"/>
      <c r="EI1465" s="29"/>
      <c r="EJ1465" s="29"/>
      <c r="EK1465" s="29"/>
      <c r="EL1465" s="29"/>
      <c r="EM1465" s="29"/>
      <c r="EN1465" s="29"/>
      <c r="EO1465" s="29"/>
      <c r="EP1465" s="29"/>
      <c r="EQ1465" s="29"/>
      <c r="ER1465" s="29"/>
      <c r="ES1465" s="29"/>
      <c r="ET1465" s="29"/>
      <c r="EU1465" s="29"/>
      <c r="EV1465" s="29"/>
      <c r="EW1465" s="29"/>
      <c r="EX1465" s="29"/>
      <c r="EY1465" s="29"/>
      <c r="EZ1465" s="29"/>
      <c r="FA1465" s="29"/>
      <c r="FB1465" s="29"/>
      <c r="FC1465" s="29"/>
      <c r="FD1465" s="29"/>
      <c r="FE1465" s="29"/>
      <c r="FF1465" s="29"/>
      <c r="FG1465" s="29"/>
      <c r="FH1465" s="29"/>
      <c r="FI1465" s="29"/>
      <c r="FJ1465" s="29"/>
      <c r="FK1465" s="29"/>
      <c r="FL1465" s="29"/>
      <c r="FM1465" s="29"/>
      <c r="FN1465" s="29"/>
      <c r="FO1465" s="29"/>
      <c r="FP1465" s="29"/>
      <c r="FQ1465" s="29"/>
      <c r="FR1465" s="29"/>
      <c r="FS1465" s="29"/>
      <c r="FT1465" s="29"/>
      <c r="FU1465" s="29"/>
      <c r="FV1465" s="29"/>
      <c r="FW1465" s="29"/>
      <c r="FX1465" s="29"/>
      <c r="FY1465" s="29"/>
      <c r="FZ1465" s="29"/>
      <c r="GA1465" s="29"/>
      <c r="GB1465" s="29"/>
      <c r="GC1465" s="29"/>
      <c r="GD1465" s="29"/>
      <c r="GE1465" s="29"/>
      <c r="GF1465" s="29"/>
      <c r="GG1465" s="29"/>
      <c r="GH1465" s="29"/>
      <c r="GI1465" s="29"/>
      <c r="GJ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</row>
    <row r="1466" spans="2:230" ht="12.75">
      <c r="B1466" s="48"/>
      <c r="C1466" s="48"/>
      <c r="D1466" s="48"/>
      <c r="E1466" s="55"/>
      <c r="F1466" s="56"/>
      <c r="G1466" s="56"/>
      <c r="H1466" s="56"/>
      <c r="I1466" s="48"/>
      <c r="J1466" s="48"/>
      <c r="K1466" s="48"/>
      <c r="L1466" s="56"/>
      <c r="M1466" s="48"/>
      <c r="N1466" s="48"/>
      <c r="O1466" s="49"/>
      <c r="P1466" s="48"/>
      <c r="Q1466" s="48"/>
      <c r="R1466" s="56"/>
      <c r="S1466" s="52"/>
      <c r="T1466" s="116"/>
      <c r="U1466" s="116"/>
      <c r="V1466" s="116"/>
      <c r="W1466" s="116"/>
      <c r="X1466" s="43"/>
      <c r="Y1466" s="43"/>
      <c r="Z1466" s="42"/>
      <c r="AA1466" s="43"/>
      <c r="AB1466" s="45"/>
      <c r="AC1466" s="45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  <c r="BF1466" s="29"/>
      <c r="BG1466" s="29"/>
      <c r="BH1466" s="29"/>
      <c r="BI1466" s="29"/>
      <c r="BJ1466" s="29"/>
      <c r="BK1466" s="29"/>
      <c r="BL1466" s="29"/>
      <c r="BM1466" s="29"/>
      <c r="BN1466" s="29"/>
      <c r="BO1466" s="29"/>
      <c r="BP1466" s="29"/>
      <c r="BQ1466" s="29"/>
      <c r="BR1466" s="29"/>
      <c r="BS1466" s="29"/>
      <c r="BT1466" s="29"/>
      <c r="BU1466" s="29"/>
      <c r="BV1466" s="29"/>
      <c r="BW1466" s="29"/>
      <c r="BX1466" s="29"/>
      <c r="BY1466" s="29"/>
      <c r="BZ1466" s="29"/>
      <c r="CA1466" s="29"/>
      <c r="CB1466" s="29"/>
      <c r="CC1466" s="29"/>
      <c r="CD1466" s="29"/>
      <c r="CE1466" s="29"/>
      <c r="CF1466" s="29"/>
      <c r="CG1466" s="29"/>
      <c r="CH1466" s="29"/>
      <c r="CI1466" s="29"/>
      <c r="CJ1466" s="29"/>
      <c r="CK1466" s="29"/>
      <c r="CL1466" s="29"/>
      <c r="CM1466" s="29"/>
      <c r="CN1466" s="29"/>
      <c r="CO1466" s="29"/>
      <c r="CP1466" s="29"/>
      <c r="CQ1466" s="29"/>
      <c r="CR1466" s="29"/>
      <c r="CS1466" s="29"/>
      <c r="CT1466" s="29"/>
      <c r="CU1466" s="29"/>
      <c r="CV1466" s="29"/>
      <c r="CW1466" s="29"/>
      <c r="CX1466" s="29"/>
      <c r="CY1466" s="29"/>
      <c r="CZ1466" s="29"/>
      <c r="DA1466" s="29"/>
      <c r="DB1466" s="29"/>
      <c r="DC1466" s="29"/>
      <c r="DD1466" s="29"/>
      <c r="DE1466" s="29"/>
      <c r="DF1466" s="29"/>
      <c r="DG1466" s="29"/>
      <c r="DH1466" s="29"/>
      <c r="DI1466" s="29"/>
      <c r="DJ1466" s="29"/>
      <c r="DK1466" s="29"/>
      <c r="DL1466" s="29"/>
      <c r="DM1466" s="29"/>
      <c r="DN1466" s="29"/>
      <c r="DO1466" s="29"/>
      <c r="DP1466" s="29"/>
      <c r="DQ1466" s="29"/>
      <c r="DR1466" s="29"/>
      <c r="DS1466" s="29"/>
      <c r="DT1466" s="29"/>
      <c r="DU1466" s="29"/>
      <c r="DV1466" s="29"/>
      <c r="DW1466" s="29"/>
      <c r="DX1466" s="29"/>
      <c r="DY1466" s="29"/>
      <c r="DZ1466" s="29"/>
      <c r="EA1466" s="29"/>
      <c r="EB1466" s="29"/>
      <c r="EC1466" s="29"/>
      <c r="ED1466" s="29"/>
      <c r="EE1466" s="29"/>
      <c r="EF1466" s="29"/>
      <c r="EG1466" s="29"/>
      <c r="EH1466" s="29"/>
      <c r="EI1466" s="29"/>
      <c r="EJ1466" s="29"/>
      <c r="EK1466" s="29"/>
      <c r="EL1466" s="29"/>
      <c r="EM1466" s="29"/>
      <c r="EN1466" s="29"/>
      <c r="EO1466" s="29"/>
      <c r="EP1466" s="29"/>
      <c r="EQ1466" s="29"/>
      <c r="ER1466" s="29"/>
      <c r="ES1466" s="29"/>
      <c r="ET1466" s="29"/>
      <c r="EU1466" s="29"/>
      <c r="EV1466" s="29"/>
      <c r="EW1466" s="29"/>
      <c r="EX1466" s="29"/>
      <c r="EY1466" s="29"/>
      <c r="EZ1466" s="29"/>
      <c r="FA1466" s="29"/>
      <c r="FB1466" s="29"/>
      <c r="FC1466" s="29"/>
      <c r="FD1466" s="29"/>
      <c r="FE1466" s="29"/>
      <c r="FF1466" s="29"/>
      <c r="FG1466" s="29"/>
      <c r="FH1466" s="29"/>
      <c r="FI1466" s="29"/>
      <c r="FJ1466" s="29"/>
      <c r="FK1466" s="29"/>
      <c r="FL1466" s="29"/>
      <c r="FM1466" s="29"/>
      <c r="FN1466" s="29"/>
      <c r="FO1466" s="29"/>
      <c r="FP1466" s="29"/>
      <c r="FQ1466" s="29"/>
      <c r="FR1466" s="29"/>
      <c r="FS1466" s="29"/>
      <c r="FT1466" s="29"/>
      <c r="FU1466" s="29"/>
      <c r="FV1466" s="29"/>
      <c r="FW1466" s="29"/>
      <c r="FX1466" s="29"/>
      <c r="FY1466" s="29"/>
      <c r="FZ1466" s="29"/>
      <c r="GA1466" s="29"/>
      <c r="GB1466" s="29"/>
      <c r="GC1466" s="29"/>
      <c r="GD1466" s="29"/>
      <c r="GE1466" s="29"/>
      <c r="GF1466" s="29"/>
      <c r="GG1466" s="29"/>
      <c r="GH1466" s="29"/>
      <c r="GI1466" s="29"/>
      <c r="GJ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</row>
    <row r="1467" spans="2:230" ht="12.75">
      <c r="B1467" s="48"/>
      <c r="C1467" s="48"/>
      <c r="D1467" s="48"/>
      <c r="E1467" s="55"/>
      <c r="F1467" s="56"/>
      <c r="G1467" s="56"/>
      <c r="H1467" s="56"/>
      <c r="I1467" s="48"/>
      <c r="J1467" s="48"/>
      <c r="K1467" s="48"/>
      <c r="L1467" s="56"/>
      <c r="M1467" s="48"/>
      <c r="N1467" s="48"/>
      <c r="O1467" s="49"/>
      <c r="P1467" s="48"/>
      <c r="Q1467" s="48"/>
      <c r="R1467" s="56"/>
      <c r="S1467" s="52"/>
      <c r="T1467" s="116"/>
      <c r="U1467" s="116"/>
      <c r="V1467" s="116"/>
      <c r="W1467" s="116"/>
      <c r="X1467" s="43"/>
      <c r="Y1467" s="43"/>
      <c r="Z1467" s="42"/>
      <c r="AA1467" s="43"/>
      <c r="AB1467" s="45"/>
      <c r="AC1467" s="45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  <c r="BF1467" s="29"/>
      <c r="BG1467" s="29"/>
      <c r="BH1467" s="29"/>
      <c r="BI1467" s="29"/>
      <c r="BJ1467" s="29"/>
      <c r="BK1467" s="29"/>
      <c r="BL1467" s="29"/>
      <c r="BM1467" s="29"/>
      <c r="BN1467" s="29"/>
      <c r="BO1467" s="29"/>
      <c r="BP1467" s="29"/>
      <c r="BQ1467" s="29"/>
      <c r="BR1467" s="29"/>
      <c r="BS1467" s="29"/>
      <c r="BT1467" s="29"/>
      <c r="BU1467" s="29"/>
      <c r="BV1467" s="29"/>
      <c r="BW1467" s="29"/>
      <c r="BX1467" s="29"/>
      <c r="BY1467" s="29"/>
      <c r="BZ1467" s="29"/>
      <c r="CA1467" s="29"/>
      <c r="CB1467" s="29"/>
      <c r="CC1467" s="29"/>
      <c r="CD1467" s="29"/>
      <c r="CE1467" s="29"/>
      <c r="CF1467" s="29"/>
      <c r="CG1467" s="29"/>
      <c r="CH1467" s="29"/>
      <c r="CI1467" s="29"/>
      <c r="CJ1467" s="29"/>
      <c r="CK1467" s="29"/>
      <c r="CL1467" s="29"/>
      <c r="CM1467" s="29"/>
      <c r="CN1467" s="29"/>
      <c r="CO1467" s="29"/>
      <c r="CP1467" s="29"/>
      <c r="CQ1467" s="29"/>
      <c r="CR1467" s="29"/>
      <c r="CS1467" s="29"/>
      <c r="CT1467" s="29"/>
      <c r="CU1467" s="29"/>
      <c r="CV1467" s="29"/>
      <c r="CW1467" s="29"/>
      <c r="CX1467" s="29"/>
      <c r="CY1467" s="29"/>
      <c r="CZ1467" s="29"/>
      <c r="DA1467" s="29"/>
      <c r="DB1467" s="29"/>
      <c r="DC1467" s="29"/>
      <c r="DD1467" s="29"/>
      <c r="DE1467" s="29"/>
      <c r="DF1467" s="29"/>
      <c r="DG1467" s="29"/>
      <c r="DH1467" s="29"/>
      <c r="DI1467" s="29"/>
      <c r="DJ1467" s="29"/>
      <c r="DK1467" s="29"/>
      <c r="DL1467" s="29"/>
      <c r="DM1467" s="29"/>
      <c r="DN1467" s="29"/>
      <c r="DO1467" s="29"/>
      <c r="DP1467" s="29"/>
      <c r="DQ1467" s="29"/>
      <c r="DR1467" s="29"/>
      <c r="DS1467" s="29"/>
      <c r="DT1467" s="29"/>
      <c r="DU1467" s="29"/>
      <c r="DV1467" s="29"/>
      <c r="DW1467" s="29"/>
      <c r="DX1467" s="29"/>
      <c r="DY1467" s="29"/>
      <c r="DZ1467" s="29"/>
      <c r="EA1467" s="29"/>
      <c r="EB1467" s="29"/>
      <c r="EC1467" s="29"/>
      <c r="ED1467" s="29"/>
      <c r="EE1467" s="29"/>
      <c r="EF1467" s="29"/>
      <c r="EG1467" s="29"/>
      <c r="EH1467" s="29"/>
      <c r="EI1467" s="29"/>
      <c r="EJ1467" s="29"/>
      <c r="EK1467" s="29"/>
      <c r="EL1467" s="29"/>
      <c r="EM1467" s="29"/>
      <c r="EN1467" s="29"/>
      <c r="EO1467" s="29"/>
      <c r="EP1467" s="29"/>
      <c r="EQ1467" s="29"/>
      <c r="ER1467" s="29"/>
      <c r="ES1467" s="29"/>
      <c r="ET1467" s="29"/>
      <c r="EU1467" s="29"/>
      <c r="EV1467" s="29"/>
      <c r="EW1467" s="29"/>
      <c r="EX1467" s="29"/>
      <c r="EY1467" s="29"/>
      <c r="EZ1467" s="29"/>
      <c r="FA1467" s="29"/>
      <c r="FB1467" s="29"/>
      <c r="FC1467" s="29"/>
      <c r="FD1467" s="29"/>
      <c r="FE1467" s="29"/>
      <c r="FF1467" s="29"/>
      <c r="FG1467" s="29"/>
      <c r="FH1467" s="29"/>
      <c r="FI1467" s="29"/>
      <c r="FJ1467" s="29"/>
      <c r="FK1467" s="29"/>
      <c r="FL1467" s="29"/>
      <c r="FM1467" s="29"/>
      <c r="FN1467" s="29"/>
      <c r="FO1467" s="29"/>
      <c r="FP1467" s="29"/>
      <c r="FQ1467" s="29"/>
      <c r="FR1467" s="29"/>
      <c r="FS1467" s="29"/>
      <c r="FT1467" s="29"/>
      <c r="FU1467" s="29"/>
      <c r="FV1467" s="29"/>
      <c r="FW1467" s="29"/>
      <c r="FX1467" s="29"/>
      <c r="FY1467" s="29"/>
      <c r="FZ1467" s="29"/>
      <c r="GA1467" s="29"/>
      <c r="GB1467" s="29"/>
      <c r="GC1467" s="29"/>
      <c r="GD1467" s="29"/>
      <c r="GE1467" s="29"/>
      <c r="GF1467" s="29"/>
      <c r="GG1467" s="29"/>
      <c r="GH1467" s="29"/>
      <c r="GI1467" s="29"/>
      <c r="GJ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</row>
    <row r="1468" spans="2:230" ht="12.75">
      <c r="B1468" s="48"/>
      <c r="C1468" s="48"/>
      <c r="D1468" s="48"/>
      <c r="E1468" s="55"/>
      <c r="F1468" s="56"/>
      <c r="G1468" s="56"/>
      <c r="H1468" s="56"/>
      <c r="I1468" s="48"/>
      <c r="J1468" s="48"/>
      <c r="K1468" s="48"/>
      <c r="L1468" s="56"/>
      <c r="M1468" s="48"/>
      <c r="N1468" s="48"/>
      <c r="O1468" s="49"/>
      <c r="P1468" s="48"/>
      <c r="Q1468" s="48"/>
      <c r="R1468" s="56"/>
      <c r="S1468" s="52"/>
      <c r="T1468" s="116"/>
      <c r="U1468" s="116"/>
      <c r="V1468" s="116"/>
      <c r="W1468" s="116"/>
      <c r="X1468" s="43"/>
      <c r="Y1468" s="43"/>
      <c r="Z1468" s="42"/>
      <c r="AA1468" s="43"/>
      <c r="AB1468" s="45"/>
      <c r="AC1468" s="45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  <c r="BF1468" s="29"/>
      <c r="BG1468" s="29"/>
      <c r="BH1468" s="29"/>
      <c r="BI1468" s="29"/>
      <c r="BJ1468" s="29"/>
      <c r="BK1468" s="29"/>
      <c r="BL1468" s="29"/>
      <c r="BM1468" s="29"/>
      <c r="BN1468" s="29"/>
      <c r="BO1468" s="29"/>
      <c r="BP1468" s="29"/>
      <c r="BQ1468" s="29"/>
      <c r="BR1468" s="29"/>
      <c r="BS1468" s="29"/>
      <c r="BT1468" s="29"/>
      <c r="BU1468" s="29"/>
      <c r="BV1468" s="29"/>
      <c r="BW1468" s="29"/>
      <c r="BX1468" s="29"/>
      <c r="BY1468" s="29"/>
      <c r="BZ1468" s="29"/>
      <c r="CA1468" s="29"/>
      <c r="CB1468" s="29"/>
      <c r="CC1468" s="29"/>
      <c r="CD1468" s="29"/>
      <c r="CE1468" s="29"/>
      <c r="CF1468" s="29"/>
      <c r="CG1468" s="29"/>
      <c r="CH1468" s="29"/>
      <c r="CI1468" s="29"/>
      <c r="CJ1468" s="29"/>
      <c r="CK1468" s="29"/>
      <c r="CL1468" s="29"/>
      <c r="CM1468" s="29"/>
      <c r="CN1468" s="29"/>
      <c r="CO1468" s="29"/>
      <c r="CP1468" s="29"/>
      <c r="CQ1468" s="29"/>
      <c r="CR1468" s="29"/>
      <c r="CS1468" s="29"/>
      <c r="CT1468" s="29"/>
      <c r="CU1468" s="29"/>
      <c r="CV1468" s="29"/>
      <c r="CW1468" s="29"/>
      <c r="CX1468" s="29"/>
      <c r="CY1468" s="29"/>
      <c r="CZ1468" s="29"/>
      <c r="DA1468" s="29"/>
      <c r="DB1468" s="29"/>
      <c r="DC1468" s="29"/>
      <c r="DD1468" s="29"/>
      <c r="DE1468" s="29"/>
      <c r="DF1468" s="29"/>
      <c r="DG1468" s="29"/>
      <c r="DH1468" s="29"/>
      <c r="DI1468" s="29"/>
      <c r="DJ1468" s="29"/>
      <c r="DK1468" s="29"/>
      <c r="DL1468" s="29"/>
      <c r="DM1468" s="29"/>
      <c r="DN1468" s="29"/>
      <c r="DO1468" s="29"/>
      <c r="DP1468" s="29"/>
      <c r="DQ1468" s="29"/>
      <c r="DR1468" s="29"/>
      <c r="DS1468" s="29"/>
      <c r="DT1468" s="29"/>
      <c r="DU1468" s="29"/>
      <c r="DV1468" s="29"/>
      <c r="DW1468" s="29"/>
      <c r="DX1468" s="29"/>
      <c r="DY1468" s="29"/>
      <c r="DZ1468" s="29"/>
      <c r="EA1468" s="29"/>
      <c r="EB1468" s="29"/>
      <c r="EC1468" s="29"/>
      <c r="ED1468" s="29"/>
      <c r="EE1468" s="29"/>
      <c r="EF1468" s="29"/>
      <c r="EG1468" s="29"/>
      <c r="EH1468" s="29"/>
      <c r="EI1468" s="29"/>
      <c r="EJ1468" s="29"/>
      <c r="EK1468" s="29"/>
      <c r="EL1468" s="29"/>
      <c r="EM1468" s="29"/>
      <c r="EN1468" s="29"/>
      <c r="EO1468" s="29"/>
      <c r="EP1468" s="29"/>
      <c r="EQ1468" s="29"/>
      <c r="ER1468" s="29"/>
      <c r="ES1468" s="29"/>
      <c r="ET1468" s="29"/>
      <c r="EU1468" s="29"/>
      <c r="EV1468" s="29"/>
      <c r="EW1468" s="29"/>
      <c r="EX1468" s="29"/>
      <c r="EY1468" s="29"/>
      <c r="EZ1468" s="29"/>
      <c r="FA1468" s="29"/>
      <c r="FB1468" s="29"/>
      <c r="FC1468" s="29"/>
      <c r="FD1468" s="29"/>
      <c r="FE1468" s="29"/>
      <c r="FF1468" s="29"/>
      <c r="FG1468" s="29"/>
      <c r="FH1468" s="29"/>
      <c r="FI1468" s="29"/>
      <c r="FJ1468" s="29"/>
      <c r="FK1468" s="29"/>
      <c r="FL1468" s="29"/>
      <c r="FM1468" s="29"/>
      <c r="FN1468" s="29"/>
      <c r="FO1468" s="29"/>
      <c r="FP1468" s="29"/>
      <c r="FQ1468" s="29"/>
      <c r="FR1468" s="29"/>
      <c r="FS1468" s="29"/>
      <c r="FT1468" s="29"/>
      <c r="FU1468" s="29"/>
      <c r="FV1468" s="29"/>
      <c r="FW1468" s="29"/>
      <c r="FX1468" s="29"/>
      <c r="FY1468" s="29"/>
      <c r="FZ1468" s="29"/>
      <c r="GA1468" s="29"/>
      <c r="GB1468" s="29"/>
      <c r="GC1468" s="29"/>
      <c r="GD1468" s="29"/>
      <c r="GE1468" s="29"/>
      <c r="GF1468" s="29"/>
      <c r="GG1468" s="29"/>
      <c r="GH1468" s="29"/>
      <c r="GI1468" s="29"/>
      <c r="GJ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</row>
    <row r="1469" spans="2:230" ht="12.75">
      <c r="B1469" s="48"/>
      <c r="C1469" s="48"/>
      <c r="D1469" s="48"/>
      <c r="E1469" s="55"/>
      <c r="F1469" s="56"/>
      <c r="G1469" s="56"/>
      <c r="H1469" s="56"/>
      <c r="I1469" s="48"/>
      <c r="J1469" s="48"/>
      <c r="K1469" s="48"/>
      <c r="L1469" s="56"/>
      <c r="M1469" s="48"/>
      <c r="N1469" s="48"/>
      <c r="O1469" s="49"/>
      <c r="P1469" s="48"/>
      <c r="Q1469" s="48"/>
      <c r="R1469" s="56"/>
      <c r="S1469" s="52"/>
      <c r="T1469" s="116"/>
      <c r="U1469" s="116"/>
      <c r="V1469" s="116"/>
      <c r="W1469" s="116"/>
      <c r="X1469" s="43"/>
      <c r="Y1469" s="43"/>
      <c r="Z1469" s="42"/>
      <c r="AA1469" s="43"/>
      <c r="AB1469" s="45"/>
      <c r="AC1469" s="45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  <c r="BI1469" s="29"/>
      <c r="BJ1469" s="29"/>
      <c r="BK1469" s="29"/>
      <c r="BL1469" s="29"/>
      <c r="BM1469" s="29"/>
      <c r="BN1469" s="29"/>
      <c r="BO1469" s="29"/>
      <c r="BP1469" s="29"/>
      <c r="BQ1469" s="29"/>
      <c r="BR1469" s="29"/>
      <c r="BS1469" s="29"/>
      <c r="BT1469" s="29"/>
      <c r="BU1469" s="29"/>
      <c r="BV1469" s="29"/>
      <c r="BW1469" s="29"/>
      <c r="BX1469" s="29"/>
      <c r="BY1469" s="29"/>
      <c r="BZ1469" s="29"/>
      <c r="CA1469" s="29"/>
      <c r="CB1469" s="29"/>
      <c r="CC1469" s="29"/>
      <c r="CD1469" s="29"/>
      <c r="CE1469" s="29"/>
      <c r="CF1469" s="29"/>
      <c r="CG1469" s="29"/>
      <c r="CH1469" s="29"/>
      <c r="CI1469" s="29"/>
      <c r="CJ1469" s="29"/>
      <c r="CK1469" s="29"/>
      <c r="CL1469" s="29"/>
      <c r="CM1469" s="29"/>
      <c r="CN1469" s="29"/>
      <c r="CO1469" s="29"/>
      <c r="CP1469" s="29"/>
      <c r="CQ1469" s="29"/>
      <c r="CR1469" s="29"/>
      <c r="CS1469" s="29"/>
      <c r="CT1469" s="29"/>
      <c r="CU1469" s="29"/>
      <c r="CV1469" s="29"/>
      <c r="CW1469" s="29"/>
      <c r="CX1469" s="29"/>
      <c r="CY1469" s="29"/>
      <c r="CZ1469" s="29"/>
      <c r="DA1469" s="29"/>
      <c r="DB1469" s="29"/>
      <c r="DC1469" s="29"/>
      <c r="DD1469" s="29"/>
      <c r="DE1469" s="29"/>
      <c r="DF1469" s="29"/>
      <c r="DG1469" s="29"/>
      <c r="DH1469" s="29"/>
      <c r="DI1469" s="29"/>
      <c r="DJ1469" s="29"/>
      <c r="DK1469" s="29"/>
      <c r="DL1469" s="29"/>
      <c r="DM1469" s="29"/>
      <c r="DN1469" s="29"/>
      <c r="DO1469" s="29"/>
      <c r="DP1469" s="29"/>
      <c r="DQ1469" s="29"/>
      <c r="DR1469" s="29"/>
      <c r="DS1469" s="29"/>
      <c r="DT1469" s="29"/>
      <c r="DU1469" s="29"/>
      <c r="DV1469" s="29"/>
      <c r="DW1469" s="29"/>
      <c r="DX1469" s="29"/>
      <c r="DY1469" s="29"/>
      <c r="DZ1469" s="29"/>
      <c r="EA1469" s="29"/>
      <c r="EB1469" s="29"/>
      <c r="EC1469" s="29"/>
      <c r="ED1469" s="29"/>
      <c r="EE1469" s="29"/>
      <c r="EF1469" s="29"/>
      <c r="EG1469" s="29"/>
      <c r="EH1469" s="29"/>
      <c r="EI1469" s="29"/>
      <c r="EJ1469" s="29"/>
      <c r="EK1469" s="29"/>
      <c r="EL1469" s="29"/>
      <c r="EM1469" s="29"/>
      <c r="EN1469" s="29"/>
      <c r="EO1469" s="29"/>
      <c r="EP1469" s="29"/>
      <c r="EQ1469" s="29"/>
      <c r="ER1469" s="29"/>
      <c r="ES1469" s="29"/>
      <c r="ET1469" s="29"/>
      <c r="EU1469" s="29"/>
      <c r="EV1469" s="29"/>
      <c r="EW1469" s="29"/>
      <c r="EX1469" s="29"/>
      <c r="EY1469" s="29"/>
      <c r="EZ1469" s="29"/>
      <c r="FA1469" s="29"/>
      <c r="FB1469" s="29"/>
      <c r="FC1469" s="29"/>
      <c r="FD1469" s="29"/>
      <c r="FE1469" s="29"/>
      <c r="FF1469" s="29"/>
      <c r="FG1469" s="29"/>
      <c r="FH1469" s="29"/>
      <c r="FI1469" s="29"/>
      <c r="FJ1469" s="29"/>
      <c r="FK1469" s="29"/>
      <c r="FL1469" s="29"/>
      <c r="FM1469" s="29"/>
      <c r="FN1469" s="29"/>
      <c r="FO1469" s="29"/>
      <c r="FP1469" s="29"/>
      <c r="FQ1469" s="29"/>
      <c r="FR1469" s="29"/>
      <c r="FS1469" s="29"/>
      <c r="FT1469" s="29"/>
      <c r="FU1469" s="29"/>
      <c r="FV1469" s="29"/>
      <c r="FW1469" s="29"/>
      <c r="FX1469" s="29"/>
      <c r="FY1469" s="29"/>
      <c r="FZ1469" s="29"/>
      <c r="GA1469" s="29"/>
      <c r="GB1469" s="29"/>
      <c r="GC1469" s="29"/>
      <c r="GD1469" s="29"/>
      <c r="GE1469" s="29"/>
      <c r="GF1469" s="29"/>
      <c r="GG1469" s="29"/>
      <c r="GH1469" s="29"/>
      <c r="GI1469" s="29"/>
      <c r="GJ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</row>
    <row r="1470" spans="2:230" ht="12.75">
      <c r="B1470" s="48"/>
      <c r="C1470" s="48"/>
      <c r="D1470" s="48"/>
      <c r="E1470" s="55"/>
      <c r="F1470" s="56"/>
      <c r="G1470" s="56"/>
      <c r="H1470" s="56"/>
      <c r="I1470" s="48"/>
      <c r="J1470" s="48"/>
      <c r="K1470" s="48"/>
      <c r="L1470" s="56"/>
      <c r="M1470" s="48"/>
      <c r="N1470" s="48"/>
      <c r="O1470" s="49"/>
      <c r="P1470" s="48"/>
      <c r="Q1470" s="48"/>
      <c r="R1470" s="56"/>
      <c r="S1470" s="52"/>
      <c r="T1470" s="116"/>
      <c r="U1470" s="116"/>
      <c r="V1470" s="116"/>
      <c r="W1470" s="116"/>
      <c r="X1470" s="43"/>
      <c r="Y1470" s="43"/>
      <c r="Z1470" s="42"/>
      <c r="AA1470" s="43"/>
      <c r="AB1470" s="45"/>
      <c r="AC1470" s="45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  <c r="BF1470" s="29"/>
      <c r="BG1470" s="29"/>
      <c r="BH1470" s="29"/>
      <c r="BI1470" s="29"/>
      <c r="BJ1470" s="29"/>
      <c r="BK1470" s="29"/>
      <c r="BL1470" s="29"/>
      <c r="BM1470" s="29"/>
      <c r="BN1470" s="29"/>
      <c r="BO1470" s="29"/>
      <c r="BP1470" s="29"/>
      <c r="BQ1470" s="29"/>
      <c r="BR1470" s="29"/>
      <c r="BS1470" s="29"/>
      <c r="BT1470" s="29"/>
      <c r="BU1470" s="29"/>
      <c r="BV1470" s="29"/>
      <c r="BW1470" s="29"/>
      <c r="BX1470" s="29"/>
      <c r="BY1470" s="29"/>
      <c r="BZ1470" s="29"/>
      <c r="CA1470" s="29"/>
      <c r="CB1470" s="29"/>
      <c r="CC1470" s="29"/>
      <c r="CD1470" s="29"/>
      <c r="CE1470" s="29"/>
      <c r="CF1470" s="29"/>
      <c r="CG1470" s="29"/>
      <c r="CH1470" s="29"/>
      <c r="CI1470" s="29"/>
      <c r="CJ1470" s="29"/>
      <c r="CK1470" s="29"/>
      <c r="CL1470" s="29"/>
      <c r="CM1470" s="29"/>
      <c r="CN1470" s="29"/>
      <c r="CO1470" s="29"/>
      <c r="CP1470" s="29"/>
      <c r="CQ1470" s="29"/>
      <c r="CR1470" s="29"/>
      <c r="CS1470" s="29"/>
      <c r="CT1470" s="29"/>
      <c r="CU1470" s="29"/>
      <c r="CV1470" s="29"/>
      <c r="CW1470" s="29"/>
      <c r="CX1470" s="29"/>
      <c r="CY1470" s="29"/>
      <c r="CZ1470" s="29"/>
      <c r="DA1470" s="29"/>
      <c r="DB1470" s="29"/>
      <c r="DC1470" s="29"/>
      <c r="DD1470" s="29"/>
      <c r="DE1470" s="29"/>
      <c r="DF1470" s="29"/>
      <c r="DG1470" s="29"/>
      <c r="DH1470" s="29"/>
      <c r="DI1470" s="29"/>
      <c r="DJ1470" s="29"/>
      <c r="DK1470" s="29"/>
      <c r="DL1470" s="29"/>
      <c r="DM1470" s="29"/>
      <c r="DN1470" s="29"/>
      <c r="DO1470" s="29"/>
      <c r="DP1470" s="29"/>
      <c r="DQ1470" s="29"/>
      <c r="DR1470" s="29"/>
      <c r="DS1470" s="29"/>
      <c r="DT1470" s="29"/>
      <c r="DU1470" s="29"/>
      <c r="DV1470" s="29"/>
      <c r="DW1470" s="29"/>
      <c r="DX1470" s="29"/>
      <c r="DY1470" s="29"/>
      <c r="DZ1470" s="29"/>
      <c r="EA1470" s="29"/>
      <c r="EB1470" s="29"/>
      <c r="EC1470" s="29"/>
      <c r="ED1470" s="29"/>
      <c r="EE1470" s="29"/>
      <c r="EF1470" s="29"/>
      <c r="EG1470" s="29"/>
      <c r="EH1470" s="29"/>
      <c r="EI1470" s="29"/>
      <c r="EJ1470" s="29"/>
      <c r="EK1470" s="29"/>
      <c r="EL1470" s="29"/>
      <c r="EM1470" s="29"/>
      <c r="EN1470" s="29"/>
      <c r="EO1470" s="29"/>
      <c r="EP1470" s="29"/>
      <c r="EQ1470" s="29"/>
      <c r="ER1470" s="29"/>
      <c r="ES1470" s="29"/>
      <c r="ET1470" s="29"/>
      <c r="EU1470" s="29"/>
      <c r="EV1470" s="29"/>
      <c r="EW1470" s="29"/>
      <c r="EX1470" s="29"/>
      <c r="EY1470" s="29"/>
      <c r="EZ1470" s="29"/>
      <c r="FA1470" s="29"/>
      <c r="FB1470" s="29"/>
      <c r="FC1470" s="29"/>
      <c r="FD1470" s="29"/>
      <c r="FE1470" s="29"/>
      <c r="FF1470" s="29"/>
      <c r="FG1470" s="29"/>
      <c r="FH1470" s="29"/>
      <c r="FI1470" s="29"/>
      <c r="FJ1470" s="29"/>
      <c r="FK1470" s="29"/>
      <c r="FL1470" s="29"/>
      <c r="FM1470" s="29"/>
      <c r="FN1470" s="29"/>
      <c r="FO1470" s="29"/>
      <c r="FP1470" s="29"/>
      <c r="FQ1470" s="29"/>
      <c r="FR1470" s="29"/>
      <c r="FS1470" s="29"/>
      <c r="FT1470" s="29"/>
      <c r="FU1470" s="29"/>
      <c r="FV1470" s="29"/>
      <c r="FW1470" s="29"/>
      <c r="FX1470" s="29"/>
      <c r="FY1470" s="29"/>
      <c r="FZ1470" s="29"/>
      <c r="GA1470" s="29"/>
      <c r="GB1470" s="29"/>
      <c r="GC1470" s="29"/>
      <c r="GD1470" s="29"/>
      <c r="GE1470" s="29"/>
      <c r="GF1470" s="29"/>
      <c r="GG1470" s="29"/>
      <c r="GH1470" s="29"/>
      <c r="GI1470" s="29"/>
      <c r="GJ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</row>
    <row r="1471" spans="2:230" ht="12.75">
      <c r="B1471" s="48"/>
      <c r="C1471" s="48"/>
      <c r="D1471" s="48"/>
      <c r="E1471" s="55"/>
      <c r="F1471" s="56"/>
      <c r="G1471" s="56"/>
      <c r="H1471" s="56"/>
      <c r="I1471" s="48"/>
      <c r="J1471" s="48"/>
      <c r="K1471" s="48"/>
      <c r="L1471" s="56"/>
      <c r="M1471" s="48"/>
      <c r="N1471" s="48"/>
      <c r="O1471" s="49"/>
      <c r="P1471" s="48"/>
      <c r="Q1471" s="48"/>
      <c r="R1471" s="56"/>
      <c r="S1471" s="52"/>
      <c r="T1471" s="116"/>
      <c r="U1471" s="116"/>
      <c r="V1471" s="116"/>
      <c r="W1471" s="116"/>
      <c r="X1471" s="43"/>
      <c r="Y1471" s="43"/>
      <c r="Z1471" s="42"/>
      <c r="AA1471" s="43"/>
      <c r="AB1471" s="45"/>
      <c r="AC1471" s="45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  <c r="BF1471" s="29"/>
      <c r="BG1471" s="29"/>
      <c r="BH1471" s="29"/>
      <c r="BI1471" s="29"/>
      <c r="BJ1471" s="29"/>
      <c r="BK1471" s="29"/>
      <c r="BL1471" s="29"/>
      <c r="BM1471" s="29"/>
      <c r="BN1471" s="29"/>
      <c r="BO1471" s="29"/>
      <c r="BP1471" s="29"/>
      <c r="BQ1471" s="29"/>
      <c r="BR1471" s="29"/>
      <c r="BS1471" s="29"/>
      <c r="BT1471" s="29"/>
      <c r="BU1471" s="29"/>
      <c r="BV1471" s="29"/>
      <c r="BW1471" s="29"/>
      <c r="BX1471" s="29"/>
      <c r="BY1471" s="29"/>
      <c r="BZ1471" s="29"/>
      <c r="CA1471" s="29"/>
      <c r="CB1471" s="29"/>
      <c r="CC1471" s="29"/>
      <c r="CD1471" s="29"/>
      <c r="CE1471" s="29"/>
      <c r="CF1471" s="29"/>
      <c r="CG1471" s="29"/>
      <c r="CH1471" s="29"/>
      <c r="CI1471" s="29"/>
      <c r="CJ1471" s="29"/>
      <c r="CK1471" s="29"/>
      <c r="CL1471" s="29"/>
      <c r="CM1471" s="29"/>
      <c r="CN1471" s="29"/>
      <c r="CO1471" s="29"/>
      <c r="CP1471" s="29"/>
      <c r="CQ1471" s="29"/>
      <c r="CR1471" s="29"/>
      <c r="CS1471" s="29"/>
      <c r="CT1471" s="29"/>
      <c r="CU1471" s="29"/>
      <c r="CV1471" s="29"/>
      <c r="CW1471" s="29"/>
      <c r="CX1471" s="29"/>
      <c r="CY1471" s="29"/>
      <c r="CZ1471" s="29"/>
      <c r="DA1471" s="29"/>
      <c r="DB1471" s="29"/>
      <c r="DC1471" s="29"/>
      <c r="DD1471" s="29"/>
      <c r="DE1471" s="29"/>
      <c r="DF1471" s="29"/>
      <c r="DG1471" s="29"/>
      <c r="DH1471" s="29"/>
      <c r="DI1471" s="29"/>
      <c r="DJ1471" s="29"/>
      <c r="DK1471" s="29"/>
      <c r="DL1471" s="29"/>
      <c r="DM1471" s="29"/>
      <c r="DN1471" s="29"/>
      <c r="DO1471" s="29"/>
      <c r="DP1471" s="29"/>
      <c r="DQ1471" s="29"/>
      <c r="DR1471" s="29"/>
      <c r="DS1471" s="29"/>
      <c r="DT1471" s="29"/>
      <c r="DU1471" s="29"/>
      <c r="DV1471" s="29"/>
      <c r="DW1471" s="29"/>
      <c r="DX1471" s="29"/>
      <c r="DY1471" s="29"/>
      <c r="DZ1471" s="29"/>
      <c r="EA1471" s="29"/>
      <c r="EB1471" s="29"/>
      <c r="EC1471" s="29"/>
      <c r="ED1471" s="29"/>
      <c r="EE1471" s="29"/>
      <c r="EF1471" s="29"/>
      <c r="EG1471" s="29"/>
      <c r="EH1471" s="29"/>
      <c r="EI1471" s="29"/>
      <c r="EJ1471" s="29"/>
      <c r="EK1471" s="29"/>
      <c r="EL1471" s="29"/>
      <c r="EM1471" s="29"/>
      <c r="EN1471" s="29"/>
      <c r="EO1471" s="29"/>
      <c r="EP1471" s="29"/>
      <c r="EQ1471" s="29"/>
      <c r="ER1471" s="29"/>
      <c r="ES1471" s="29"/>
      <c r="ET1471" s="29"/>
      <c r="EU1471" s="29"/>
      <c r="EV1471" s="29"/>
      <c r="EW1471" s="29"/>
      <c r="EX1471" s="29"/>
      <c r="EY1471" s="29"/>
      <c r="EZ1471" s="29"/>
      <c r="FA1471" s="29"/>
      <c r="FB1471" s="29"/>
      <c r="FC1471" s="29"/>
      <c r="FD1471" s="29"/>
      <c r="FE1471" s="29"/>
      <c r="FF1471" s="29"/>
      <c r="FG1471" s="29"/>
      <c r="FH1471" s="29"/>
      <c r="FI1471" s="29"/>
      <c r="FJ1471" s="29"/>
      <c r="FK1471" s="29"/>
      <c r="FL1471" s="29"/>
      <c r="FM1471" s="29"/>
      <c r="FN1471" s="29"/>
      <c r="FO1471" s="29"/>
      <c r="FP1471" s="29"/>
      <c r="FQ1471" s="29"/>
      <c r="FR1471" s="29"/>
      <c r="FS1471" s="29"/>
      <c r="FT1471" s="29"/>
      <c r="FU1471" s="29"/>
      <c r="FV1471" s="29"/>
      <c r="FW1471" s="29"/>
      <c r="FX1471" s="29"/>
      <c r="FY1471" s="29"/>
      <c r="FZ1471" s="29"/>
      <c r="GA1471" s="29"/>
      <c r="GB1471" s="29"/>
      <c r="GC1471" s="29"/>
      <c r="GD1471" s="29"/>
      <c r="GE1471" s="29"/>
      <c r="GF1471" s="29"/>
      <c r="GG1471" s="29"/>
      <c r="GH1471" s="29"/>
      <c r="GI1471" s="29"/>
      <c r="GJ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</row>
    <row r="1472" spans="2:230" ht="12.75">
      <c r="B1472" s="48"/>
      <c r="C1472" s="48"/>
      <c r="D1472" s="48"/>
      <c r="E1472" s="55"/>
      <c r="F1472" s="56"/>
      <c r="G1472" s="56"/>
      <c r="H1472" s="56"/>
      <c r="I1472" s="48"/>
      <c r="J1472" s="48"/>
      <c r="K1472" s="48"/>
      <c r="L1472" s="56"/>
      <c r="M1472" s="48"/>
      <c r="N1472" s="48"/>
      <c r="O1472" s="49"/>
      <c r="P1472" s="48"/>
      <c r="Q1472" s="48"/>
      <c r="R1472" s="56"/>
      <c r="S1472" s="52"/>
      <c r="T1472" s="116"/>
      <c r="U1472" s="116"/>
      <c r="V1472" s="116"/>
      <c r="W1472" s="116"/>
      <c r="X1472" s="43"/>
      <c r="Y1472" s="43"/>
      <c r="Z1472" s="42"/>
      <c r="AA1472" s="43"/>
      <c r="AB1472" s="45"/>
      <c r="AC1472" s="45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  <c r="BF1472" s="29"/>
      <c r="BG1472" s="29"/>
      <c r="BH1472" s="29"/>
      <c r="BI1472" s="29"/>
      <c r="BJ1472" s="29"/>
      <c r="BK1472" s="29"/>
      <c r="BL1472" s="29"/>
      <c r="BM1472" s="29"/>
      <c r="BN1472" s="29"/>
      <c r="BO1472" s="29"/>
      <c r="BP1472" s="29"/>
      <c r="BQ1472" s="29"/>
      <c r="BR1472" s="29"/>
      <c r="BS1472" s="29"/>
      <c r="BT1472" s="29"/>
      <c r="BU1472" s="29"/>
      <c r="BV1472" s="29"/>
      <c r="BW1472" s="29"/>
      <c r="BX1472" s="29"/>
      <c r="BY1472" s="29"/>
      <c r="BZ1472" s="29"/>
      <c r="CA1472" s="29"/>
      <c r="CB1472" s="29"/>
      <c r="CC1472" s="29"/>
      <c r="CD1472" s="29"/>
      <c r="CE1472" s="29"/>
      <c r="CF1472" s="29"/>
      <c r="CG1472" s="29"/>
      <c r="CH1472" s="29"/>
      <c r="CI1472" s="29"/>
      <c r="CJ1472" s="29"/>
      <c r="CK1472" s="29"/>
      <c r="CL1472" s="29"/>
      <c r="CM1472" s="29"/>
      <c r="CN1472" s="29"/>
      <c r="CO1472" s="29"/>
      <c r="CP1472" s="29"/>
      <c r="CQ1472" s="29"/>
      <c r="CR1472" s="29"/>
      <c r="CS1472" s="29"/>
      <c r="CT1472" s="29"/>
      <c r="CU1472" s="29"/>
      <c r="CV1472" s="29"/>
      <c r="CW1472" s="29"/>
      <c r="CX1472" s="29"/>
      <c r="CY1472" s="29"/>
      <c r="CZ1472" s="29"/>
      <c r="DA1472" s="29"/>
      <c r="DB1472" s="29"/>
      <c r="DC1472" s="29"/>
      <c r="DD1472" s="29"/>
      <c r="DE1472" s="29"/>
      <c r="DF1472" s="29"/>
      <c r="DG1472" s="29"/>
      <c r="DH1472" s="29"/>
      <c r="DI1472" s="29"/>
      <c r="DJ1472" s="29"/>
      <c r="DK1472" s="29"/>
      <c r="DL1472" s="29"/>
      <c r="DM1472" s="29"/>
      <c r="DN1472" s="29"/>
      <c r="DO1472" s="29"/>
      <c r="DP1472" s="29"/>
      <c r="DQ1472" s="29"/>
      <c r="DR1472" s="29"/>
      <c r="DS1472" s="29"/>
      <c r="DT1472" s="29"/>
      <c r="DU1472" s="29"/>
      <c r="DV1472" s="29"/>
      <c r="DW1472" s="29"/>
      <c r="DX1472" s="29"/>
      <c r="DY1472" s="29"/>
      <c r="DZ1472" s="29"/>
      <c r="EA1472" s="29"/>
      <c r="EB1472" s="29"/>
      <c r="EC1472" s="29"/>
      <c r="ED1472" s="29"/>
      <c r="EE1472" s="29"/>
      <c r="EF1472" s="29"/>
      <c r="EG1472" s="29"/>
      <c r="EH1472" s="29"/>
      <c r="EI1472" s="29"/>
      <c r="EJ1472" s="29"/>
      <c r="EK1472" s="29"/>
      <c r="EL1472" s="29"/>
      <c r="EM1472" s="29"/>
      <c r="EN1472" s="29"/>
      <c r="EO1472" s="29"/>
      <c r="EP1472" s="29"/>
      <c r="EQ1472" s="29"/>
      <c r="ER1472" s="29"/>
      <c r="ES1472" s="29"/>
      <c r="ET1472" s="29"/>
      <c r="EU1472" s="29"/>
      <c r="EV1472" s="29"/>
      <c r="EW1472" s="29"/>
      <c r="EX1472" s="29"/>
      <c r="EY1472" s="29"/>
      <c r="EZ1472" s="29"/>
      <c r="FA1472" s="29"/>
      <c r="FB1472" s="29"/>
      <c r="FC1472" s="29"/>
      <c r="FD1472" s="29"/>
      <c r="FE1472" s="29"/>
      <c r="FF1472" s="29"/>
      <c r="FG1472" s="29"/>
      <c r="FH1472" s="29"/>
      <c r="FI1472" s="29"/>
      <c r="FJ1472" s="29"/>
      <c r="FK1472" s="29"/>
      <c r="FL1472" s="29"/>
      <c r="FM1472" s="29"/>
      <c r="FN1472" s="29"/>
      <c r="FO1472" s="29"/>
      <c r="FP1472" s="29"/>
      <c r="FQ1472" s="29"/>
      <c r="FR1472" s="29"/>
      <c r="FS1472" s="29"/>
      <c r="FT1472" s="29"/>
      <c r="FU1472" s="29"/>
      <c r="FV1472" s="29"/>
      <c r="FW1472" s="29"/>
      <c r="FX1472" s="29"/>
      <c r="FY1472" s="29"/>
      <c r="FZ1472" s="29"/>
      <c r="GA1472" s="29"/>
      <c r="GB1472" s="29"/>
      <c r="GC1472" s="29"/>
      <c r="GD1472" s="29"/>
      <c r="GE1472" s="29"/>
      <c r="GF1472" s="29"/>
      <c r="GG1472" s="29"/>
      <c r="GH1472" s="29"/>
      <c r="GI1472" s="29"/>
      <c r="GJ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</row>
    <row r="1473" spans="2:230" ht="12.75">
      <c r="B1473" s="48"/>
      <c r="C1473" s="48"/>
      <c r="D1473" s="48"/>
      <c r="E1473" s="55"/>
      <c r="F1473" s="56"/>
      <c r="G1473" s="56"/>
      <c r="H1473" s="56"/>
      <c r="I1473" s="48"/>
      <c r="J1473" s="48"/>
      <c r="K1473" s="48"/>
      <c r="L1473" s="56"/>
      <c r="M1473" s="48"/>
      <c r="N1473" s="48"/>
      <c r="O1473" s="49"/>
      <c r="P1473" s="48"/>
      <c r="Q1473" s="48"/>
      <c r="R1473" s="56"/>
      <c r="S1473" s="52"/>
      <c r="T1473" s="116"/>
      <c r="U1473" s="116"/>
      <c r="V1473" s="116"/>
      <c r="W1473" s="116"/>
      <c r="X1473" s="43"/>
      <c r="Y1473" s="43"/>
      <c r="Z1473" s="42"/>
      <c r="AA1473" s="43"/>
      <c r="AB1473" s="45"/>
      <c r="AC1473" s="45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  <c r="BF1473" s="29"/>
      <c r="BG1473" s="29"/>
      <c r="BH1473" s="29"/>
      <c r="BI1473" s="29"/>
      <c r="BJ1473" s="29"/>
      <c r="BK1473" s="29"/>
      <c r="BL1473" s="29"/>
      <c r="BM1473" s="29"/>
      <c r="BN1473" s="29"/>
      <c r="BO1473" s="29"/>
      <c r="BP1473" s="29"/>
      <c r="BQ1473" s="29"/>
      <c r="BR1473" s="29"/>
      <c r="BS1473" s="29"/>
      <c r="BT1473" s="29"/>
      <c r="BU1473" s="29"/>
      <c r="BV1473" s="29"/>
      <c r="BW1473" s="29"/>
      <c r="BX1473" s="29"/>
      <c r="BY1473" s="29"/>
      <c r="BZ1473" s="29"/>
      <c r="CA1473" s="29"/>
      <c r="CB1473" s="29"/>
      <c r="CC1473" s="29"/>
      <c r="CD1473" s="29"/>
      <c r="CE1473" s="29"/>
      <c r="CF1473" s="29"/>
      <c r="CG1473" s="29"/>
      <c r="CH1473" s="29"/>
      <c r="CI1473" s="29"/>
      <c r="CJ1473" s="29"/>
      <c r="CK1473" s="29"/>
      <c r="CL1473" s="29"/>
      <c r="CM1473" s="29"/>
      <c r="CN1473" s="29"/>
      <c r="CO1473" s="29"/>
      <c r="CP1473" s="29"/>
      <c r="CQ1473" s="29"/>
      <c r="CR1473" s="29"/>
      <c r="CS1473" s="29"/>
      <c r="CT1473" s="29"/>
      <c r="CU1473" s="29"/>
      <c r="CV1473" s="29"/>
      <c r="CW1473" s="29"/>
      <c r="CX1473" s="29"/>
      <c r="CY1473" s="29"/>
      <c r="CZ1473" s="29"/>
      <c r="DA1473" s="29"/>
      <c r="DB1473" s="29"/>
      <c r="DC1473" s="29"/>
      <c r="DD1473" s="29"/>
      <c r="DE1473" s="29"/>
      <c r="DF1473" s="29"/>
      <c r="DG1473" s="29"/>
      <c r="DH1473" s="29"/>
      <c r="DI1473" s="29"/>
      <c r="DJ1473" s="29"/>
      <c r="DK1473" s="29"/>
      <c r="DL1473" s="29"/>
      <c r="DM1473" s="29"/>
      <c r="DN1473" s="29"/>
      <c r="DO1473" s="29"/>
      <c r="DP1473" s="29"/>
      <c r="DQ1473" s="29"/>
      <c r="DR1473" s="29"/>
      <c r="DS1473" s="29"/>
      <c r="DT1473" s="29"/>
      <c r="DU1473" s="29"/>
      <c r="DV1473" s="29"/>
      <c r="DW1473" s="29"/>
      <c r="DX1473" s="29"/>
      <c r="DY1473" s="29"/>
      <c r="DZ1473" s="29"/>
      <c r="EA1473" s="29"/>
      <c r="EB1473" s="29"/>
      <c r="EC1473" s="29"/>
      <c r="ED1473" s="29"/>
      <c r="EE1473" s="29"/>
      <c r="EF1473" s="29"/>
      <c r="EG1473" s="29"/>
      <c r="EH1473" s="29"/>
      <c r="EI1473" s="29"/>
      <c r="EJ1473" s="29"/>
      <c r="EK1473" s="29"/>
      <c r="EL1473" s="29"/>
      <c r="EM1473" s="29"/>
      <c r="EN1473" s="29"/>
      <c r="EO1473" s="29"/>
      <c r="EP1473" s="29"/>
      <c r="EQ1473" s="29"/>
      <c r="ER1473" s="29"/>
      <c r="ES1473" s="29"/>
      <c r="ET1473" s="29"/>
      <c r="EU1473" s="29"/>
      <c r="EV1473" s="29"/>
      <c r="EW1473" s="29"/>
      <c r="EX1473" s="29"/>
      <c r="EY1473" s="29"/>
      <c r="EZ1473" s="29"/>
      <c r="FA1473" s="29"/>
      <c r="FB1473" s="29"/>
      <c r="FC1473" s="29"/>
      <c r="FD1473" s="29"/>
      <c r="FE1473" s="29"/>
      <c r="FF1473" s="29"/>
      <c r="FG1473" s="29"/>
      <c r="FH1473" s="29"/>
      <c r="FI1473" s="29"/>
      <c r="FJ1473" s="29"/>
      <c r="FK1473" s="29"/>
      <c r="FL1473" s="29"/>
      <c r="FM1473" s="29"/>
      <c r="FN1473" s="29"/>
      <c r="FO1473" s="29"/>
      <c r="FP1473" s="29"/>
      <c r="FQ1473" s="29"/>
      <c r="FR1473" s="29"/>
      <c r="FS1473" s="29"/>
      <c r="FT1473" s="29"/>
      <c r="FU1473" s="29"/>
      <c r="FV1473" s="29"/>
      <c r="FW1473" s="29"/>
      <c r="FX1473" s="29"/>
      <c r="FY1473" s="29"/>
      <c r="FZ1473" s="29"/>
      <c r="GA1473" s="29"/>
      <c r="GB1473" s="29"/>
      <c r="GC1473" s="29"/>
      <c r="GD1473" s="29"/>
      <c r="GE1473" s="29"/>
      <c r="GF1473" s="29"/>
      <c r="GG1473" s="29"/>
      <c r="GH1473" s="29"/>
      <c r="GI1473" s="29"/>
      <c r="GJ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</row>
    <row r="1474" spans="2:230" ht="12.75">
      <c r="B1474" s="48"/>
      <c r="C1474" s="48"/>
      <c r="D1474" s="48"/>
      <c r="E1474" s="55"/>
      <c r="F1474" s="56"/>
      <c r="G1474" s="56"/>
      <c r="H1474" s="56"/>
      <c r="I1474" s="48"/>
      <c r="J1474" s="48"/>
      <c r="K1474" s="48"/>
      <c r="L1474" s="56"/>
      <c r="M1474" s="48"/>
      <c r="N1474" s="48"/>
      <c r="O1474" s="49"/>
      <c r="P1474" s="48"/>
      <c r="Q1474" s="48"/>
      <c r="R1474" s="56"/>
      <c r="S1474" s="52"/>
      <c r="T1474" s="116"/>
      <c r="U1474" s="116"/>
      <c r="V1474" s="116"/>
      <c r="W1474" s="116"/>
      <c r="X1474" s="43"/>
      <c r="Y1474" s="43"/>
      <c r="Z1474" s="42"/>
      <c r="AA1474" s="43"/>
      <c r="AB1474" s="45"/>
      <c r="AC1474" s="45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  <c r="BF1474" s="29"/>
      <c r="BG1474" s="29"/>
      <c r="BH1474" s="29"/>
      <c r="BI1474" s="29"/>
      <c r="BJ1474" s="29"/>
      <c r="BK1474" s="29"/>
      <c r="BL1474" s="29"/>
      <c r="BM1474" s="29"/>
      <c r="BN1474" s="29"/>
      <c r="BO1474" s="29"/>
      <c r="BP1474" s="29"/>
      <c r="BQ1474" s="29"/>
      <c r="BR1474" s="29"/>
      <c r="BS1474" s="29"/>
      <c r="BT1474" s="29"/>
      <c r="BU1474" s="29"/>
      <c r="BV1474" s="29"/>
      <c r="BW1474" s="29"/>
      <c r="BX1474" s="29"/>
      <c r="BY1474" s="29"/>
      <c r="BZ1474" s="29"/>
      <c r="CA1474" s="29"/>
      <c r="CB1474" s="29"/>
      <c r="CC1474" s="29"/>
      <c r="CD1474" s="29"/>
      <c r="CE1474" s="29"/>
      <c r="CF1474" s="29"/>
      <c r="CG1474" s="29"/>
      <c r="CH1474" s="29"/>
      <c r="CI1474" s="29"/>
      <c r="CJ1474" s="29"/>
      <c r="CK1474" s="29"/>
      <c r="CL1474" s="29"/>
      <c r="CM1474" s="29"/>
      <c r="CN1474" s="29"/>
      <c r="CO1474" s="29"/>
      <c r="CP1474" s="29"/>
      <c r="CQ1474" s="29"/>
      <c r="CR1474" s="29"/>
      <c r="CS1474" s="29"/>
      <c r="CT1474" s="29"/>
      <c r="CU1474" s="29"/>
      <c r="CV1474" s="29"/>
      <c r="CW1474" s="29"/>
      <c r="CX1474" s="29"/>
      <c r="CY1474" s="29"/>
      <c r="CZ1474" s="29"/>
      <c r="DA1474" s="29"/>
      <c r="DB1474" s="29"/>
      <c r="DC1474" s="29"/>
      <c r="DD1474" s="29"/>
      <c r="DE1474" s="29"/>
      <c r="DF1474" s="29"/>
      <c r="DG1474" s="29"/>
      <c r="DH1474" s="29"/>
      <c r="DI1474" s="29"/>
      <c r="DJ1474" s="29"/>
      <c r="DK1474" s="29"/>
      <c r="DL1474" s="29"/>
      <c r="DM1474" s="29"/>
      <c r="DN1474" s="29"/>
      <c r="DO1474" s="29"/>
      <c r="DP1474" s="29"/>
      <c r="DQ1474" s="29"/>
      <c r="DR1474" s="29"/>
      <c r="DS1474" s="29"/>
      <c r="DT1474" s="29"/>
      <c r="DU1474" s="29"/>
      <c r="DV1474" s="29"/>
      <c r="DW1474" s="29"/>
      <c r="DX1474" s="29"/>
      <c r="DY1474" s="29"/>
      <c r="DZ1474" s="29"/>
      <c r="EA1474" s="29"/>
      <c r="EB1474" s="29"/>
      <c r="EC1474" s="29"/>
      <c r="ED1474" s="29"/>
      <c r="EE1474" s="29"/>
      <c r="EF1474" s="29"/>
      <c r="EG1474" s="29"/>
      <c r="EH1474" s="29"/>
      <c r="EI1474" s="29"/>
      <c r="EJ1474" s="29"/>
      <c r="EK1474" s="29"/>
      <c r="EL1474" s="29"/>
      <c r="EM1474" s="29"/>
      <c r="EN1474" s="29"/>
      <c r="EO1474" s="29"/>
      <c r="EP1474" s="29"/>
      <c r="EQ1474" s="29"/>
      <c r="ER1474" s="29"/>
      <c r="ES1474" s="29"/>
      <c r="ET1474" s="29"/>
      <c r="EU1474" s="29"/>
      <c r="EV1474" s="29"/>
      <c r="EW1474" s="29"/>
      <c r="EX1474" s="29"/>
      <c r="EY1474" s="29"/>
      <c r="EZ1474" s="29"/>
      <c r="FA1474" s="29"/>
      <c r="FB1474" s="29"/>
      <c r="FC1474" s="29"/>
      <c r="FD1474" s="29"/>
      <c r="FE1474" s="29"/>
      <c r="FF1474" s="29"/>
      <c r="FG1474" s="29"/>
      <c r="FH1474" s="29"/>
      <c r="FI1474" s="29"/>
      <c r="FJ1474" s="29"/>
      <c r="FK1474" s="29"/>
      <c r="FL1474" s="29"/>
      <c r="FM1474" s="29"/>
      <c r="FN1474" s="29"/>
      <c r="FO1474" s="29"/>
      <c r="FP1474" s="29"/>
      <c r="FQ1474" s="29"/>
      <c r="FR1474" s="29"/>
      <c r="FS1474" s="29"/>
      <c r="FT1474" s="29"/>
      <c r="FU1474" s="29"/>
      <c r="FV1474" s="29"/>
      <c r="FW1474" s="29"/>
      <c r="FX1474" s="29"/>
      <c r="FY1474" s="29"/>
      <c r="FZ1474" s="29"/>
      <c r="GA1474" s="29"/>
      <c r="GB1474" s="29"/>
      <c r="GC1474" s="29"/>
      <c r="GD1474" s="29"/>
      <c r="GE1474" s="29"/>
      <c r="GF1474" s="29"/>
      <c r="GG1474" s="29"/>
      <c r="GH1474" s="29"/>
      <c r="GI1474" s="29"/>
      <c r="GJ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</row>
    <row r="1475" spans="2:230" ht="12.75">
      <c r="B1475" s="48"/>
      <c r="C1475" s="48"/>
      <c r="D1475" s="48"/>
      <c r="E1475" s="55"/>
      <c r="F1475" s="56"/>
      <c r="G1475" s="56"/>
      <c r="H1475" s="56"/>
      <c r="I1475" s="48"/>
      <c r="J1475" s="48"/>
      <c r="K1475" s="48"/>
      <c r="L1475" s="56"/>
      <c r="M1475" s="48"/>
      <c r="N1475" s="48"/>
      <c r="O1475" s="49"/>
      <c r="P1475" s="48"/>
      <c r="Q1475" s="48"/>
      <c r="R1475" s="56"/>
      <c r="S1475" s="52"/>
      <c r="T1475" s="116"/>
      <c r="U1475" s="116"/>
      <c r="V1475" s="116"/>
      <c r="W1475" s="116"/>
      <c r="X1475" s="43"/>
      <c r="Y1475" s="43"/>
      <c r="Z1475" s="42"/>
      <c r="AA1475" s="43"/>
      <c r="AB1475" s="45"/>
      <c r="AC1475" s="45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  <c r="BI1475" s="29"/>
      <c r="BJ1475" s="29"/>
      <c r="BK1475" s="29"/>
      <c r="BL1475" s="29"/>
      <c r="BM1475" s="29"/>
      <c r="BN1475" s="29"/>
      <c r="BO1475" s="29"/>
      <c r="BP1475" s="29"/>
      <c r="BQ1475" s="29"/>
      <c r="BR1475" s="29"/>
      <c r="BS1475" s="29"/>
      <c r="BT1475" s="29"/>
      <c r="BU1475" s="29"/>
      <c r="BV1475" s="29"/>
      <c r="BW1475" s="29"/>
      <c r="BX1475" s="29"/>
      <c r="BY1475" s="29"/>
      <c r="BZ1475" s="29"/>
      <c r="CA1475" s="29"/>
      <c r="CB1475" s="29"/>
      <c r="CC1475" s="29"/>
      <c r="CD1475" s="29"/>
      <c r="CE1475" s="29"/>
      <c r="CF1475" s="29"/>
      <c r="CG1475" s="29"/>
      <c r="CH1475" s="29"/>
      <c r="CI1475" s="29"/>
      <c r="CJ1475" s="29"/>
      <c r="CK1475" s="29"/>
      <c r="CL1475" s="29"/>
      <c r="CM1475" s="29"/>
      <c r="CN1475" s="29"/>
      <c r="CO1475" s="29"/>
      <c r="CP1475" s="29"/>
      <c r="CQ1475" s="29"/>
      <c r="CR1475" s="29"/>
      <c r="CS1475" s="29"/>
      <c r="CT1475" s="29"/>
      <c r="CU1475" s="29"/>
      <c r="CV1475" s="29"/>
      <c r="CW1475" s="29"/>
      <c r="CX1475" s="29"/>
      <c r="CY1475" s="29"/>
      <c r="CZ1475" s="29"/>
      <c r="DA1475" s="29"/>
      <c r="DB1475" s="29"/>
      <c r="DC1475" s="29"/>
      <c r="DD1475" s="29"/>
      <c r="DE1475" s="29"/>
      <c r="DF1475" s="29"/>
      <c r="DG1475" s="29"/>
      <c r="DH1475" s="29"/>
      <c r="DI1475" s="29"/>
      <c r="DJ1475" s="29"/>
      <c r="DK1475" s="29"/>
      <c r="DL1475" s="29"/>
      <c r="DM1475" s="29"/>
      <c r="DN1475" s="29"/>
      <c r="DO1475" s="29"/>
      <c r="DP1475" s="29"/>
      <c r="DQ1475" s="29"/>
      <c r="DR1475" s="29"/>
      <c r="DS1475" s="29"/>
      <c r="DT1475" s="29"/>
      <c r="DU1475" s="29"/>
      <c r="DV1475" s="29"/>
      <c r="DW1475" s="29"/>
      <c r="DX1475" s="29"/>
      <c r="DY1475" s="29"/>
      <c r="DZ1475" s="29"/>
      <c r="EA1475" s="29"/>
      <c r="EB1475" s="29"/>
      <c r="EC1475" s="29"/>
      <c r="ED1475" s="29"/>
      <c r="EE1475" s="29"/>
      <c r="EF1475" s="29"/>
      <c r="EG1475" s="29"/>
      <c r="EH1475" s="29"/>
      <c r="EI1475" s="29"/>
      <c r="EJ1475" s="29"/>
      <c r="EK1475" s="29"/>
      <c r="EL1475" s="29"/>
      <c r="EM1475" s="29"/>
      <c r="EN1475" s="29"/>
      <c r="EO1475" s="29"/>
      <c r="EP1475" s="29"/>
      <c r="EQ1475" s="29"/>
      <c r="ER1475" s="29"/>
      <c r="ES1475" s="29"/>
      <c r="ET1475" s="29"/>
      <c r="EU1475" s="29"/>
      <c r="EV1475" s="29"/>
      <c r="EW1475" s="29"/>
      <c r="EX1475" s="29"/>
      <c r="EY1475" s="29"/>
      <c r="EZ1475" s="29"/>
      <c r="FA1475" s="29"/>
      <c r="FB1475" s="29"/>
      <c r="FC1475" s="29"/>
      <c r="FD1475" s="29"/>
      <c r="FE1475" s="29"/>
      <c r="FF1475" s="29"/>
      <c r="FG1475" s="29"/>
      <c r="FH1475" s="29"/>
      <c r="FI1475" s="29"/>
      <c r="FJ1475" s="29"/>
      <c r="FK1475" s="29"/>
      <c r="FL1475" s="29"/>
      <c r="FM1475" s="29"/>
      <c r="FN1475" s="29"/>
      <c r="FO1475" s="29"/>
      <c r="FP1475" s="29"/>
      <c r="FQ1475" s="29"/>
      <c r="FR1475" s="29"/>
      <c r="FS1475" s="29"/>
      <c r="FT1475" s="29"/>
      <c r="FU1475" s="29"/>
      <c r="FV1475" s="29"/>
      <c r="FW1475" s="29"/>
      <c r="FX1475" s="29"/>
      <c r="FY1475" s="29"/>
      <c r="FZ1475" s="29"/>
      <c r="GA1475" s="29"/>
      <c r="GB1475" s="29"/>
      <c r="GC1475" s="29"/>
      <c r="GD1475" s="29"/>
      <c r="GE1475" s="29"/>
      <c r="GF1475" s="29"/>
      <c r="GG1475" s="29"/>
      <c r="GH1475" s="29"/>
      <c r="GI1475" s="29"/>
      <c r="GJ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</row>
    <row r="1476" spans="2:230" ht="12.75">
      <c r="B1476" s="48"/>
      <c r="C1476" s="48"/>
      <c r="D1476" s="48"/>
      <c r="E1476" s="55"/>
      <c r="F1476" s="56"/>
      <c r="G1476" s="56"/>
      <c r="H1476" s="56"/>
      <c r="I1476" s="48"/>
      <c r="J1476" s="48"/>
      <c r="K1476" s="48"/>
      <c r="L1476" s="56"/>
      <c r="M1476" s="48"/>
      <c r="N1476" s="48"/>
      <c r="O1476" s="49"/>
      <c r="P1476" s="48"/>
      <c r="Q1476" s="48"/>
      <c r="R1476" s="56"/>
      <c r="S1476" s="52"/>
      <c r="T1476" s="116"/>
      <c r="U1476" s="116"/>
      <c r="V1476" s="116"/>
      <c r="W1476" s="116"/>
      <c r="X1476" s="43"/>
      <c r="Y1476" s="43"/>
      <c r="Z1476" s="42"/>
      <c r="AA1476" s="43"/>
      <c r="AB1476" s="45"/>
      <c r="AC1476" s="45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  <c r="BF1476" s="29"/>
      <c r="BG1476" s="29"/>
      <c r="BH1476" s="29"/>
      <c r="BI1476" s="29"/>
      <c r="BJ1476" s="29"/>
      <c r="BK1476" s="29"/>
      <c r="BL1476" s="29"/>
      <c r="BM1476" s="29"/>
      <c r="BN1476" s="29"/>
      <c r="BO1476" s="29"/>
      <c r="BP1476" s="29"/>
      <c r="BQ1476" s="29"/>
      <c r="BR1476" s="29"/>
      <c r="BS1476" s="29"/>
      <c r="BT1476" s="29"/>
      <c r="BU1476" s="29"/>
      <c r="BV1476" s="29"/>
      <c r="BW1476" s="29"/>
      <c r="BX1476" s="29"/>
      <c r="BY1476" s="29"/>
      <c r="BZ1476" s="29"/>
      <c r="CA1476" s="29"/>
      <c r="CB1476" s="29"/>
      <c r="CC1476" s="29"/>
      <c r="CD1476" s="29"/>
      <c r="CE1476" s="29"/>
      <c r="CF1476" s="29"/>
      <c r="CG1476" s="29"/>
      <c r="CH1476" s="29"/>
      <c r="CI1476" s="29"/>
      <c r="CJ1476" s="29"/>
      <c r="CK1476" s="29"/>
      <c r="CL1476" s="29"/>
      <c r="CM1476" s="29"/>
      <c r="CN1476" s="29"/>
      <c r="CO1476" s="29"/>
      <c r="CP1476" s="29"/>
      <c r="CQ1476" s="29"/>
      <c r="CR1476" s="29"/>
      <c r="CS1476" s="29"/>
      <c r="CT1476" s="29"/>
      <c r="CU1476" s="29"/>
      <c r="CV1476" s="29"/>
      <c r="CW1476" s="29"/>
      <c r="CX1476" s="29"/>
      <c r="CY1476" s="29"/>
      <c r="CZ1476" s="29"/>
      <c r="DA1476" s="29"/>
      <c r="DB1476" s="29"/>
      <c r="DC1476" s="29"/>
      <c r="DD1476" s="29"/>
      <c r="DE1476" s="29"/>
      <c r="DF1476" s="29"/>
      <c r="DG1476" s="29"/>
      <c r="DH1476" s="29"/>
      <c r="DI1476" s="29"/>
      <c r="DJ1476" s="29"/>
      <c r="DK1476" s="29"/>
      <c r="DL1476" s="29"/>
      <c r="DM1476" s="29"/>
      <c r="DN1476" s="29"/>
      <c r="DO1476" s="29"/>
      <c r="DP1476" s="29"/>
      <c r="DQ1476" s="29"/>
      <c r="DR1476" s="29"/>
      <c r="DS1476" s="29"/>
      <c r="DT1476" s="29"/>
      <c r="DU1476" s="29"/>
      <c r="DV1476" s="29"/>
      <c r="DW1476" s="29"/>
      <c r="DX1476" s="29"/>
      <c r="DY1476" s="29"/>
      <c r="DZ1476" s="29"/>
      <c r="EA1476" s="29"/>
      <c r="EB1476" s="29"/>
      <c r="EC1476" s="29"/>
      <c r="ED1476" s="29"/>
      <c r="EE1476" s="29"/>
      <c r="EF1476" s="29"/>
      <c r="EG1476" s="29"/>
      <c r="EH1476" s="29"/>
      <c r="EI1476" s="29"/>
      <c r="EJ1476" s="29"/>
      <c r="EK1476" s="29"/>
      <c r="EL1476" s="29"/>
      <c r="EM1476" s="29"/>
      <c r="EN1476" s="29"/>
      <c r="EO1476" s="29"/>
      <c r="EP1476" s="29"/>
      <c r="EQ1476" s="29"/>
      <c r="ER1476" s="29"/>
      <c r="ES1476" s="29"/>
      <c r="ET1476" s="29"/>
      <c r="EU1476" s="29"/>
      <c r="EV1476" s="29"/>
      <c r="EW1476" s="29"/>
      <c r="EX1476" s="29"/>
      <c r="EY1476" s="29"/>
      <c r="EZ1476" s="29"/>
      <c r="FA1476" s="29"/>
      <c r="FB1476" s="29"/>
      <c r="FC1476" s="29"/>
      <c r="FD1476" s="29"/>
      <c r="FE1476" s="29"/>
      <c r="FF1476" s="29"/>
      <c r="FG1476" s="29"/>
      <c r="FH1476" s="29"/>
      <c r="FI1476" s="29"/>
      <c r="FJ1476" s="29"/>
      <c r="FK1476" s="29"/>
      <c r="FL1476" s="29"/>
      <c r="FM1476" s="29"/>
      <c r="FN1476" s="29"/>
      <c r="FO1476" s="29"/>
      <c r="FP1476" s="29"/>
      <c r="FQ1476" s="29"/>
      <c r="FR1476" s="29"/>
      <c r="FS1476" s="29"/>
      <c r="FT1476" s="29"/>
      <c r="FU1476" s="29"/>
      <c r="FV1476" s="29"/>
      <c r="FW1476" s="29"/>
      <c r="FX1476" s="29"/>
      <c r="FY1476" s="29"/>
      <c r="FZ1476" s="29"/>
      <c r="GA1476" s="29"/>
      <c r="GB1476" s="29"/>
      <c r="GC1476" s="29"/>
      <c r="GD1476" s="29"/>
      <c r="GE1476" s="29"/>
      <c r="GF1476" s="29"/>
      <c r="GG1476" s="29"/>
      <c r="GH1476" s="29"/>
      <c r="GI1476" s="29"/>
      <c r="GJ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</row>
    <row r="1477" spans="2:230" ht="12.75">
      <c r="B1477" s="48"/>
      <c r="C1477" s="48"/>
      <c r="D1477" s="48"/>
      <c r="E1477" s="55"/>
      <c r="F1477" s="56"/>
      <c r="G1477" s="56"/>
      <c r="H1477" s="56"/>
      <c r="I1477" s="48"/>
      <c r="J1477" s="48"/>
      <c r="K1477" s="48"/>
      <c r="L1477" s="56"/>
      <c r="M1477" s="48"/>
      <c r="N1477" s="48"/>
      <c r="O1477" s="49"/>
      <c r="P1477" s="48"/>
      <c r="Q1477" s="48"/>
      <c r="R1477" s="56"/>
      <c r="S1477" s="52"/>
      <c r="T1477" s="116"/>
      <c r="U1477" s="116"/>
      <c r="V1477" s="116"/>
      <c r="W1477" s="116"/>
      <c r="X1477" s="43"/>
      <c r="Y1477" s="43"/>
      <c r="Z1477" s="42"/>
      <c r="AA1477" s="43"/>
      <c r="AB1477" s="45"/>
      <c r="AC1477" s="45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  <c r="BF1477" s="29"/>
      <c r="BG1477" s="29"/>
      <c r="BH1477" s="29"/>
      <c r="BI1477" s="29"/>
      <c r="BJ1477" s="29"/>
      <c r="BK1477" s="29"/>
      <c r="BL1477" s="29"/>
      <c r="BM1477" s="29"/>
      <c r="BN1477" s="29"/>
      <c r="BO1477" s="29"/>
      <c r="BP1477" s="29"/>
      <c r="BQ1477" s="29"/>
      <c r="BR1477" s="29"/>
      <c r="BS1477" s="29"/>
      <c r="BT1477" s="29"/>
      <c r="BU1477" s="29"/>
      <c r="BV1477" s="29"/>
      <c r="BW1477" s="29"/>
      <c r="BX1477" s="29"/>
      <c r="BY1477" s="29"/>
      <c r="BZ1477" s="29"/>
      <c r="CA1477" s="29"/>
      <c r="CB1477" s="29"/>
      <c r="CC1477" s="29"/>
      <c r="CD1477" s="29"/>
      <c r="CE1477" s="29"/>
      <c r="CF1477" s="29"/>
      <c r="CG1477" s="29"/>
      <c r="CH1477" s="29"/>
      <c r="CI1477" s="29"/>
      <c r="CJ1477" s="29"/>
      <c r="CK1477" s="29"/>
      <c r="CL1477" s="29"/>
      <c r="CM1477" s="29"/>
      <c r="CN1477" s="29"/>
      <c r="CO1477" s="29"/>
      <c r="CP1477" s="29"/>
      <c r="CQ1477" s="29"/>
      <c r="CR1477" s="29"/>
      <c r="CS1477" s="29"/>
      <c r="CT1477" s="29"/>
      <c r="CU1477" s="29"/>
      <c r="CV1477" s="29"/>
      <c r="CW1477" s="29"/>
      <c r="CX1477" s="29"/>
      <c r="CY1477" s="29"/>
      <c r="CZ1477" s="29"/>
      <c r="DA1477" s="29"/>
      <c r="DB1477" s="29"/>
      <c r="DC1477" s="29"/>
      <c r="DD1477" s="29"/>
      <c r="DE1477" s="29"/>
      <c r="DF1477" s="29"/>
      <c r="DG1477" s="29"/>
      <c r="DH1477" s="29"/>
      <c r="DI1477" s="29"/>
      <c r="DJ1477" s="29"/>
      <c r="DK1477" s="29"/>
      <c r="DL1477" s="29"/>
      <c r="DM1477" s="29"/>
      <c r="DN1477" s="29"/>
      <c r="DO1477" s="29"/>
      <c r="DP1477" s="29"/>
      <c r="DQ1477" s="29"/>
      <c r="DR1477" s="29"/>
      <c r="DS1477" s="29"/>
      <c r="DT1477" s="29"/>
      <c r="DU1477" s="29"/>
      <c r="DV1477" s="29"/>
      <c r="DW1477" s="29"/>
      <c r="DX1477" s="29"/>
      <c r="DY1477" s="29"/>
      <c r="DZ1477" s="29"/>
      <c r="EA1477" s="29"/>
      <c r="EB1477" s="29"/>
      <c r="EC1477" s="29"/>
      <c r="ED1477" s="29"/>
      <c r="EE1477" s="29"/>
      <c r="EF1477" s="29"/>
      <c r="EG1477" s="29"/>
      <c r="EH1477" s="29"/>
      <c r="EI1477" s="29"/>
      <c r="EJ1477" s="29"/>
      <c r="EK1477" s="29"/>
      <c r="EL1477" s="29"/>
      <c r="EM1477" s="29"/>
      <c r="EN1477" s="29"/>
      <c r="EO1477" s="29"/>
      <c r="EP1477" s="29"/>
      <c r="EQ1477" s="29"/>
      <c r="ER1477" s="29"/>
      <c r="ES1477" s="29"/>
      <c r="ET1477" s="29"/>
      <c r="EU1477" s="29"/>
      <c r="EV1477" s="29"/>
      <c r="EW1477" s="29"/>
      <c r="EX1477" s="29"/>
      <c r="EY1477" s="29"/>
      <c r="EZ1477" s="29"/>
      <c r="FA1477" s="29"/>
      <c r="FB1477" s="29"/>
      <c r="FC1477" s="29"/>
      <c r="FD1477" s="29"/>
      <c r="FE1477" s="29"/>
      <c r="FF1477" s="29"/>
      <c r="FG1477" s="29"/>
      <c r="FH1477" s="29"/>
      <c r="FI1477" s="29"/>
      <c r="FJ1477" s="29"/>
      <c r="FK1477" s="29"/>
      <c r="FL1477" s="29"/>
      <c r="FM1477" s="29"/>
      <c r="FN1477" s="29"/>
      <c r="FO1477" s="29"/>
      <c r="FP1477" s="29"/>
      <c r="FQ1477" s="29"/>
      <c r="FR1477" s="29"/>
      <c r="FS1477" s="29"/>
      <c r="FT1477" s="29"/>
      <c r="FU1477" s="29"/>
      <c r="FV1477" s="29"/>
      <c r="FW1477" s="29"/>
      <c r="FX1477" s="29"/>
      <c r="FY1477" s="29"/>
      <c r="FZ1477" s="29"/>
      <c r="GA1477" s="29"/>
      <c r="GB1477" s="29"/>
      <c r="GC1477" s="29"/>
      <c r="GD1477" s="29"/>
      <c r="GE1477" s="29"/>
      <c r="GF1477" s="29"/>
      <c r="GG1477" s="29"/>
      <c r="GH1477" s="29"/>
      <c r="GI1477" s="29"/>
      <c r="GJ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</row>
    <row r="1478" spans="2:230" ht="12.75">
      <c r="B1478" s="48"/>
      <c r="C1478" s="48"/>
      <c r="D1478" s="48"/>
      <c r="E1478" s="55"/>
      <c r="F1478" s="56"/>
      <c r="G1478" s="56"/>
      <c r="H1478" s="56"/>
      <c r="I1478" s="48"/>
      <c r="J1478" s="48"/>
      <c r="K1478" s="48"/>
      <c r="L1478" s="56"/>
      <c r="M1478" s="48"/>
      <c r="N1478" s="48"/>
      <c r="O1478" s="49"/>
      <c r="P1478" s="48"/>
      <c r="Q1478" s="48"/>
      <c r="R1478" s="56"/>
      <c r="S1478" s="52"/>
      <c r="T1478" s="116"/>
      <c r="U1478" s="116"/>
      <c r="V1478" s="116"/>
      <c r="W1478" s="116"/>
      <c r="X1478" s="43"/>
      <c r="Y1478" s="43"/>
      <c r="Z1478" s="42"/>
      <c r="AA1478" s="43"/>
      <c r="AB1478" s="45"/>
      <c r="AC1478" s="45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  <c r="BF1478" s="29"/>
      <c r="BG1478" s="29"/>
      <c r="BH1478" s="29"/>
      <c r="BI1478" s="29"/>
      <c r="BJ1478" s="29"/>
      <c r="BK1478" s="29"/>
      <c r="BL1478" s="29"/>
      <c r="BM1478" s="29"/>
      <c r="BN1478" s="29"/>
      <c r="BO1478" s="29"/>
      <c r="BP1478" s="29"/>
      <c r="BQ1478" s="29"/>
      <c r="BR1478" s="29"/>
      <c r="BS1478" s="29"/>
      <c r="BT1478" s="29"/>
      <c r="BU1478" s="29"/>
      <c r="BV1478" s="29"/>
      <c r="BW1478" s="29"/>
      <c r="BX1478" s="29"/>
      <c r="BY1478" s="29"/>
      <c r="BZ1478" s="29"/>
      <c r="CA1478" s="29"/>
      <c r="CB1478" s="29"/>
      <c r="CC1478" s="29"/>
      <c r="CD1478" s="29"/>
      <c r="CE1478" s="29"/>
      <c r="CF1478" s="29"/>
      <c r="CG1478" s="29"/>
      <c r="CH1478" s="29"/>
      <c r="CI1478" s="29"/>
      <c r="CJ1478" s="29"/>
      <c r="CK1478" s="29"/>
      <c r="CL1478" s="29"/>
      <c r="CM1478" s="29"/>
      <c r="CN1478" s="29"/>
      <c r="CO1478" s="29"/>
      <c r="CP1478" s="29"/>
      <c r="CQ1478" s="29"/>
      <c r="CR1478" s="29"/>
      <c r="CS1478" s="29"/>
      <c r="CT1478" s="29"/>
      <c r="CU1478" s="29"/>
      <c r="CV1478" s="29"/>
      <c r="CW1478" s="29"/>
      <c r="CX1478" s="29"/>
      <c r="CY1478" s="29"/>
      <c r="CZ1478" s="29"/>
      <c r="DA1478" s="29"/>
      <c r="DB1478" s="29"/>
      <c r="DC1478" s="29"/>
      <c r="DD1478" s="29"/>
      <c r="DE1478" s="29"/>
      <c r="DF1478" s="29"/>
      <c r="DG1478" s="29"/>
      <c r="DH1478" s="29"/>
      <c r="DI1478" s="29"/>
      <c r="DJ1478" s="29"/>
      <c r="DK1478" s="29"/>
      <c r="DL1478" s="29"/>
      <c r="DM1478" s="29"/>
      <c r="DN1478" s="29"/>
      <c r="DO1478" s="29"/>
      <c r="DP1478" s="29"/>
      <c r="DQ1478" s="29"/>
      <c r="DR1478" s="29"/>
      <c r="DS1478" s="29"/>
      <c r="DT1478" s="29"/>
      <c r="DU1478" s="29"/>
      <c r="DV1478" s="29"/>
      <c r="DW1478" s="29"/>
      <c r="DX1478" s="29"/>
      <c r="DY1478" s="29"/>
      <c r="DZ1478" s="29"/>
      <c r="EA1478" s="29"/>
      <c r="EB1478" s="29"/>
      <c r="EC1478" s="29"/>
      <c r="ED1478" s="29"/>
      <c r="EE1478" s="29"/>
      <c r="EF1478" s="29"/>
      <c r="EG1478" s="29"/>
      <c r="EH1478" s="29"/>
      <c r="EI1478" s="29"/>
      <c r="EJ1478" s="29"/>
      <c r="EK1478" s="29"/>
      <c r="EL1478" s="29"/>
      <c r="EM1478" s="29"/>
      <c r="EN1478" s="29"/>
      <c r="EO1478" s="29"/>
      <c r="EP1478" s="29"/>
      <c r="EQ1478" s="29"/>
      <c r="ER1478" s="29"/>
      <c r="ES1478" s="29"/>
      <c r="ET1478" s="29"/>
      <c r="EU1478" s="29"/>
      <c r="EV1478" s="29"/>
      <c r="EW1478" s="29"/>
      <c r="EX1478" s="29"/>
      <c r="EY1478" s="29"/>
      <c r="EZ1478" s="29"/>
      <c r="FA1478" s="29"/>
      <c r="FB1478" s="29"/>
      <c r="FC1478" s="29"/>
      <c r="FD1478" s="29"/>
      <c r="FE1478" s="29"/>
      <c r="FF1478" s="29"/>
      <c r="FG1478" s="29"/>
      <c r="FH1478" s="29"/>
      <c r="FI1478" s="29"/>
      <c r="FJ1478" s="29"/>
      <c r="FK1478" s="29"/>
      <c r="FL1478" s="29"/>
      <c r="FM1478" s="29"/>
      <c r="FN1478" s="29"/>
      <c r="FO1478" s="29"/>
      <c r="FP1478" s="29"/>
      <c r="FQ1478" s="29"/>
      <c r="FR1478" s="29"/>
      <c r="FS1478" s="29"/>
      <c r="FT1478" s="29"/>
      <c r="FU1478" s="29"/>
      <c r="FV1478" s="29"/>
      <c r="FW1478" s="29"/>
      <c r="FX1478" s="29"/>
      <c r="FY1478" s="29"/>
      <c r="FZ1478" s="29"/>
      <c r="GA1478" s="29"/>
      <c r="GB1478" s="29"/>
      <c r="GC1478" s="29"/>
      <c r="GD1478" s="29"/>
      <c r="GE1478" s="29"/>
      <c r="GF1478" s="29"/>
      <c r="GG1478" s="29"/>
      <c r="GH1478" s="29"/>
      <c r="GI1478" s="29"/>
      <c r="GJ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</row>
    <row r="1479" spans="2:230" ht="12.75">
      <c r="B1479" s="48"/>
      <c r="C1479" s="48"/>
      <c r="D1479" s="48"/>
      <c r="E1479" s="55"/>
      <c r="F1479" s="56"/>
      <c r="G1479" s="56"/>
      <c r="H1479" s="56"/>
      <c r="I1479" s="48"/>
      <c r="J1479" s="48"/>
      <c r="K1479" s="48"/>
      <c r="L1479" s="56"/>
      <c r="M1479" s="48"/>
      <c r="N1479" s="48"/>
      <c r="O1479" s="49"/>
      <c r="P1479" s="48"/>
      <c r="Q1479" s="48"/>
      <c r="R1479" s="56"/>
      <c r="S1479" s="52"/>
      <c r="T1479" s="116"/>
      <c r="U1479" s="116"/>
      <c r="V1479" s="116"/>
      <c r="W1479" s="116"/>
      <c r="X1479" s="43"/>
      <c r="Y1479" s="43"/>
      <c r="Z1479" s="42"/>
      <c r="AA1479" s="43"/>
      <c r="AB1479" s="45"/>
      <c r="AC1479" s="45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  <c r="BF1479" s="29"/>
      <c r="BG1479" s="29"/>
      <c r="BH1479" s="29"/>
      <c r="BI1479" s="29"/>
      <c r="BJ1479" s="29"/>
      <c r="BK1479" s="29"/>
      <c r="BL1479" s="29"/>
      <c r="BM1479" s="29"/>
      <c r="BN1479" s="29"/>
      <c r="BO1479" s="29"/>
      <c r="BP1479" s="29"/>
      <c r="BQ1479" s="29"/>
      <c r="BR1479" s="29"/>
      <c r="BS1479" s="29"/>
      <c r="BT1479" s="29"/>
      <c r="BU1479" s="29"/>
      <c r="BV1479" s="29"/>
      <c r="BW1479" s="29"/>
      <c r="BX1479" s="29"/>
      <c r="BY1479" s="29"/>
      <c r="BZ1479" s="29"/>
      <c r="CA1479" s="29"/>
      <c r="CB1479" s="29"/>
      <c r="CC1479" s="29"/>
      <c r="CD1479" s="29"/>
      <c r="CE1479" s="29"/>
      <c r="CF1479" s="29"/>
      <c r="CG1479" s="29"/>
      <c r="CH1479" s="29"/>
      <c r="CI1479" s="29"/>
      <c r="CJ1479" s="29"/>
      <c r="CK1479" s="29"/>
      <c r="CL1479" s="29"/>
      <c r="CM1479" s="29"/>
      <c r="CN1479" s="29"/>
      <c r="CO1479" s="29"/>
      <c r="CP1479" s="29"/>
      <c r="CQ1479" s="29"/>
      <c r="CR1479" s="29"/>
      <c r="CS1479" s="29"/>
      <c r="CT1479" s="29"/>
      <c r="CU1479" s="29"/>
      <c r="CV1479" s="29"/>
      <c r="CW1479" s="29"/>
      <c r="CX1479" s="29"/>
      <c r="CY1479" s="29"/>
      <c r="CZ1479" s="29"/>
      <c r="DA1479" s="29"/>
      <c r="DB1479" s="29"/>
      <c r="DC1479" s="29"/>
      <c r="DD1479" s="29"/>
      <c r="DE1479" s="29"/>
      <c r="DF1479" s="29"/>
      <c r="DG1479" s="29"/>
      <c r="DH1479" s="29"/>
      <c r="DI1479" s="29"/>
      <c r="DJ1479" s="29"/>
      <c r="DK1479" s="29"/>
      <c r="DL1479" s="29"/>
      <c r="DM1479" s="29"/>
      <c r="DN1479" s="29"/>
      <c r="DO1479" s="29"/>
      <c r="DP1479" s="29"/>
      <c r="DQ1479" s="29"/>
      <c r="DR1479" s="29"/>
      <c r="DS1479" s="29"/>
      <c r="DT1479" s="29"/>
      <c r="DU1479" s="29"/>
      <c r="DV1479" s="29"/>
      <c r="DW1479" s="29"/>
      <c r="DX1479" s="29"/>
      <c r="DY1479" s="29"/>
      <c r="DZ1479" s="29"/>
      <c r="EA1479" s="29"/>
      <c r="EB1479" s="29"/>
      <c r="EC1479" s="29"/>
      <c r="ED1479" s="29"/>
      <c r="EE1479" s="29"/>
      <c r="EF1479" s="29"/>
      <c r="EG1479" s="29"/>
      <c r="EH1479" s="29"/>
      <c r="EI1479" s="29"/>
      <c r="EJ1479" s="29"/>
      <c r="EK1479" s="29"/>
      <c r="EL1479" s="29"/>
      <c r="EM1479" s="29"/>
      <c r="EN1479" s="29"/>
      <c r="EO1479" s="29"/>
      <c r="EP1479" s="29"/>
      <c r="EQ1479" s="29"/>
      <c r="ER1479" s="29"/>
      <c r="ES1479" s="29"/>
      <c r="ET1479" s="29"/>
      <c r="EU1479" s="29"/>
      <c r="EV1479" s="29"/>
      <c r="EW1479" s="29"/>
      <c r="EX1479" s="29"/>
      <c r="EY1479" s="29"/>
      <c r="EZ1479" s="29"/>
      <c r="FA1479" s="29"/>
      <c r="FB1479" s="29"/>
      <c r="FC1479" s="29"/>
      <c r="FD1479" s="29"/>
      <c r="FE1479" s="29"/>
      <c r="FF1479" s="29"/>
      <c r="FG1479" s="29"/>
      <c r="FH1479" s="29"/>
      <c r="FI1479" s="29"/>
      <c r="FJ1479" s="29"/>
      <c r="FK1479" s="29"/>
      <c r="FL1479" s="29"/>
      <c r="FM1479" s="29"/>
      <c r="FN1479" s="29"/>
      <c r="FO1479" s="29"/>
      <c r="FP1479" s="29"/>
      <c r="FQ1479" s="29"/>
      <c r="FR1479" s="29"/>
      <c r="FS1479" s="29"/>
      <c r="FT1479" s="29"/>
      <c r="FU1479" s="29"/>
      <c r="FV1479" s="29"/>
      <c r="FW1479" s="29"/>
      <c r="FX1479" s="29"/>
      <c r="FY1479" s="29"/>
      <c r="FZ1479" s="29"/>
      <c r="GA1479" s="29"/>
      <c r="GB1479" s="29"/>
      <c r="GC1479" s="29"/>
      <c r="GD1479" s="29"/>
      <c r="GE1479" s="29"/>
      <c r="GF1479" s="29"/>
      <c r="GG1479" s="29"/>
      <c r="GH1479" s="29"/>
      <c r="GI1479" s="29"/>
      <c r="GJ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</row>
    <row r="1480" spans="2:230" ht="12.75">
      <c r="B1480" s="48"/>
      <c r="C1480" s="48"/>
      <c r="D1480" s="48"/>
      <c r="E1480" s="55"/>
      <c r="F1480" s="56"/>
      <c r="G1480" s="56"/>
      <c r="H1480" s="56"/>
      <c r="I1480" s="48"/>
      <c r="J1480" s="48"/>
      <c r="K1480" s="48"/>
      <c r="L1480" s="56"/>
      <c r="M1480" s="48"/>
      <c r="N1480" s="48"/>
      <c r="O1480" s="49"/>
      <c r="P1480" s="48"/>
      <c r="Q1480" s="48"/>
      <c r="R1480" s="56"/>
      <c r="S1480" s="52"/>
      <c r="T1480" s="116"/>
      <c r="U1480" s="116"/>
      <c r="V1480" s="116"/>
      <c r="W1480" s="116"/>
      <c r="X1480" s="43"/>
      <c r="Y1480" s="43"/>
      <c r="Z1480" s="42"/>
      <c r="AA1480" s="43"/>
      <c r="AB1480" s="45"/>
      <c r="AC1480" s="45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  <c r="BF1480" s="29"/>
      <c r="BG1480" s="29"/>
      <c r="BH1480" s="29"/>
      <c r="BI1480" s="29"/>
      <c r="BJ1480" s="29"/>
      <c r="BK1480" s="29"/>
      <c r="BL1480" s="29"/>
      <c r="BM1480" s="29"/>
      <c r="BN1480" s="29"/>
      <c r="BO1480" s="29"/>
      <c r="BP1480" s="29"/>
      <c r="BQ1480" s="29"/>
      <c r="BR1480" s="29"/>
      <c r="BS1480" s="29"/>
      <c r="BT1480" s="29"/>
      <c r="BU1480" s="29"/>
      <c r="BV1480" s="29"/>
      <c r="BW1480" s="29"/>
      <c r="BX1480" s="29"/>
      <c r="BY1480" s="29"/>
      <c r="BZ1480" s="29"/>
      <c r="CA1480" s="29"/>
      <c r="CB1480" s="29"/>
      <c r="CC1480" s="29"/>
      <c r="CD1480" s="29"/>
      <c r="CE1480" s="29"/>
      <c r="CF1480" s="29"/>
      <c r="CG1480" s="29"/>
      <c r="CH1480" s="29"/>
      <c r="CI1480" s="29"/>
      <c r="CJ1480" s="29"/>
      <c r="CK1480" s="29"/>
      <c r="CL1480" s="29"/>
      <c r="CM1480" s="29"/>
      <c r="CN1480" s="29"/>
      <c r="CO1480" s="29"/>
      <c r="CP1480" s="29"/>
      <c r="CQ1480" s="29"/>
      <c r="CR1480" s="29"/>
      <c r="CS1480" s="29"/>
      <c r="CT1480" s="29"/>
      <c r="CU1480" s="29"/>
      <c r="CV1480" s="29"/>
      <c r="CW1480" s="29"/>
      <c r="CX1480" s="29"/>
      <c r="CY1480" s="29"/>
      <c r="CZ1480" s="29"/>
      <c r="DA1480" s="29"/>
      <c r="DB1480" s="29"/>
      <c r="DC1480" s="29"/>
      <c r="DD1480" s="29"/>
      <c r="DE1480" s="29"/>
      <c r="DF1480" s="29"/>
      <c r="DG1480" s="29"/>
      <c r="DH1480" s="29"/>
      <c r="DI1480" s="29"/>
      <c r="DJ1480" s="29"/>
      <c r="DK1480" s="29"/>
      <c r="DL1480" s="29"/>
      <c r="DM1480" s="29"/>
      <c r="DN1480" s="29"/>
      <c r="DO1480" s="29"/>
      <c r="DP1480" s="29"/>
      <c r="DQ1480" s="29"/>
      <c r="DR1480" s="29"/>
      <c r="DS1480" s="29"/>
      <c r="DT1480" s="29"/>
      <c r="DU1480" s="29"/>
      <c r="DV1480" s="29"/>
      <c r="DW1480" s="29"/>
      <c r="DX1480" s="29"/>
      <c r="DY1480" s="29"/>
      <c r="DZ1480" s="29"/>
      <c r="EA1480" s="29"/>
      <c r="EB1480" s="29"/>
      <c r="EC1480" s="29"/>
      <c r="ED1480" s="29"/>
      <c r="EE1480" s="29"/>
      <c r="EF1480" s="29"/>
      <c r="EG1480" s="29"/>
      <c r="EH1480" s="29"/>
      <c r="EI1480" s="29"/>
      <c r="EJ1480" s="29"/>
      <c r="EK1480" s="29"/>
      <c r="EL1480" s="29"/>
      <c r="EM1480" s="29"/>
      <c r="EN1480" s="29"/>
      <c r="EO1480" s="29"/>
      <c r="EP1480" s="29"/>
      <c r="EQ1480" s="29"/>
      <c r="ER1480" s="29"/>
      <c r="ES1480" s="29"/>
      <c r="ET1480" s="29"/>
      <c r="EU1480" s="29"/>
      <c r="EV1480" s="29"/>
      <c r="EW1480" s="29"/>
      <c r="EX1480" s="29"/>
      <c r="EY1480" s="29"/>
      <c r="EZ1480" s="29"/>
      <c r="FA1480" s="29"/>
      <c r="FB1480" s="29"/>
      <c r="FC1480" s="29"/>
      <c r="FD1480" s="29"/>
      <c r="FE1480" s="29"/>
      <c r="FF1480" s="29"/>
      <c r="FG1480" s="29"/>
      <c r="FH1480" s="29"/>
      <c r="FI1480" s="29"/>
      <c r="FJ1480" s="29"/>
      <c r="FK1480" s="29"/>
      <c r="FL1480" s="29"/>
      <c r="FM1480" s="29"/>
      <c r="FN1480" s="29"/>
      <c r="FO1480" s="29"/>
      <c r="FP1480" s="29"/>
      <c r="FQ1480" s="29"/>
      <c r="FR1480" s="29"/>
      <c r="FS1480" s="29"/>
      <c r="FT1480" s="29"/>
      <c r="FU1480" s="29"/>
      <c r="FV1480" s="29"/>
      <c r="FW1480" s="29"/>
      <c r="FX1480" s="29"/>
      <c r="FY1480" s="29"/>
      <c r="FZ1480" s="29"/>
      <c r="GA1480" s="29"/>
      <c r="GB1480" s="29"/>
      <c r="GC1480" s="29"/>
      <c r="GD1480" s="29"/>
      <c r="GE1480" s="29"/>
      <c r="GF1480" s="29"/>
      <c r="GG1480" s="29"/>
      <c r="GH1480" s="29"/>
      <c r="GI1480" s="29"/>
      <c r="GJ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</row>
    <row r="1481" spans="2:230" ht="12.75">
      <c r="B1481" s="48"/>
      <c r="C1481" s="48"/>
      <c r="D1481" s="48"/>
      <c r="E1481" s="55"/>
      <c r="F1481" s="56"/>
      <c r="G1481" s="56"/>
      <c r="H1481" s="56"/>
      <c r="I1481" s="48"/>
      <c r="J1481" s="48"/>
      <c r="K1481" s="48"/>
      <c r="L1481" s="56"/>
      <c r="M1481" s="48"/>
      <c r="N1481" s="48"/>
      <c r="O1481" s="49"/>
      <c r="P1481" s="48"/>
      <c r="Q1481" s="48"/>
      <c r="R1481" s="56"/>
      <c r="S1481" s="52"/>
      <c r="T1481" s="116"/>
      <c r="U1481" s="116"/>
      <c r="V1481" s="116"/>
      <c r="W1481" s="116"/>
      <c r="X1481" s="43"/>
      <c r="Y1481" s="43"/>
      <c r="Z1481" s="42"/>
      <c r="AA1481" s="43"/>
      <c r="AB1481" s="45"/>
      <c r="AC1481" s="45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  <c r="BI1481" s="29"/>
      <c r="BJ1481" s="29"/>
      <c r="BK1481" s="29"/>
      <c r="BL1481" s="29"/>
      <c r="BM1481" s="29"/>
      <c r="BN1481" s="29"/>
      <c r="BO1481" s="29"/>
      <c r="BP1481" s="29"/>
      <c r="BQ1481" s="29"/>
      <c r="BR1481" s="29"/>
      <c r="BS1481" s="29"/>
      <c r="BT1481" s="29"/>
      <c r="BU1481" s="29"/>
      <c r="BV1481" s="29"/>
      <c r="BW1481" s="29"/>
      <c r="BX1481" s="29"/>
      <c r="BY1481" s="29"/>
      <c r="BZ1481" s="29"/>
      <c r="CA1481" s="29"/>
      <c r="CB1481" s="29"/>
      <c r="CC1481" s="29"/>
      <c r="CD1481" s="29"/>
      <c r="CE1481" s="29"/>
      <c r="CF1481" s="29"/>
      <c r="CG1481" s="29"/>
      <c r="CH1481" s="29"/>
      <c r="CI1481" s="29"/>
      <c r="CJ1481" s="29"/>
      <c r="CK1481" s="29"/>
      <c r="CL1481" s="29"/>
      <c r="CM1481" s="29"/>
      <c r="CN1481" s="29"/>
      <c r="CO1481" s="29"/>
      <c r="CP1481" s="29"/>
      <c r="CQ1481" s="29"/>
      <c r="CR1481" s="29"/>
      <c r="CS1481" s="29"/>
      <c r="CT1481" s="29"/>
      <c r="CU1481" s="29"/>
      <c r="CV1481" s="29"/>
      <c r="CW1481" s="29"/>
      <c r="CX1481" s="29"/>
      <c r="CY1481" s="29"/>
      <c r="CZ1481" s="29"/>
      <c r="DA1481" s="29"/>
      <c r="DB1481" s="29"/>
      <c r="DC1481" s="29"/>
      <c r="DD1481" s="29"/>
      <c r="DE1481" s="29"/>
      <c r="DF1481" s="29"/>
      <c r="DG1481" s="29"/>
      <c r="DH1481" s="29"/>
      <c r="DI1481" s="29"/>
      <c r="DJ1481" s="29"/>
      <c r="DK1481" s="29"/>
      <c r="DL1481" s="29"/>
      <c r="DM1481" s="29"/>
      <c r="DN1481" s="29"/>
      <c r="DO1481" s="29"/>
      <c r="DP1481" s="29"/>
      <c r="DQ1481" s="29"/>
      <c r="DR1481" s="29"/>
      <c r="DS1481" s="29"/>
      <c r="DT1481" s="29"/>
      <c r="DU1481" s="29"/>
      <c r="DV1481" s="29"/>
      <c r="DW1481" s="29"/>
      <c r="DX1481" s="29"/>
      <c r="DY1481" s="29"/>
      <c r="DZ1481" s="29"/>
      <c r="EA1481" s="29"/>
      <c r="EB1481" s="29"/>
      <c r="EC1481" s="29"/>
      <c r="ED1481" s="29"/>
      <c r="EE1481" s="29"/>
      <c r="EF1481" s="29"/>
      <c r="EG1481" s="29"/>
      <c r="EH1481" s="29"/>
      <c r="EI1481" s="29"/>
      <c r="EJ1481" s="29"/>
      <c r="EK1481" s="29"/>
      <c r="EL1481" s="29"/>
      <c r="EM1481" s="29"/>
      <c r="EN1481" s="29"/>
      <c r="EO1481" s="29"/>
      <c r="EP1481" s="29"/>
      <c r="EQ1481" s="29"/>
      <c r="ER1481" s="29"/>
      <c r="ES1481" s="29"/>
      <c r="ET1481" s="29"/>
      <c r="EU1481" s="29"/>
      <c r="EV1481" s="29"/>
      <c r="EW1481" s="29"/>
      <c r="EX1481" s="29"/>
      <c r="EY1481" s="29"/>
      <c r="EZ1481" s="29"/>
      <c r="FA1481" s="29"/>
      <c r="FB1481" s="29"/>
      <c r="FC1481" s="29"/>
      <c r="FD1481" s="29"/>
      <c r="FE1481" s="29"/>
      <c r="FF1481" s="29"/>
      <c r="FG1481" s="29"/>
      <c r="FH1481" s="29"/>
      <c r="FI1481" s="29"/>
      <c r="FJ1481" s="29"/>
      <c r="FK1481" s="29"/>
      <c r="FL1481" s="29"/>
      <c r="FM1481" s="29"/>
      <c r="FN1481" s="29"/>
      <c r="FO1481" s="29"/>
      <c r="FP1481" s="29"/>
      <c r="FQ1481" s="29"/>
      <c r="FR1481" s="29"/>
      <c r="FS1481" s="29"/>
      <c r="FT1481" s="29"/>
      <c r="FU1481" s="29"/>
      <c r="FV1481" s="29"/>
      <c r="FW1481" s="29"/>
      <c r="FX1481" s="29"/>
      <c r="FY1481" s="29"/>
      <c r="FZ1481" s="29"/>
      <c r="GA1481" s="29"/>
      <c r="GB1481" s="29"/>
      <c r="GC1481" s="29"/>
      <c r="GD1481" s="29"/>
      <c r="GE1481" s="29"/>
      <c r="GF1481" s="29"/>
      <c r="GG1481" s="29"/>
      <c r="GH1481" s="29"/>
      <c r="GI1481" s="29"/>
      <c r="GJ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</row>
    <row r="1482" spans="2:230" ht="12.75">
      <c r="B1482" s="48"/>
      <c r="C1482" s="48"/>
      <c r="D1482" s="48"/>
      <c r="E1482" s="55"/>
      <c r="F1482" s="56"/>
      <c r="G1482" s="56"/>
      <c r="H1482" s="56"/>
      <c r="I1482" s="48"/>
      <c r="J1482" s="48"/>
      <c r="K1482" s="48"/>
      <c r="L1482" s="56"/>
      <c r="M1482" s="48"/>
      <c r="N1482" s="48"/>
      <c r="O1482" s="49"/>
      <c r="P1482" s="48"/>
      <c r="Q1482" s="48"/>
      <c r="R1482" s="56"/>
      <c r="S1482" s="52"/>
      <c r="T1482" s="116"/>
      <c r="U1482" s="116"/>
      <c r="V1482" s="116"/>
      <c r="W1482" s="116"/>
      <c r="X1482" s="43"/>
      <c r="Y1482" s="43"/>
      <c r="Z1482" s="42"/>
      <c r="AA1482" s="43"/>
      <c r="AB1482" s="45"/>
      <c r="AC1482" s="45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  <c r="BF1482" s="29"/>
      <c r="BG1482" s="29"/>
      <c r="BH1482" s="29"/>
      <c r="BI1482" s="29"/>
      <c r="BJ1482" s="29"/>
      <c r="BK1482" s="29"/>
      <c r="BL1482" s="29"/>
      <c r="BM1482" s="29"/>
      <c r="BN1482" s="29"/>
      <c r="BO1482" s="29"/>
      <c r="BP1482" s="29"/>
      <c r="BQ1482" s="29"/>
      <c r="BR1482" s="29"/>
      <c r="BS1482" s="29"/>
      <c r="BT1482" s="29"/>
      <c r="BU1482" s="29"/>
      <c r="BV1482" s="29"/>
      <c r="BW1482" s="29"/>
      <c r="BX1482" s="29"/>
      <c r="BY1482" s="29"/>
      <c r="BZ1482" s="29"/>
      <c r="CA1482" s="29"/>
      <c r="CB1482" s="29"/>
      <c r="CC1482" s="29"/>
      <c r="CD1482" s="29"/>
      <c r="CE1482" s="29"/>
      <c r="CF1482" s="29"/>
      <c r="CG1482" s="29"/>
      <c r="CH1482" s="29"/>
      <c r="CI1482" s="29"/>
      <c r="CJ1482" s="29"/>
      <c r="CK1482" s="29"/>
      <c r="CL1482" s="29"/>
      <c r="CM1482" s="29"/>
      <c r="CN1482" s="29"/>
      <c r="CO1482" s="29"/>
      <c r="CP1482" s="29"/>
      <c r="CQ1482" s="29"/>
      <c r="CR1482" s="29"/>
      <c r="CS1482" s="29"/>
      <c r="CT1482" s="29"/>
      <c r="CU1482" s="29"/>
      <c r="CV1482" s="29"/>
      <c r="CW1482" s="29"/>
      <c r="CX1482" s="29"/>
      <c r="CY1482" s="29"/>
      <c r="CZ1482" s="29"/>
      <c r="DA1482" s="29"/>
      <c r="DB1482" s="29"/>
      <c r="DC1482" s="29"/>
      <c r="DD1482" s="29"/>
      <c r="DE1482" s="29"/>
      <c r="DF1482" s="29"/>
      <c r="DG1482" s="29"/>
      <c r="DH1482" s="29"/>
      <c r="DI1482" s="29"/>
      <c r="DJ1482" s="29"/>
      <c r="DK1482" s="29"/>
      <c r="DL1482" s="29"/>
      <c r="DM1482" s="29"/>
      <c r="DN1482" s="29"/>
      <c r="DO1482" s="29"/>
      <c r="DP1482" s="29"/>
      <c r="DQ1482" s="29"/>
      <c r="DR1482" s="29"/>
      <c r="DS1482" s="29"/>
      <c r="DT1482" s="29"/>
      <c r="DU1482" s="29"/>
      <c r="DV1482" s="29"/>
      <c r="DW1482" s="29"/>
      <c r="DX1482" s="29"/>
      <c r="DY1482" s="29"/>
      <c r="DZ1482" s="29"/>
      <c r="EA1482" s="29"/>
      <c r="EB1482" s="29"/>
      <c r="EC1482" s="29"/>
      <c r="ED1482" s="29"/>
      <c r="EE1482" s="29"/>
      <c r="EF1482" s="29"/>
      <c r="EG1482" s="29"/>
      <c r="EH1482" s="29"/>
      <c r="EI1482" s="29"/>
      <c r="EJ1482" s="29"/>
      <c r="EK1482" s="29"/>
      <c r="EL1482" s="29"/>
      <c r="EM1482" s="29"/>
      <c r="EN1482" s="29"/>
      <c r="EO1482" s="29"/>
      <c r="EP1482" s="29"/>
      <c r="EQ1482" s="29"/>
      <c r="ER1482" s="29"/>
      <c r="ES1482" s="29"/>
      <c r="ET1482" s="29"/>
      <c r="EU1482" s="29"/>
      <c r="EV1482" s="29"/>
      <c r="EW1482" s="29"/>
      <c r="EX1482" s="29"/>
      <c r="EY1482" s="29"/>
      <c r="EZ1482" s="29"/>
      <c r="FA1482" s="29"/>
      <c r="FB1482" s="29"/>
      <c r="FC1482" s="29"/>
      <c r="FD1482" s="29"/>
      <c r="FE1482" s="29"/>
      <c r="FF1482" s="29"/>
      <c r="FG1482" s="29"/>
      <c r="FH1482" s="29"/>
      <c r="FI1482" s="29"/>
      <c r="FJ1482" s="29"/>
      <c r="FK1482" s="29"/>
      <c r="FL1482" s="29"/>
      <c r="FM1482" s="29"/>
      <c r="FN1482" s="29"/>
      <c r="FO1482" s="29"/>
      <c r="FP1482" s="29"/>
      <c r="FQ1482" s="29"/>
      <c r="FR1482" s="29"/>
      <c r="FS1482" s="29"/>
      <c r="FT1482" s="29"/>
      <c r="FU1482" s="29"/>
      <c r="FV1482" s="29"/>
      <c r="FW1482" s="29"/>
      <c r="FX1482" s="29"/>
      <c r="FY1482" s="29"/>
      <c r="FZ1482" s="29"/>
      <c r="GA1482" s="29"/>
      <c r="GB1482" s="29"/>
      <c r="GC1482" s="29"/>
      <c r="GD1482" s="29"/>
      <c r="GE1482" s="29"/>
      <c r="GF1482" s="29"/>
      <c r="GG1482" s="29"/>
      <c r="GH1482" s="29"/>
      <c r="GI1482" s="29"/>
      <c r="GJ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</row>
    <row r="1483" spans="2:230" ht="12.75">
      <c r="B1483" s="48"/>
      <c r="C1483" s="48"/>
      <c r="D1483" s="48"/>
      <c r="E1483" s="55"/>
      <c r="F1483" s="56"/>
      <c r="G1483" s="56"/>
      <c r="H1483" s="56"/>
      <c r="I1483" s="48"/>
      <c r="J1483" s="48"/>
      <c r="K1483" s="48"/>
      <c r="L1483" s="56"/>
      <c r="M1483" s="48"/>
      <c r="N1483" s="48"/>
      <c r="O1483" s="49"/>
      <c r="P1483" s="48"/>
      <c r="Q1483" s="48"/>
      <c r="R1483" s="56"/>
      <c r="S1483" s="52"/>
      <c r="T1483" s="116"/>
      <c r="U1483" s="116"/>
      <c r="V1483" s="116"/>
      <c r="W1483" s="116"/>
      <c r="X1483" s="43"/>
      <c r="Y1483" s="43"/>
      <c r="Z1483" s="42"/>
      <c r="AA1483" s="43"/>
      <c r="AB1483" s="45"/>
      <c r="AC1483" s="45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  <c r="BF1483" s="29"/>
      <c r="BG1483" s="29"/>
      <c r="BH1483" s="29"/>
      <c r="BI1483" s="29"/>
      <c r="BJ1483" s="29"/>
      <c r="BK1483" s="29"/>
      <c r="BL1483" s="29"/>
      <c r="BM1483" s="29"/>
      <c r="BN1483" s="29"/>
      <c r="BO1483" s="29"/>
      <c r="BP1483" s="29"/>
      <c r="BQ1483" s="29"/>
      <c r="BR1483" s="29"/>
      <c r="BS1483" s="29"/>
      <c r="BT1483" s="29"/>
      <c r="BU1483" s="29"/>
      <c r="BV1483" s="29"/>
      <c r="BW1483" s="29"/>
      <c r="BX1483" s="29"/>
      <c r="BY1483" s="29"/>
      <c r="BZ1483" s="29"/>
      <c r="CA1483" s="29"/>
      <c r="CB1483" s="29"/>
      <c r="CC1483" s="29"/>
      <c r="CD1483" s="29"/>
      <c r="CE1483" s="29"/>
      <c r="CF1483" s="29"/>
      <c r="CG1483" s="29"/>
      <c r="CH1483" s="29"/>
      <c r="CI1483" s="29"/>
      <c r="CJ1483" s="29"/>
      <c r="CK1483" s="29"/>
      <c r="CL1483" s="29"/>
      <c r="CM1483" s="29"/>
      <c r="CN1483" s="29"/>
      <c r="CO1483" s="29"/>
      <c r="CP1483" s="29"/>
      <c r="CQ1483" s="29"/>
      <c r="CR1483" s="29"/>
      <c r="CS1483" s="29"/>
      <c r="CT1483" s="29"/>
      <c r="CU1483" s="29"/>
      <c r="CV1483" s="29"/>
      <c r="CW1483" s="29"/>
      <c r="CX1483" s="29"/>
      <c r="CY1483" s="29"/>
      <c r="CZ1483" s="29"/>
      <c r="DA1483" s="29"/>
      <c r="DB1483" s="29"/>
      <c r="DC1483" s="29"/>
      <c r="DD1483" s="29"/>
      <c r="DE1483" s="29"/>
      <c r="DF1483" s="29"/>
      <c r="DG1483" s="29"/>
      <c r="DH1483" s="29"/>
      <c r="DI1483" s="29"/>
      <c r="DJ1483" s="29"/>
      <c r="DK1483" s="29"/>
      <c r="DL1483" s="29"/>
      <c r="DM1483" s="29"/>
      <c r="DN1483" s="29"/>
      <c r="DO1483" s="29"/>
      <c r="DP1483" s="29"/>
      <c r="DQ1483" s="29"/>
      <c r="DR1483" s="29"/>
      <c r="DS1483" s="29"/>
      <c r="DT1483" s="29"/>
      <c r="DU1483" s="29"/>
      <c r="DV1483" s="29"/>
      <c r="DW1483" s="29"/>
      <c r="DX1483" s="29"/>
      <c r="DY1483" s="29"/>
      <c r="DZ1483" s="29"/>
      <c r="EA1483" s="29"/>
      <c r="EB1483" s="29"/>
      <c r="EC1483" s="29"/>
      <c r="ED1483" s="29"/>
      <c r="EE1483" s="29"/>
      <c r="EF1483" s="29"/>
      <c r="EG1483" s="29"/>
      <c r="EH1483" s="29"/>
      <c r="EI1483" s="29"/>
      <c r="EJ1483" s="29"/>
      <c r="EK1483" s="29"/>
      <c r="EL1483" s="29"/>
      <c r="EM1483" s="29"/>
      <c r="EN1483" s="29"/>
      <c r="EO1483" s="29"/>
      <c r="EP1483" s="29"/>
      <c r="EQ1483" s="29"/>
      <c r="ER1483" s="29"/>
      <c r="ES1483" s="29"/>
      <c r="ET1483" s="29"/>
      <c r="EU1483" s="29"/>
      <c r="EV1483" s="29"/>
      <c r="EW1483" s="29"/>
      <c r="EX1483" s="29"/>
      <c r="EY1483" s="29"/>
      <c r="EZ1483" s="29"/>
      <c r="FA1483" s="29"/>
      <c r="FB1483" s="29"/>
      <c r="FC1483" s="29"/>
      <c r="FD1483" s="29"/>
      <c r="FE1483" s="29"/>
      <c r="FF1483" s="29"/>
      <c r="FG1483" s="29"/>
      <c r="FH1483" s="29"/>
      <c r="FI1483" s="29"/>
      <c r="FJ1483" s="29"/>
      <c r="FK1483" s="29"/>
      <c r="FL1483" s="29"/>
      <c r="FM1483" s="29"/>
      <c r="FN1483" s="29"/>
      <c r="FO1483" s="29"/>
      <c r="FP1483" s="29"/>
      <c r="FQ1483" s="29"/>
      <c r="FR1483" s="29"/>
      <c r="FS1483" s="29"/>
      <c r="FT1483" s="29"/>
      <c r="FU1483" s="29"/>
      <c r="FV1483" s="29"/>
      <c r="FW1483" s="29"/>
      <c r="FX1483" s="29"/>
      <c r="FY1483" s="29"/>
      <c r="FZ1483" s="29"/>
      <c r="GA1483" s="29"/>
      <c r="GB1483" s="29"/>
      <c r="GC1483" s="29"/>
      <c r="GD1483" s="29"/>
      <c r="GE1483" s="29"/>
      <c r="GF1483" s="29"/>
      <c r="GG1483" s="29"/>
      <c r="GH1483" s="29"/>
      <c r="GI1483" s="29"/>
      <c r="GJ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</row>
    <row r="1484" spans="2:230" ht="12.75">
      <c r="B1484" s="48"/>
      <c r="C1484" s="48"/>
      <c r="D1484" s="48"/>
      <c r="E1484" s="55"/>
      <c r="F1484" s="56"/>
      <c r="G1484" s="56"/>
      <c r="H1484" s="56"/>
      <c r="I1484" s="48"/>
      <c r="J1484" s="48"/>
      <c r="K1484" s="48"/>
      <c r="L1484" s="56"/>
      <c r="M1484" s="48"/>
      <c r="N1484" s="48"/>
      <c r="O1484" s="49"/>
      <c r="P1484" s="48"/>
      <c r="Q1484" s="48"/>
      <c r="R1484" s="56"/>
      <c r="S1484" s="52"/>
      <c r="T1484" s="116"/>
      <c r="U1484" s="116"/>
      <c r="V1484" s="116"/>
      <c r="W1484" s="116"/>
      <c r="X1484" s="43"/>
      <c r="Y1484" s="43"/>
      <c r="Z1484" s="42"/>
      <c r="AA1484" s="43"/>
      <c r="AB1484" s="45"/>
      <c r="AC1484" s="45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  <c r="BF1484" s="29"/>
      <c r="BG1484" s="29"/>
      <c r="BH1484" s="29"/>
      <c r="BI1484" s="29"/>
      <c r="BJ1484" s="29"/>
      <c r="BK1484" s="29"/>
      <c r="BL1484" s="29"/>
      <c r="BM1484" s="29"/>
      <c r="BN1484" s="29"/>
      <c r="BO1484" s="29"/>
      <c r="BP1484" s="29"/>
      <c r="BQ1484" s="29"/>
      <c r="BR1484" s="29"/>
      <c r="BS1484" s="29"/>
      <c r="BT1484" s="29"/>
      <c r="BU1484" s="29"/>
      <c r="BV1484" s="29"/>
      <c r="BW1484" s="29"/>
      <c r="BX1484" s="29"/>
      <c r="BY1484" s="29"/>
      <c r="BZ1484" s="29"/>
      <c r="CA1484" s="29"/>
      <c r="CB1484" s="29"/>
      <c r="CC1484" s="29"/>
      <c r="CD1484" s="29"/>
      <c r="CE1484" s="29"/>
      <c r="CF1484" s="29"/>
      <c r="CG1484" s="29"/>
      <c r="CH1484" s="29"/>
      <c r="CI1484" s="29"/>
      <c r="CJ1484" s="29"/>
      <c r="CK1484" s="29"/>
      <c r="CL1484" s="29"/>
      <c r="CM1484" s="29"/>
      <c r="CN1484" s="29"/>
      <c r="CO1484" s="29"/>
      <c r="CP1484" s="29"/>
      <c r="CQ1484" s="29"/>
      <c r="CR1484" s="29"/>
      <c r="CS1484" s="29"/>
      <c r="CT1484" s="29"/>
      <c r="CU1484" s="29"/>
      <c r="CV1484" s="29"/>
      <c r="CW1484" s="29"/>
      <c r="CX1484" s="29"/>
      <c r="CY1484" s="29"/>
      <c r="CZ1484" s="29"/>
      <c r="DA1484" s="29"/>
      <c r="DB1484" s="29"/>
      <c r="DC1484" s="29"/>
      <c r="DD1484" s="29"/>
      <c r="DE1484" s="29"/>
      <c r="DF1484" s="29"/>
      <c r="DG1484" s="29"/>
      <c r="DH1484" s="29"/>
      <c r="DI1484" s="29"/>
      <c r="DJ1484" s="29"/>
      <c r="DK1484" s="29"/>
      <c r="DL1484" s="29"/>
      <c r="DM1484" s="29"/>
      <c r="DN1484" s="29"/>
      <c r="DO1484" s="29"/>
      <c r="DP1484" s="29"/>
      <c r="DQ1484" s="29"/>
      <c r="DR1484" s="29"/>
      <c r="DS1484" s="29"/>
      <c r="DT1484" s="29"/>
      <c r="DU1484" s="29"/>
      <c r="DV1484" s="29"/>
      <c r="DW1484" s="29"/>
      <c r="DX1484" s="29"/>
      <c r="DY1484" s="29"/>
      <c r="DZ1484" s="29"/>
      <c r="EA1484" s="29"/>
      <c r="EB1484" s="29"/>
      <c r="EC1484" s="29"/>
      <c r="ED1484" s="29"/>
      <c r="EE1484" s="29"/>
      <c r="EF1484" s="29"/>
      <c r="EG1484" s="29"/>
      <c r="EH1484" s="29"/>
      <c r="EI1484" s="29"/>
      <c r="EJ1484" s="29"/>
      <c r="EK1484" s="29"/>
      <c r="EL1484" s="29"/>
      <c r="EM1484" s="29"/>
      <c r="EN1484" s="29"/>
      <c r="EO1484" s="29"/>
      <c r="EP1484" s="29"/>
      <c r="EQ1484" s="29"/>
      <c r="ER1484" s="29"/>
      <c r="ES1484" s="29"/>
      <c r="ET1484" s="29"/>
      <c r="EU1484" s="29"/>
      <c r="EV1484" s="29"/>
      <c r="EW1484" s="29"/>
      <c r="EX1484" s="29"/>
      <c r="EY1484" s="29"/>
      <c r="EZ1484" s="29"/>
      <c r="FA1484" s="29"/>
      <c r="FB1484" s="29"/>
      <c r="FC1484" s="29"/>
      <c r="FD1484" s="29"/>
      <c r="FE1484" s="29"/>
      <c r="FF1484" s="29"/>
      <c r="FG1484" s="29"/>
      <c r="FH1484" s="29"/>
      <c r="FI1484" s="29"/>
      <c r="FJ1484" s="29"/>
      <c r="FK1484" s="29"/>
      <c r="FL1484" s="29"/>
      <c r="FM1484" s="29"/>
      <c r="FN1484" s="29"/>
      <c r="FO1484" s="29"/>
      <c r="FP1484" s="29"/>
      <c r="FQ1484" s="29"/>
      <c r="FR1484" s="29"/>
      <c r="FS1484" s="29"/>
      <c r="FT1484" s="29"/>
      <c r="FU1484" s="29"/>
      <c r="FV1484" s="29"/>
      <c r="FW1484" s="29"/>
      <c r="FX1484" s="29"/>
      <c r="FY1484" s="29"/>
      <c r="FZ1484" s="29"/>
      <c r="GA1484" s="29"/>
      <c r="GB1484" s="29"/>
      <c r="GC1484" s="29"/>
      <c r="GD1484" s="29"/>
      <c r="GE1484" s="29"/>
      <c r="GF1484" s="29"/>
      <c r="GG1484" s="29"/>
      <c r="GH1484" s="29"/>
      <c r="GI1484" s="29"/>
      <c r="GJ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</row>
    <row r="1485" spans="2:230" ht="12.75">
      <c r="B1485" s="48"/>
      <c r="C1485" s="48"/>
      <c r="D1485" s="48"/>
      <c r="E1485" s="55"/>
      <c r="F1485" s="56"/>
      <c r="G1485" s="56"/>
      <c r="H1485" s="56"/>
      <c r="I1485" s="48"/>
      <c r="J1485" s="48"/>
      <c r="K1485" s="48"/>
      <c r="L1485" s="56"/>
      <c r="M1485" s="48"/>
      <c r="N1485" s="48"/>
      <c r="O1485" s="49"/>
      <c r="P1485" s="48"/>
      <c r="Q1485" s="48"/>
      <c r="R1485" s="56"/>
      <c r="S1485" s="52"/>
      <c r="T1485" s="116"/>
      <c r="U1485" s="116"/>
      <c r="V1485" s="116"/>
      <c r="W1485" s="116"/>
      <c r="X1485" s="43"/>
      <c r="Y1485" s="43"/>
      <c r="Z1485" s="42"/>
      <c r="AA1485" s="43"/>
      <c r="AB1485" s="45"/>
      <c r="AC1485" s="45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  <c r="BF1485" s="29"/>
      <c r="BG1485" s="29"/>
      <c r="BH1485" s="29"/>
      <c r="BI1485" s="29"/>
      <c r="BJ1485" s="29"/>
      <c r="BK1485" s="29"/>
      <c r="BL1485" s="29"/>
      <c r="BM1485" s="29"/>
      <c r="BN1485" s="29"/>
      <c r="BO1485" s="29"/>
      <c r="BP1485" s="29"/>
      <c r="BQ1485" s="29"/>
      <c r="BR1485" s="29"/>
      <c r="BS1485" s="29"/>
      <c r="BT1485" s="29"/>
      <c r="BU1485" s="29"/>
      <c r="BV1485" s="29"/>
      <c r="BW1485" s="29"/>
      <c r="BX1485" s="29"/>
      <c r="BY1485" s="29"/>
      <c r="BZ1485" s="29"/>
      <c r="CA1485" s="29"/>
      <c r="CB1485" s="29"/>
      <c r="CC1485" s="29"/>
      <c r="CD1485" s="29"/>
      <c r="CE1485" s="29"/>
      <c r="CF1485" s="29"/>
      <c r="CG1485" s="29"/>
      <c r="CH1485" s="29"/>
      <c r="CI1485" s="29"/>
      <c r="CJ1485" s="29"/>
      <c r="CK1485" s="29"/>
      <c r="CL1485" s="29"/>
      <c r="CM1485" s="29"/>
      <c r="CN1485" s="29"/>
      <c r="CO1485" s="29"/>
      <c r="CP1485" s="29"/>
      <c r="CQ1485" s="29"/>
      <c r="CR1485" s="29"/>
      <c r="CS1485" s="29"/>
      <c r="CT1485" s="29"/>
      <c r="CU1485" s="29"/>
      <c r="CV1485" s="29"/>
      <c r="CW1485" s="29"/>
      <c r="CX1485" s="29"/>
      <c r="CY1485" s="29"/>
      <c r="CZ1485" s="29"/>
      <c r="DA1485" s="29"/>
      <c r="DB1485" s="29"/>
      <c r="DC1485" s="29"/>
      <c r="DD1485" s="29"/>
      <c r="DE1485" s="29"/>
      <c r="DF1485" s="29"/>
      <c r="DG1485" s="29"/>
      <c r="DH1485" s="29"/>
      <c r="DI1485" s="29"/>
      <c r="DJ1485" s="29"/>
      <c r="DK1485" s="29"/>
      <c r="DL1485" s="29"/>
      <c r="DM1485" s="29"/>
      <c r="DN1485" s="29"/>
      <c r="DO1485" s="29"/>
      <c r="DP1485" s="29"/>
      <c r="DQ1485" s="29"/>
      <c r="DR1485" s="29"/>
      <c r="DS1485" s="29"/>
      <c r="DT1485" s="29"/>
      <c r="DU1485" s="29"/>
      <c r="DV1485" s="29"/>
      <c r="DW1485" s="29"/>
      <c r="DX1485" s="29"/>
      <c r="DY1485" s="29"/>
      <c r="DZ1485" s="29"/>
      <c r="EA1485" s="29"/>
      <c r="EB1485" s="29"/>
      <c r="EC1485" s="29"/>
      <c r="ED1485" s="29"/>
      <c r="EE1485" s="29"/>
      <c r="EF1485" s="29"/>
      <c r="EG1485" s="29"/>
      <c r="EH1485" s="29"/>
      <c r="EI1485" s="29"/>
      <c r="EJ1485" s="29"/>
      <c r="EK1485" s="29"/>
      <c r="EL1485" s="29"/>
      <c r="EM1485" s="29"/>
      <c r="EN1485" s="29"/>
      <c r="EO1485" s="29"/>
      <c r="EP1485" s="29"/>
      <c r="EQ1485" s="29"/>
      <c r="ER1485" s="29"/>
      <c r="ES1485" s="29"/>
      <c r="ET1485" s="29"/>
      <c r="EU1485" s="29"/>
      <c r="EV1485" s="29"/>
      <c r="EW1485" s="29"/>
      <c r="EX1485" s="29"/>
      <c r="EY1485" s="29"/>
      <c r="EZ1485" s="29"/>
      <c r="FA1485" s="29"/>
      <c r="FB1485" s="29"/>
      <c r="FC1485" s="29"/>
      <c r="FD1485" s="29"/>
      <c r="FE1485" s="29"/>
      <c r="FF1485" s="29"/>
      <c r="FG1485" s="29"/>
      <c r="FH1485" s="29"/>
      <c r="FI1485" s="29"/>
      <c r="FJ1485" s="29"/>
      <c r="FK1485" s="29"/>
      <c r="FL1485" s="29"/>
      <c r="FM1485" s="29"/>
      <c r="FN1485" s="29"/>
      <c r="FO1485" s="29"/>
      <c r="FP1485" s="29"/>
      <c r="FQ1485" s="29"/>
      <c r="FR1485" s="29"/>
      <c r="FS1485" s="29"/>
      <c r="FT1485" s="29"/>
      <c r="FU1485" s="29"/>
      <c r="FV1485" s="29"/>
      <c r="FW1485" s="29"/>
      <c r="FX1485" s="29"/>
      <c r="FY1485" s="29"/>
      <c r="FZ1485" s="29"/>
      <c r="GA1485" s="29"/>
      <c r="GB1485" s="29"/>
      <c r="GC1485" s="29"/>
      <c r="GD1485" s="29"/>
      <c r="GE1485" s="29"/>
      <c r="GF1485" s="29"/>
      <c r="GG1485" s="29"/>
      <c r="GH1485" s="29"/>
      <c r="GI1485" s="29"/>
      <c r="GJ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</row>
    <row r="1486" spans="2:230" ht="12.75">
      <c r="B1486" s="48"/>
      <c r="C1486" s="48"/>
      <c r="D1486" s="48"/>
      <c r="E1486" s="55"/>
      <c r="F1486" s="56"/>
      <c r="G1486" s="56"/>
      <c r="H1486" s="56"/>
      <c r="I1486" s="48"/>
      <c r="J1486" s="48"/>
      <c r="K1486" s="48"/>
      <c r="L1486" s="56"/>
      <c r="M1486" s="48"/>
      <c r="N1486" s="48"/>
      <c r="O1486" s="49"/>
      <c r="P1486" s="48"/>
      <c r="Q1486" s="48"/>
      <c r="R1486" s="56"/>
      <c r="S1486" s="52"/>
      <c r="T1486" s="116"/>
      <c r="U1486" s="116"/>
      <c r="V1486" s="116"/>
      <c r="W1486" s="116"/>
      <c r="X1486" s="43"/>
      <c r="Y1486" s="43"/>
      <c r="Z1486" s="42"/>
      <c r="AA1486" s="43"/>
      <c r="AB1486" s="45"/>
      <c r="AC1486" s="45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  <c r="BF1486" s="29"/>
      <c r="BG1486" s="29"/>
      <c r="BH1486" s="29"/>
      <c r="BI1486" s="29"/>
      <c r="BJ1486" s="29"/>
      <c r="BK1486" s="29"/>
      <c r="BL1486" s="29"/>
      <c r="BM1486" s="29"/>
      <c r="BN1486" s="29"/>
      <c r="BO1486" s="29"/>
      <c r="BP1486" s="29"/>
      <c r="BQ1486" s="29"/>
      <c r="BR1486" s="29"/>
      <c r="BS1486" s="29"/>
      <c r="BT1486" s="29"/>
      <c r="BU1486" s="29"/>
      <c r="BV1486" s="29"/>
      <c r="BW1486" s="29"/>
      <c r="BX1486" s="29"/>
      <c r="BY1486" s="29"/>
      <c r="BZ1486" s="29"/>
      <c r="CA1486" s="29"/>
      <c r="CB1486" s="29"/>
      <c r="CC1486" s="29"/>
      <c r="CD1486" s="29"/>
      <c r="CE1486" s="29"/>
      <c r="CF1486" s="29"/>
      <c r="CG1486" s="29"/>
      <c r="CH1486" s="29"/>
      <c r="CI1486" s="29"/>
      <c r="CJ1486" s="29"/>
      <c r="CK1486" s="29"/>
      <c r="CL1486" s="29"/>
      <c r="CM1486" s="29"/>
      <c r="CN1486" s="29"/>
      <c r="CO1486" s="29"/>
      <c r="CP1486" s="29"/>
      <c r="CQ1486" s="29"/>
      <c r="CR1486" s="29"/>
      <c r="CS1486" s="29"/>
      <c r="CT1486" s="29"/>
      <c r="CU1486" s="29"/>
      <c r="CV1486" s="29"/>
      <c r="CW1486" s="29"/>
      <c r="CX1486" s="29"/>
      <c r="CY1486" s="29"/>
      <c r="CZ1486" s="29"/>
      <c r="DA1486" s="29"/>
      <c r="DB1486" s="29"/>
      <c r="DC1486" s="29"/>
      <c r="DD1486" s="29"/>
      <c r="DE1486" s="29"/>
      <c r="DF1486" s="29"/>
      <c r="DG1486" s="29"/>
      <c r="DH1486" s="29"/>
      <c r="DI1486" s="29"/>
      <c r="DJ1486" s="29"/>
      <c r="DK1486" s="29"/>
      <c r="DL1486" s="29"/>
      <c r="DM1486" s="29"/>
      <c r="DN1486" s="29"/>
      <c r="DO1486" s="29"/>
      <c r="DP1486" s="29"/>
      <c r="DQ1486" s="29"/>
      <c r="DR1486" s="29"/>
      <c r="DS1486" s="29"/>
      <c r="DT1486" s="29"/>
      <c r="DU1486" s="29"/>
      <c r="DV1486" s="29"/>
      <c r="DW1486" s="29"/>
      <c r="DX1486" s="29"/>
      <c r="DY1486" s="29"/>
      <c r="DZ1486" s="29"/>
      <c r="EA1486" s="29"/>
      <c r="EB1486" s="29"/>
      <c r="EC1486" s="29"/>
      <c r="ED1486" s="29"/>
      <c r="EE1486" s="29"/>
      <c r="EF1486" s="29"/>
      <c r="EG1486" s="29"/>
      <c r="EH1486" s="29"/>
      <c r="EI1486" s="29"/>
      <c r="EJ1486" s="29"/>
      <c r="EK1486" s="29"/>
      <c r="EL1486" s="29"/>
      <c r="EM1486" s="29"/>
      <c r="EN1486" s="29"/>
      <c r="EO1486" s="29"/>
      <c r="EP1486" s="29"/>
      <c r="EQ1486" s="29"/>
      <c r="ER1486" s="29"/>
      <c r="ES1486" s="29"/>
      <c r="ET1486" s="29"/>
      <c r="EU1486" s="29"/>
      <c r="EV1486" s="29"/>
      <c r="EW1486" s="29"/>
      <c r="EX1486" s="29"/>
      <c r="EY1486" s="29"/>
      <c r="EZ1486" s="29"/>
      <c r="FA1486" s="29"/>
      <c r="FB1486" s="29"/>
      <c r="FC1486" s="29"/>
      <c r="FD1486" s="29"/>
      <c r="FE1486" s="29"/>
      <c r="FF1486" s="29"/>
      <c r="FG1486" s="29"/>
      <c r="FH1486" s="29"/>
      <c r="FI1486" s="29"/>
      <c r="FJ1486" s="29"/>
      <c r="FK1486" s="29"/>
      <c r="FL1486" s="29"/>
      <c r="FM1486" s="29"/>
      <c r="FN1486" s="29"/>
      <c r="FO1486" s="29"/>
      <c r="FP1486" s="29"/>
      <c r="FQ1486" s="29"/>
      <c r="FR1486" s="29"/>
      <c r="FS1486" s="29"/>
      <c r="FT1486" s="29"/>
      <c r="FU1486" s="29"/>
      <c r="FV1486" s="29"/>
      <c r="FW1486" s="29"/>
      <c r="FX1486" s="29"/>
      <c r="FY1486" s="29"/>
      <c r="FZ1486" s="29"/>
      <c r="GA1486" s="29"/>
      <c r="GB1486" s="29"/>
      <c r="GC1486" s="29"/>
      <c r="GD1486" s="29"/>
      <c r="GE1486" s="29"/>
      <c r="GF1486" s="29"/>
      <c r="GG1486" s="29"/>
      <c r="GH1486" s="29"/>
      <c r="GI1486" s="29"/>
      <c r="GJ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</row>
    <row r="1487" spans="2:230" ht="12.75">
      <c r="B1487" s="48"/>
      <c r="C1487" s="48"/>
      <c r="D1487" s="48"/>
      <c r="E1487" s="55"/>
      <c r="F1487" s="56"/>
      <c r="G1487" s="56"/>
      <c r="H1487" s="56"/>
      <c r="I1487" s="48"/>
      <c r="J1487" s="48"/>
      <c r="K1487" s="48"/>
      <c r="L1487" s="56"/>
      <c r="M1487" s="48"/>
      <c r="N1487" s="48"/>
      <c r="O1487" s="49"/>
      <c r="P1487" s="48"/>
      <c r="Q1487" s="48"/>
      <c r="R1487" s="56"/>
      <c r="S1487" s="52"/>
      <c r="T1487" s="116"/>
      <c r="U1487" s="116"/>
      <c r="V1487" s="116"/>
      <c r="W1487" s="116"/>
      <c r="X1487" s="43"/>
      <c r="Y1487" s="43"/>
      <c r="Z1487" s="42"/>
      <c r="AA1487" s="43"/>
      <c r="AB1487" s="45"/>
      <c r="AC1487" s="45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  <c r="BI1487" s="29"/>
      <c r="BJ1487" s="29"/>
      <c r="BK1487" s="29"/>
      <c r="BL1487" s="29"/>
      <c r="BM1487" s="29"/>
      <c r="BN1487" s="29"/>
      <c r="BO1487" s="29"/>
      <c r="BP1487" s="29"/>
      <c r="BQ1487" s="29"/>
      <c r="BR1487" s="29"/>
      <c r="BS1487" s="29"/>
      <c r="BT1487" s="29"/>
      <c r="BU1487" s="29"/>
      <c r="BV1487" s="29"/>
      <c r="BW1487" s="29"/>
      <c r="BX1487" s="29"/>
      <c r="BY1487" s="29"/>
      <c r="BZ1487" s="29"/>
      <c r="CA1487" s="29"/>
      <c r="CB1487" s="29"/>
      <c r="CC1487" s="29"/>
      <c r="CD1487" s="29"/>
      <c r="CE1487" s="29"/>
      <c r="CF1487" s="29"/>
      <c r="CG1487" s="29"/>
      <c r="CH1487" s="29"/>
      <c r="CI1487" s="29"/>
      <c r="CJ1487" s="29"/>
      <c r="CK1487" s="29"/>
      <c r="CL1487" s="29"/>
      <c r="CM1487" s="29"/>
      <c r="CN1487" s="29"/>
      <c r="CO1487" s="29"/>
      <c r="CP1487" s="29"/>
      <c r="CQ1487" s="29"/>
      <c r="CR1487" s="29"/>
      <c r="CS1487" s="29"/>
      <c r="CT1487" s="29"/>
      <c r="CU1487" s="29"/>
      <c r="CV1487" s="29"/>
      <c r="CW1487" s="29"/>
      <c r="CX1487" s="29"/>
      <c r="CY1487" s="29"/>
      <c r="CZ1487" s="29"/>
      <c r="DA1487" s="29"/>
      <c r="DB1487" s="29"/>
      <c r="DC1487" s="29"/>
      <c r="DD1487" s="29"/>
      <c r="DE1487" s="29"/>
      <c r="DF1487" s="29"/>
      <c r="DG1487" s="29"/>
      <c r="DH1487" s="29"/>
      <c r="DI1487" s="29"/>
      <c r="DJ1487" s="29"/>
      <c r="DK1487" s="29"/>
      <c r="DL1487" s="29"/>
      <c r="DM1487" s="29"/>
      <c r="DN1487" s="29"/>
      <c r="DO1487" s="29"/>
      <c r="DP1487" s="29"/>
      <c r="DQ1487" s="29"/>
      <c r="DR1487" s="29"/>
      <c r="DS1487" s="29"/>
      <c r="DT1487" s="29"/>
      <c r="DU1487" s="29"/>
      <c r="DV1487" s="29"/>
      <c r="DW1487" s="29"/>
      <c r="DX1487" s="29"/>
      <c r="DY1487" s="29"/>
      <c r="DZ1487" s="29"/>
      <c r="EA1487" s="29"/>
      <c r="EB1487" s="29"/>
      <c r="EC1487" s="29"/>
      <c r="ED1487" s="29"/>
      <c r="EE1487" s="29"/>
      <c r="EF1487" s="29"/>
      <c r="EG1487" s="29"/>
      <c r="EH1487" s="29"/>
      <c r="EI1487" s="29"/>
      <c r="EJ1487" s="29"/>
      <c r="EK1487" s="29"/>
      <c r="EL1487" s="29"/>
      <c r="EM1487" s="29"/>
      <c r="EN1487" s="29"/>
      <c r="EO1487" s="29"/>
      <c r="EP1487" s="29"/>
      <c r="EQ1487" s="29"/>
      <c r="ER1487" s="29"/>
      <c r="ES1487" s="29"/>
      <c r="ET1487" s="29"/>
      <c r="EU1487" s="29"/>
      <c r="EV1487" s="29"/>
      <c r="EW1487" s="29"/>
      <c r="EX1487" s="29"/>
      <c r="EY1487" s="29"/>
      <c r="EZ1487" s="29"/>
      <c r="FA1487" s="29"/>
      <c r="FB1487" s="29"/>
      <c r="FC1487" s="29"/>
      <c r="FD1487" s="29"/>
      <c r="FE1487" s="29"/>
      <c r="FF1487" s="29"/>
      <c r="FG1487" s="29"/>
      <c r="FH1487" s="29"/>
      <c r="FI1487" s="29"/>
      <c r="FJ1487" s="29"/>
      <c r="FK1487" s="29"/>
      <c r="FL1487" s="29"/>
      <c r="FM1487" s="29"/>
      <c r="FN1487" s="29"/>
      <c r="FO1487" s="29"/>
      <c r="FP1487" s="29"/>
      <c r="FQ1487" s="29"/>
      <c r="FR1487" s="29"/>
      <c r="FS1487" s="29"/>
      <c r="FT1487" s="29"/>
      <c r="FU1487" s="29"/>
      <c r="FV1487" s="29"/>
      <c r="FW1487" s="29"/>
      <c r="FX1487" s="29"/>
      <c r="FY1487" s="29"/>
      <c r="FZ1487" s="29"/>
      <c r="GA1487" s="29"/>
      <c r="GB1487" s="29"/>
      <c r="GC1487" s="29"/>
      <c r="GD1487" s="29"/>
      <c r="GE1487" s="29"/>
      <c r="GF1487" s="29"/>
      <c r="GG1487" s="29"/>
      <c r="GH1487" s="29"/>
      <c r="GI1487" s="29"/>
      <c r="GJ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</row>
    <row r="1488" spans="2:230" ht="12.75">
      <c r="B1488" s="48"/>
      <c r="C1488" s="48"/>
      <c r="D1488" s="48"/>
      <c r="E1488" s="55"/>
      <c r="F1488" s="56"/>
      <c r="G1488" s="56"/>
      <c r="H1488" s="56"/>
      <c r="I1488" s="48"/>
      <c r="J1488" s="48"/>
      <c r="K1488" s="48"/>
      <c r="L1488" s="56"/>
      <c r="M1488" s="48"/>
      <c r="N1488" s="48"/>
      <c r="O1488" s="49"/>
      <c r="P1488" s="48"/>
      <c r="Q1488" s="48"/>
      <c r="R1488" s="56"/>
      <c r="S1488" s="52"/>
      <c r="T1488" s="116"/>
      <c r="U1488" s="116"/>
      <c r="V1488" s="116"/>
      <c r="W1488" s="116"/>
      <c r="X1488" s="43"/>
      <c r="Y1488" s="43"/>
      <c r="Z1488" s="42"/>
      <c r="AA1488" s="43"/>
      <c r="AB1488" s="45"/>
      <c r="AC1488" s="45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  <c r="BF1488" s="29"/>
      <c r="BG1488" s="29"/>
      <c r="BH1488" s="29"/>
      <c r="BI1488" s="29"/>
      <c r="BJ1488" s="29"/>
      <c r="BK1488" s="29"/>
      <c r="BL1488" s="29"/>
      <c r="BM1488" s="29"/>
      <c r="BN1488" s="29"/>
      <c r="BO1488" s="29"/>
      <c r="BP1488" s="29"/>
      <c r="BQ1488" s="29"/>
      <c r="BR1488" s="29"/>
      <c r="BS1488" s="29"/>
      <c r="BT1488" s="29"/>
      <c r="BU1488" s="29"/>
      <c r="BV1488" s="29"/>
      <c r="BW1488" s="29"/>
      <c r="BX1488" s="29"/>
      <c r="BY1488" s="29"/>
      <c r="BZ1488" s="29"/>
      <c r="CA1488" s="29"/>
      <c r="CB1488" s="29"/>
      <c r="CC1488" s="29"/>
      <c r="CD1488" s="29"/>
      <c r="CE1488" s="29"/>
      <c r="CF1488" s="29"/>
      <c r="CG1488" s="29"/>
      <c r="CH1488" s="29"/>
      <c r="CI1488" s="29"/>
      <c r="CJ1488" s="29"/>
      <c r="CK1488" s="29"/>
      <c r="CL1488" s="29"/>
      <c r="CM1488" s="29"/>
      <c r="CN1488" s="29"/>
      <c r="CO1488" s="29"/>
      <c r="CP1488" s="29"/>
      <c r="CQ1488" s="29"/>
      <c r="CR1488" s="29"/>
      <c r="CS1488" s="29"/>
      <c r="CT1488" s="29"/>
      <c r="CU1488" s="29"/>
      <c r="CV1488" s="29"/>
      <c r="CW1488" s="29"/>
      <c r="CX1488" s="29"/>
      <c r="CY1488" s="29"/>
      <c r="CZ1488" s="29"/>
      <c r="DA1488" s="29"/>
      <c r="DB1488" s="29"/>
      <c r="DC1488" s="29"/>
      <c r="DD1488" s="29"/>
      <c r="DE1488" s="29"/>
      <c r="DF1488" s="29"/>
      <c r="DG1488" s="29"/>
      <c r="DH1488" s="29"/>
      <c r="DI1488" s="29"/>
      <c r="DJ1488" s="29"/>
      <c r="DK1488" s="29"/>
      <c r="DL1488" s="29"/>
      <c r="DM1488" s="29"/>
      <c r="DN1488" s="29"/>
      <c r="DO1488" s="29"/>
      <c r="DP1488" s="29"/>
      <c r="DQ1488" s="29"/>
      <c r="DR1488" s="29"/>
      <c r="DS1488" s="29"/>
      <c r="DT1488" s="29"/>
      <c r="DU1488" s="29"/>
      <c r="DV1488" s="29"/>
      <c r="DW1488" s="29"/>
      <c r="DX1488" s="29"/>
      <c r="DY1488" s="29"/>
      <c r="DZ1488" s="29"/>
      <c r="EA1488" s="29"/>
      <c r="EB1488" s="29"/>
      <c r="EC1488" s="29"/>
      <c r="ED1488" s="29"/>
      <c r="EE1488" s="29"/>
      <c r="EF1488" s="29"/>
      <c r="EG1488" s="29"/>
      <c r="EH1488" s="29"/>
      <c r="EI1488" s="29"/>
      <c r="EJ1488" s="29"/>
      <c r="EK1488" s="29"/>
      <c r="EL1488" s="29"/>
      <c r="EM1488" s="29"/>
      <c r="EN1488" s="29"/>
      <c r="EO1488" s="29"/>
      <c r="EP1488" s="29"/>
      <c r="EQ1488" s="29"/>
      <c r="ER1488" s="29"/>
      <c r="ES1488" s="29"/>
      <c r="ET1488" s="29"/>
      <c r="EU1488" s="29"/>
      <c r="EV1488" s="29"/>
      <c r="EW1488" s="29"/>
      <c r="EX1488" s="29"/>
      <c r="EY1488" s="29"/>
      <c r="EZ1488" s="29"/>
      <c r="FA1488" s="29"/>
      <c r="FB1488" s="29"/>
      <c r="FC1488" s="29"/>
      <c r="FD1488" s="29"/>
      <c r="FE1488" s="29"/>
      <c r="FF1488" s="29"/>
      <c r="FG1488" s="29"/>
      <c r="FH1488" s="29"/>
      <c r="FI1488" s="29"/>
      <c r="FJ1488" s="29"/>
      <c r="FK1488" s="29"/>
      <c r="FL1488" s="29"/>
      <c r="FM1488" s="29"/>
      <c r="FN1488" s="29"/>
      <c r="FO1488" s="29"/>
      <c r="FP1488" s="29"/>
      <c r="FQ1488" s="29"/>
      <c r="FR1488" s="29"/>
      <c r="FS1488" s="29"/>
      <c r="FT1488" s="29"/>
      <c r="FU1488" s="29"/>
      <c r="FV1488" s="29"/>
      <c r="FW1488" s="29"/>
      <c r="FX1488" s="29"/>
      <c r="FY1488" s="29"/>
      <c r="FZ1488" s="29"/>
      <c r="GA1488" s="29"/>
      <c r="GB1488" s="29"/>
      <c r="GC1488" s="29"/>
      <c r="GD1488" s="29"/>
      <c r="GE1488" s="29"/>
      <c r="GF1488" s="29"/>
      <c r="GG1488" s="29"/>
      <c r="GH1488" s="29"/>
      <c r="GI1488" s="29"/>
      <c r="GJ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</row>
    <row r="1489" spans="2:230" ht="12.75">
      <c r="B1489" s="48"/>
      <c r="C1489" s="48"/>
      <c r="D1489" s="48"/>
      <c r="E1489" s="55"/>
      <c r="F1489" s="56"/>
      <c r="G1489" s="56"/>
      <c r="H1489" s="56"/>
      <c r="I1489" s="48"/>
      <c r="J1489" s="48"/>
      <c r="K1489" s="48"/>
      <c r="L1489" s="56"/>
      <c r="M1489" s="48"/>
      <c r="N1489" s="48"/>
      <c r="O1489" s="49"/>
      <c r="P1489" s="48"/>
      <c r="Q1489" s="48"/>
      <c r="R1489" s="56"/>
      <c r="S1489" s="52"/>
      <c r="T1489" s="116"/>
      <c r="U1489" s="116"/>
      <c r="V1489" s="116"/>
      <c r="W1489" s="116"/>
      <c r="X1489" s="43"/>
      <c r="Y1489" s="43"/>
      <c r="Z1489" s="42"/>
      <c r="AA1489" s="43"/>
      <c r="AB1489" s="45"/>
      <c r="AC1489" s="45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  <c r="BF1489" s="29"/>
      <c r="BG1489" s="29"/>
      <c r="BH1489" s="29"/>
      <c r="BI1489" s="29"/>
      <c r="BJ1489" s="29"/>
      <c r="BK1489" s="29"/>
      <c r="BL1489" s="29"/>
      <c r="BM1489" s="29"/>
      <c r="BN1489" s="29"/>
      <c r="BO1489" s="29"/>
      <c r="BP1489" s="29"/>
      <c r="BQ1489" s="29"/>
      <c r="BR1489" s="29"/>
      <c r="BS1489" s="29"/>
      <c r="BT1489" s="29"/>
      <c r="BU1489" s="29"/>
      <c r="BV1489" s="29"/>
      <c r="BW1489" s="29"/>
      <c r="BX1489" s="29"/>
      <c r="BY1489" s="29"/>
      <c r="BZ1489" s="29"/>
      <c r="CA1489" s="29"/>
      <c r="CB1489" s="29"/>
      <c r="CC1489" s="29"/>
      <c r="CD1489" s="29"/>
      <c r="CE1489" s="29"/>
      <c r="CF1489" s="29"/>
      <c r="CG1489" s="29"/>
      <c r="CH1489" s="29"/>
      <c r="CI1489" s="29"/>
      <c r="CJ1489" s="29"/>
      <c r="CK1489" s="29"/>
      <c r="CL1489" s="29"/>
      <c r="CM1489" s="29"/>
      <c r="CN1489" s="29"/>
      <c r="CO1489" s="29"/>
      <c r="CP1489" s="29"/>
      <c r="CQ1489" s="29"/>
      <c r="CR1489" s="29"/>
      <c r="CS1489" s="29"/>
      <c r="CT1489" s="29"/>
      <c r="CU1489" s="29"/>
      <c r="CV1489" s="29"/>
      <c r="CW1489" s="29"/>
      <c r="CX1489" s="29"/>
      <c r="CY1489" s="29"/>
      <c r="CZ1489" s="29"/>
      <c r="DA1489" s="29"/>
      <c r="DB1489" s="29"/>
      <c r="DC1489" s="29"/>
      <c r="DD1489" s="29"/>
      <c r="DE1489" s="29"/>
      <c r="DF1489" s="29"/>
      <c r="DG1489" s="29"/>
      <c r="DH1489" s="29"/>
      <c r="DI1489" s="29"/>
      <c r="DJ1489" s="29"/>
      <c r="DK1489" s="29"/>
      <c r="DL1489" s="29"/>
      <c r="DM1489" s="29"/>
      <c r="DN1489" s="29"/>
      <c r="DO1489" s="29"/>
      <c r="DP1489" s="29"/>
      <c r="DQ1489" s="29"/>
      <c r="DR1489" s="29"/>
      <c r="DS1489" s="29"/>
      <c r="DT1489" s="29"/>
      <c r="DU1489" s="29"/>
      <c r="DV1489" s="29"/>
      <c r="DW1489" s="29"/>
      <c r="DX1489" s="29"/>
      <c r="DY1489" s="29"/>
      <c r="DZ1489" s="29"/>
      <c r="EA1489" s="29"/>
      <c r="EB1489" s="29"/>
      <c r="EC1489" s="29"/>
      <c r="ED1489" s="29"/>
      <c r="EE1489" s="29"/>
      <c r="EF1489" s="29"/>
      <c r="EG1489" s="29"/>
      <c r="EH1489" s="29"/>
      <c r="EI1489" s="29"/>
      <c r="EJ1489" s="29"/>
      <c r="EK1489" s="29"/>
      <c r="EL1489" s="29"/>
      <c r="EM1489" s="29"/>
      <c r="EN1489" s="29"/>
      <c r="EO1489" s="29"/>
      <c r="EP1489" s="29"/>
      <c r="EQ1489" s="29"/>
      <c r="ER1489" s="29"/>
      <c r="ES1489" s="29"/>
      <c r="ET1489" s="29"/>
      <c r="EU1489" s="29"/>
      <c r="EV1489" s="29"/>
      <c r="EW1489" s="29"/>
      <c r="EX1489" s="29"/>
      <c r="EY1489" s="29"/>
      <c r="EZ1489" s="29"/>
      <c r="FA1489" s="29"/>
      <c r="FB1489" s="29"/>
      <c r="FC1489" s="29"/>
      <c r="FD1489" s="29"/>
      <c r="FE1489" s="29"/>
      <c r="FF1489" s="29"/>
      <c r="FG1489" s="29"/>
      <c r="FH1489" s="29"/>
      <c r="FI1489" s="29"/>
      <c r="FJ1489" s="29"/>
      <c r="FK1489" s="29"/>
      <c r="FL1489" s="29"/>
      <c r="FM1489" s="29"/>
      <c r="FN1489" s="29"/>
      <c r="FO1489" s="29"/>
      <c r="FP1489" s="29"/>
      <c r="FQ1489" s="29"/>
      <c r="FR1489" s="29"/>
      <c r="FS1489" s="29"/>
      <c r="FT1489" s="29"/>
      <c r="FU1489" s="29"/>
      <c r="FV1489" s="29"/>
      <c r="FW1489" s="29"/>
      <c r="FX1489" s="29"/>
      <c r="FY1489" s="29"/>
      <c r="FZ1489" s="29"/>
      <c r="GA1489" s="29"/>
      <c r="GB1489" s="29"/>
      <c r="GC1489" s="29"/>
      <c r="GD1489" s="29"/>
      <c r="GE1489" s="29"/>
      <c r="GF1489" s="29"/>
      <c r="GG1489" s="29"/>
      <c r="GH1489" s="29"/>
      <c r="GI1489" s="29"/>
      <c r="GJ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</row>
    <row r="1490" spans="2:230" ht="12.75">
      <c r="B1490" s="48"/>
      <c r="C1490" s="48"/>
      <c r="D1490" s="48"/>
      <c r="E1490" s="55"/>
      <c r="F1490" s="56"/>
      <c r="G1490" s="56"/>
      <c r="H1490" s="56"/>
      <c r="I1490" s="48"/>
      <c r="J1490" s="48"/>
      <c r="K1490" s="48"/>
      <c r="L1490" s="56"/>
      <c r="M1490" s="48"/>
      <c r="N1490" s="48"/>
      <c r="O1490" s="49"/>
      <c r="P1490" s="48"/>
      <c r="Q1490" s="48"/>
      <c r="R1490" s="56"/>
      <c r="S1490" s="52"/>
      <c r="T1490" s="116"/>
      <c r="U1490" s="116"/>
      <c r="V1490" s="116"/>
      <c r="W1490" s="116"/>
      <c r="X1490" s="43"/>
      <c r="Y1490" s="43"/>
      <c r="Z1490" s="42"/>
      <c r="AA1490" s="43"/>
      <c r="AB1490" s="45"/>
      <c r="AC1490" s="45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  <c r="BF1490" s="29"/>
      <c r="BG1490" s="29"/>
      <c r="BH1490" s="29"/>
      <c r="BI1490" s="29"/>
      <c r="BJ1490" s="29"/>
      <c r="BK1490" s="29"/>
      <c r="BL1490" s="29"/>
      <c r="BM1490" s="29"/>
      <c r="BN1490" s="29"/>
      <c r="BO1490" s="29"/>
      <c r="BP1490" s="29"/>
      <c r="BQ1490" s="29"/>
      <c r="BR1490" s="29"/>
      <c r="BS1490" s="29"/>
      <c r="BT1490" s="29"/>
      <c r="BU1490" s="29"/>
      <c r="BV1490" s="29"/>
      <c r="BW1490" s="29"/>
      <c r="BX1490" s="29"/>
      <c r="BY1490" s="29"/>
      <c r="BZ1490" s="29"/>
      <c r="CA1490" s="29"/>
      <c r="CB1490" s="29"/>
      <c r="CC1490" s="29"/>
      <c r="CD1490" s="29"/>
      <c r="CE1490" s="29"/>
      <c r="CF1490" s="29"/>
      <c r="CG1490" s="29"/>
      <c r="CH1490" s="29"/>
      <c r="CI1490" s="29"/>
      <c r="CJ1490" s="29"/>
      <c r="CK1490" s="29"/>
      <c r="CL1490" s="29"/>
      <c r="CM1490" s="29"/>
      <c r="CN1490" s="29"/>
      <c r="CO1490" s="29"/>
      <c r="CP1490" s="29"/>
      <c r="CQ1490" s="29"/>
      <c r="CR1490" s="29"/>
      <c r="CS1490" s="29"/>
      <c r="CT1490" s="29"/>
      <c r="CU1490" s="29"/>
      <c r="CV1490" s="29"/>
      <c r="CW1490" s="29"/>
      <c r="CX1490" s="29"/>
      <c r="CY1490" s="29"/>
      <c r="CZ1490" s="29"/>
      <c r="DA1490" s="29"/>
      <c r="DB1490" s="29"/>
      <c r="DC1490" s="29"/>
      <c r="DD1490" s="29"/>
      <c r="DE1490" s="29"/>
      <c r="DF1490" s="29"/>
      <c r="DG1490" s="29"/>
      <c r="DH1490" s="29"/>
      <c r="DI1490" s="29"/>
      <c r="DJ1490" s="29"/>
      <c r="DK1490" s="29"/>
      <c r="DL1490" s="29"/>
      <c r="DM1490" s="29"/>
      <c r="DN1490" s="29"/>
      <c r="DO1490" s="29"/>
      <c r="DP1490" s="29"/>
      <c r="DQ1490" s="29"/>
      <c r="DR1490" s="29"/>
      <c r="DS1490" s="29"/>
      <c r="DT1490" s="29"/>
      <c r="DU1490" s="29"/>
      <c r="DV1490" s="29"/>
      <c r="DW1490" s="29"/>
      <c r="DX1490" s="29"/>
      <c r="DY1490" s="29"/>
      <c r="DZ1490" s="29"/>
      <c r="EA1490" s="29"/>
      <c r="EB1490" s="29"/>
      <c r="EC1490" s="29"/>
      <c r="ED1490" s="29"/>
      <c r="EE1490" s="29"/>
      <c r="EF1490" s="29"/>
      <c r="EG1490" s="29"/>
      <c r="EH1490" s="29"/>
      <c r="EI1490" s="29"/>
      <c r="EJ1490" s="29"/>
      <c r="EK1490" s="29"/>
      <c r="EL1490" s="29"/>
      <c r="EM1490" s="29"/>
      <c r="EN1490" s="29"/>
      <c r="EO1490" s="29"/>
      <c r="EP1490" s="29"/>
      <c r="EQ1490" s="29"/>
      <c r="ER1490" s="29"/>
      <c r="ES1490" s="29"/>
      <c r="ET1490" s="29"/>
      <c r="EU1490" s="29"/>
      <c r="EV1490" s="29"/>
      <c r="EW1490" s="29"/>
      <c r="EX1490" s="29"/>
      <c r="EY1490" s="29"/>
      <c r="EZ1490" s="29"/>
      <c r="FA1490" s="29"/>
      <c r="FB1490" s="29"/>
      <c r="FC1490" s="29"/>
      <c r="FD1490" s="29"/>
      <c r="FE1490" s="29"/>
      <c r="FF1490" s="29"/>
      <c r="FG1490" s="29"/>
      <c r="FH1490" s="29"/>
      <c r="FI1490" s="29"/>
      <c r="FJ1490" s="29"/>
      <c r="FK1490" s="29"/>
      <c r="FL1490" s="29"/>
      <c r="FM1490" s="29"/>
      <c r="FN1490" s="29"/>
      <c r="FO1490" s="29"/>
      <c r="FP1490" s="29"/>
      <c r="FQ1490" s="29"/>
      <c r="FR1490" s="29"/>
      <c r="FS1490" s="29"/>
      <c r="FT1490" s="29"/>
      <c r="FU1490" s="29"/>
      <c r="FV1490" s="29"/>
      <c r="FW1490" s="29"/>
      <c r="FX1490" s="29"/>
      <c r="FY1490" s="29"/>
      <c r="FZ1490" s="29"/>
      <c r="GA1490" s="29"/>
      <c r="GB1490" s="29"/>
      <c r="GC1490" s="29"/>
      <c r="GD1490" s="29"/>
      <c r="GE1490" s="29"/>
      <c r="GF1490" s="29"/>
      <c r="GG1490" s="29"/>
      <c r="GH1490" s="29"/>
      <c r="GI1490" s="29"/>
      <c r="GJ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</row>
    <row r="1491" spans="2:230" ht="12.75">
      <c r="B1491" s="48"/>
      <c r="C1491" s="48"/>
      <c r="D1491" s="48"/>
      <c r="E1491" s="55"/>
      <c r="F1491" s="56"/>
      <c r="G1491" s="56"/>
      <c r="H1491" s="56"/>
      <c r="I1491" s="48"/>
      <c r="J1491" s="48"/>
      <c r="K1491" s="48"/>
      <c r="L1491" s="56"/>
      <c r="M1491" s="48"/>
      <c r="N1491" s="48"/>
      <c r="O1491" s="49"/>
      <c r="P1491" s="48"/>
      <c r="Q1491" s="48"/>
      <c r="R1491" s="56"/>
      <c r="S1491" s="52"/>
      <c r="T1491" s="116"/>
      <c r="U1491" s="116"/>
      <c r="V1491" s="116"/>
      <c r="W1491" s="116"/>
      <c r="X1491" s="43"/>
      <c r="Y1491" s="43"/>
      <c r="Z1491" s="42"/>
      <c r="AA1491" s="43"/>
      <c r="AB1491" s="45"/>
      <c r="AC1491" s="45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  <c r="BF1491" s="29"/>
      <c r="BG1491" s="29"/>
      <c r="BH1491" s="29"/>
      <c r="BI1491" s="29"/>
      <c r="BJ1491" s="29"/>
      <c r="BK1491" s="29"/>
      <c r="BL1491" s="29"/>
      <c r="BM1491" s="29"/>
      <c r="BN1491" s="29"/>
      <c r="BO1491" s="29"/>
      <c r="BP1491" s="29"/>
      <c r="BQ1491" s="29"/>
      <c r="BR1491" s="29"/>
      <c r="BS1491" s="29"/>
      <c r="BT1491" s="29"/>
      <c r="BU1491" s="29"/>
      <c r="BV1491" s="29"/>
      <c r="BW1491" s="29"/>
      <c r="BX1491" s="29"/>
      <c r="BY1491" s="29"/>
      <c r="BZ1491" s="29"/>
      <c r="CA1491" s="29"/>
      <c r="CB1491" s="29"/>
      <c r="CC1491" s="29"/>
      <c r="CD1491" s="29"/>
      <c r="CE1491" s="29"/>
      <c r="CF1491" s="29"/>
      <c r="CG1491" s="29"/>
      <c r="CH1491" s="29"/>
      <c r="CI1491" s="29"/>
      <c r="CJ1491" s="29"/>
      <c r="CK1491" s="29"/>
      <c r="CL1491" s="29"/>
      <c r="CM1491" s="29"/>
      <c r="CN1491" s="29"/>
      <c r="CO1491" s="29"/>
      <c r="CP1491" s="29"/>
      <c r="CQ1491" s="29"/>
      <c r="CR1491" s="29"/>
      <c r="CS1491" s="29"/>
      <c r="CT1491" s="29"/>
      <c r="CU1491" s="29"/>
      <c r="CV1491" s="29"/>
      <c r="CW1491" s="29"/>
      <c r="CX1491" s="29"/>
      <c r="CY1491" s="29"/>
      <c r="CZ1491" s="29"/>
      <c r="DA1491" s="29"/>
      <c r="DB1491" s="29"/>
      <c r="DC1491" s="29"/>
      <c r="DD1491" s="29"/>
      <c r="DE1491" s="29"/>
      <c r="DF1491" s="29"/>
      <c r="DG1491" s="29"/>
      <c r="DH1491" s="29"/>
      <c r="DI1491" s="29"/>
      <c r="DJ1491" s="29"/>
      <c r="DK1491" s="29"/>
      <c r="DL1491" s="29"/>
      <c r="DM1491" s="29"/>
      <c r="DN1491" s="29"/>
      <c r="DO1491" s="29"/>
      <c r="DP1491" s="29"/>
      <c r="DQ1491" s="29"/>
      <c r="DR1491" s="29"/>
      <c r="DS1491" s="29"/>
      <c r="DT1491" s="29"/>
      <c r="DU1491" s="29"/>
      <c r="DV1491" s="29"/>
      <c r="DW1491" s="29"/>
      <c r="DX1491" s="29"/>
      <c r="DY1491" s="29"/>
      <c r="DZ1491" s="29"/>
      <c r="EA1491" s="29"/>
      <c r="EB1491" s="29"/>
      <c r="EC1491" s="29"/>
      <c r="ED1491" s="29"/>
      <c r="EE1491" s="29"/>
      <c r="EF1491" s="29"/>
      <c r="EG1491" s="29"/>
      <c r="EH1491" s="29"/>
      <c r="EI1491" s="29"/>
      <c r="EJ1491" s="29"/>
      <c r="EK1491" s="29"/>
      <c r="EL1491" s="29"/>
      <c r="EM1491" s="29"/>
      <c r="EN1491" s="29"/>
      <c r="EO1491" s="29"/>
      <c r="EP1491" s="29"/>
      <c r="EQ1491" s="29"/>
      <c r="ER1491" s="29"/>
      <c r="ES1491" s="29"/>
      <c r="ET1491" s="29"/>
      <c r="EU1491" s="29"/>
      <c r="EV1491" s="29"/>
      <c r="EW1491" s="29"/>
      <c r="EX1491" s="29"/>
      <c r="EY1491" s="29"/>
      <c r="EZ1491" s="29"/>
      <c r="FA1491" s="29"/>
      <c r="FB1491" s="29"/>
      <c r="FC1491" s="29"/>
      <c r="FD1491" s="29"/>
      <c r="FE1491" s="29"/>
      <c r="FF1491" s="29"/>
      <c r="FG1491" s="29"/>
      <c r="FH1491" s="29"/>
      <c r="FI1491" s="29"/>
      <c r="FJ1491" s="29"/>
      <c r="FK1491" s="29"/>
      <c r="FL1491" s="29"/>
      <c r="FM1491" s="29"/>
      <c r="FN1491" s="29"/>
      <c r="FO1491" s="29"/>
      <c r="FP1491" s="29"/>
      <c r="FQ1491" s="29"/>
      <c r="FR1491" s="29"/>
      <c r="FS1491" s="29"/>
      <c r="FT1491" s="29"/>
      <c r="FU1491" s="29"/>
      <c r="FV1491" s="29"/>
      <c r="FW1491" s="29"/>
      <c r="FX1491" s="29"/>
      <c r="FY1491" s="29"/>
      <c r="FZ1491" s="29"/>
      <c r="GA1491" s="29"/>
      <c r="GB1491" s="29"/>
      <c r="GC1491" s="29"/>
      <c r="GD1491" s="29"/>
      <c r="GE1491" s="29"/>
      <c r="GF1491" s="29"/>
      <c r="GG1491" s="29"/>
      <c r="GH1491" s="29"/>
      <c r="GI1491" s="29"/>
      <c r="GJ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</row>
    <row r="1492" spans="2:230" ht="12.75">
      <c r="B1492" s="48"/>
      <c r="C1492" s="48"/>
      <c r="D1492" s="48"/>
      <c r="E1492" s="55"/>
      <c r="F1492" s="56"/>
      <c r="G1492" s="56"/>
      <c r="H1492" s="56"/>
      <c r="I1492" s="48"/>
      <c r="J1492" s="48"/>
      <c r="K1492" s="48"/>
      <c r="L1492" s="56"/>
      <c r="M1492" s="48"/>
      <c r="N1492" s="48"/>
      <c r="O1492" s="49"/>
      <c r="P1492" s="48"/>
      <c r="Q1492" s="48"/>
      <c r="R1492" s="56"/>
      <c r="S1492" s="52"/>
      <c r="T1492" s="116"/>
      <c r="U1492" s="116"/>
      <c r="V1492" s="116"/>
      <c r="W1492" s="116"/>
      <c r="X1492" s="43"/>
      <c r="Y1492" s="43"/>
      <c r="Z1492" s="42"/>
      <c r="AA1492" s="43"/>
      <c r="AB1492" s="45"/>
      <c r="AC1492" s="45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  <c r="BF1492" s="29"/>
      <c r="BG1492" s="29"/>
      <c r="BH1492" s="29"/>
      <c r="BI1492" s="29"/>
      <c r="BJ1492" s="29"/>
      <c r="BK1492" s="29"/>
      <c r="BL1492" s="29"/>
      <c r="BM1492" s="29"/>
      <c r="BN1492" s="29"/>
      <c r="BO1492" s="29"/>
      <c r="BP1492" s="29"/>
      <c r="BQ1492" s="29"/>
      <c r="BR1492" s="29"/>
      <c r="BS1492" s="29"/>
      <c r="BT1492" s="29"/>
      <c r="BU1492" s="29"/>
      <c r="BV1492" s="29"/>
      <c r="BW1492" s="29"/>
      <c r="BX1492" s="29"/>
      <c r="BY1492" s="29"/>
      <c r="BZ1492" s="29"/>
      <c r="CA1492" s="29"/>
      <c r="CB1492" s="29"/>
      <c r="CC1492" s="29"/>
      <c r="CD1492" s="29"/>
      <c r="CE1492" s="29"/>
      <c r="CF1492" s="29"/>
      <c r="CG1492" s="29"/>
      <c r="CH1492" s="29"/>
      <c r="CI1492" s="29"/>
      <c r="CJ1492" s="29"/>
      <c r="CK1492" s="29"/>
      <c r="CL1492" s="29"/>
      <c r="CM1492" s="29"/>
      <c r="CN1492" s="29"/>
      <c r="CO1492" s="29"/>
      <c r="CP1492" s="29"/>
      <c r="CQ1492" s="29"/>
      <c r="CR1492" s="29"/>
      <c r="CS1492" s="29"/>
      <c r="CT1492" s="29"/>
      <c r="CU1492" s="29"/>
      <c r="CV1492" s="29"/>
      <c r="CW1492" s="29"/>
      <c r="CX1492" s="29"/>
      <c r="CY1492" s="29"/>
      <c r="CZ1492" s="29"/>
      <c r="DA1492" s="29"/>
      <c r="DB1492" s="29"/>
      <c r="DC1492" s="29"/>
      <c r="DD1492" s="29"/>
      <c r="DE1492" s="29"/>
      <c r="DF1492" s="29"/>
      <c r="DG1492" s="29"/>
      <c r="DH1492" s="29"/>
      <c r="DI1492" s="29"/>
      <c r="DJ1492" s="29"/>
      <c r="DK1492" s="29"/>
      <c r="DL1492" s="29"/>
      <c r="DM1492" s="29"/>
      <c r="DN1492" s="29"/>
      <c r="DO1492" s="29"/>
      <c r="DP1492" s="29"/>
      <c r="DQ1492" s="29"/>
      <c r="DR1492" s="29"/>
      <c r="DS1492" s="29"/>
      <c r="DT1492" s="29"/>
      <c r="DU1492" s="29"/>
      <c r="DV1492" s="29"/>
      <c r="DW1492" s="29"/>
      <c r="DX1492" s="29"/>
      <c r="DY1492" s="29"/>
      <c r="DZ1492" s="29"/>
      <c r="EA1492" s="29"/>
      <c r="EB1492" s="29"/>
      <c r="EC1492" s="29"/>
      <c r="ED1492" s="29"/>
      <c r="EE1492" s="29"/>
      <c r="EF1492" s="29"/>
      <c r="EG1492" s="29"/>
      <c r="EH1492" s="29"/>
      <c r="EI1492" s="29"/>
      <c r="EJ1492" s="29"/>
      <c r="EK1492" s="29"/>
      <c r="EL1492" s="29"/>
      <c r="EM1492" s="29"/>
      <c r="EN1492" s="29"/>
      <c r="EO1492" s="29"/>
      <c r="EP1492" s="29"/>
      <c r="EQ1492" s="29"/>
      <c r="ER1492" s="29"/>
      <c r="ES1492" s="29"/>
      <c r="ET1492" s="29"/>
      <c r="EU1492" s="29"/>
      <c r="EV1492" s="29"/>
      <c r="EW1492" s="29"/>
      <c r="EX1492" s="29"/>
      <c r="EY1492" s="29"/>
      <c r="EZ1492" s="29"/>
      <c r="FA1492" s="29"/>
      <c r="FB1492" s="29"/>
      <c r="FC1492" s="29"/>
      <c r="FD1492" s="29"/>
      <c r="FE1492" s="29"/>
      <c r="FF1492" s="29"/>
      <c r="FG1492" s="29"/>
      <c r="FH1492" s="29"/>
      <c r="FI1492" s="29"/>
      <c r="FJ1492" s="29"/>
      <c r="FK1492" s="29"/>
      <c r="FL1492" s="29"/>
      <c r="FM1492" s="29"/>
      <c r="FN1492" s="29"/>
      <c r="FO1492" s="29"/>
      <c r="FP1492" s="29"/>
      <c r="FQ1492" s="29"/>
      <c r="FR1492" s="29"/>
      <c r="FS1492" s="29"/>
      <c r="FT1492" s="29"/>
      <c r="FU1492" s="29"/>
      <c r="FV1492" s="29"/>
      <c r="FW1492" s="29"/>
      <c r="FX1492" s="29"/>
      <c r="FY1492" s="29"/>
      <c r="FZ1492" s="29"/>
      <c r="GA1492" s="29"/>
      <c r="GB1492" s="29"/>
      <c r="GC1492" s="29"/>
      <c r="GD1492" s="29"/>
      <c r="GE1492" s="29"/>
      <c r="GF1492" s="29"/>
      <c r="GG1492" s="29"/>
      <c r="GH1492" s="29"/>
      <c r="GI1492" s="29"/>
      <c r="GJ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</row>
    <row r="1493" spans="2:230" ht="12.75">
      <c r="B1493" s="48"/>
      <c r="C1493" s="48"/>
      <c r="D1493" s="48"/>
      <c r="E1493" s="55"/>
      <c r="F1493" s="56"/>
      <c r="G1493" s="56"/>
      <c r="H1493" s="56"/>
      <c r="I1493" s="48"/>
      <c r="J1493" s="48"/>
      <c r="K1493" s="48"/>
      <c r="L1493" s="56"/>
      <c r="M1493" s="48"/>
      <c r="N1493" s="48"/>
      <c r="O1493" s="49"/>
      <c r="P1493" s="48"/>
      <c r="Q1493" s="48"/>
      <c r="R1493" s="56"/>
      <c r="S1493" s="52"/>
      <c r="T1493" s="116"/>
      <c r="U1493" s="116"/>
      <c r="V1493" s="116"/>
      <c r="W1493" s="116"/>
      <c r="X1493" s="43"/>
      <c r="Y1493" s="43"/>
      <c r="Z1493" s="42"/>
      <c r="AA1493" s="43"/>
      <c r="AB1493" s="45"/>
      <c r="AC1493" s="45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  <c r="BI1493" s="29"/>
      <c r="BJ1493" s="29"/>
      <c r="BK1493" s="29"/>
      <c r="BL1493" s="29"/>
      <c r="BM1493" s="29"/>
      <c r="BN1493" s="29"/>
      <c r="BO1493" s="29"/>
      <c r="BP1493" s="29"/>
      <c r="BQ1493" s="29"/>
      <c r="BR1493" s="29"/>
      <c r="BS1493" s="29"/>
      <c r="BT1493" s="29"/>
      <c r="BU1493" s="29"/>
      <c r="BV1493" s="29"/>
      <c r="BW1493" s="29"/>
      <c r="BX1493" s="29"/>
      <c r="BY1493" s="29"/>
      <c r="BZ1493" s="29"/>
      <c r="CA1493" s="29"/>
      <c r="CB1493" s="29"/>
      <c r="CC1493" s="29"/>
      <c r="CD1493" s="29"/>
      <c r="CE1493" s="29"/>
      <c r="CF1493" s="29"/>
      <c r="CG1493" s="29"/>
      <c r="CH1493" s="29"/>
      <c r="CI1493" s="29"/>
      <c r="CJ1493" s="29"/>
      <c r="CK1493" s="29"/>
      <c r="CL1493" s="29"/>
      <c r="CM1493" s="29"/>
      <c r="CN1493" s="29"/>
      <c r="CO1493" s="29"/>
      <c r="CP1493" s="29"/>
      <c r="CQ1493" s="29"/>
      <c r="CR1493" s="29"/>
      <c r="CS1493" s="29"/>
      <c r="CT1493" s="29"/>
      <c r="CU1493" s="29"/>
      <c r="CV1493" s="29"/>
      <c r="CW1493" s="29"/>
      <c r="CX1493" s="29"/>
      <c r="CY1493" s="29"/>
      <c r="CZ1493" s="29"/>
      <c r="DA1493" s="29"/>
      <c r="DB1493" s="29"/>
      <c r="DC1493" s="29"/>
      <c r="DD1493" s="29"/>
      <c r="DE1493" s="29"/>
      <c r="DF1493" s="29"/>
      <c r="DG1493" s="29"/>
      <c r="DH1493" s="29"/>
      <c r="DI1493" s="29"/>
      <c r="DJ1493" s="29"/>
      <c r="DK1493" s="29"/>
      <c r="DL1493" s="29"/>
      <c r="DM1493" s="29"/>
      <c r="DN1493" s="29"/>
      <c r="DO1493" s="29"/>
      <c r="DP1493" s="29"/>
      <c r="DQ1493" s="29"/>
      <c r="DR1493" s="29"/>
      <c r="DS1493" s="29"/>
      <c r="DT1493" s="29"/>
      <c r="DU1493" s="29"/>
      <c r="DV1493" s="29"/>
      <c r="DW1493" s="29"/>
      <c r="DX1493" s="29"/>
      <c r="DY1493" s="29"/>
      <c r="DZ1493" s="29"/>
      <c r="EA1493" s="29"/>
      <c r="EB1493" s="29"/>
      <c r="EC1493" s="29"/>
      <c r="ED1493" s="29"/>
      <c r="EE1493" s="29"/>
      <c r="EF1493" s="29"/>
      <c r="EG1493" s="29"/>
      <c r="EH1493" s="29"/>
      <c r="EI1493" s="29"/>
      <c r="EJ1493" s="29"/>
      <c r="EK1493" s="29"/>
      <c r="EL1493" s="29"/>
      <c r="EM1493" s="29"/>
      <c r="EN1493" s="29"/>
      <c r="EO1493" s="29"/>
      <c r="EP1493" s="29"/>
      <c r="EQ1493" s="29"/>
      <c r="ER1493" s="29"/>
      <c r="ES1493" s="29"/>
      <c r="ET1493" s="29"/>
      <c r="EU1493" s="29"/>
      <c r="EV1493" s="29"/>
      <c r="EW1493" s="29"/>
      <c r="EX1493" s="29"/>
      <c r="EY1493" s="29"/>
      <c r="EZ1493" s="29"/>
      <c r="FA1493" s="29"/>
      <c r="FB1493" s="29"/>
      <c r="FC1493" s="29"/>
      <c r="FD1493" s="29"/>
      <c r="FE1493" s="29"/>
      <c r="FF1493" s="29"/>
      <c r="FG1493" s="29"/>
      <c r="FH1493" s="29"/>
      <c r="FI1493" s="29"/>
      <c r="FJ1493" s="29"/>
      <c r="FK1493" s="29"/>
      <c r="FL1493" s="29"/>
      <c r="FM1493" s="29"/>
      <c r="FN1493" s="29"/>
      <c r="FO1493" s="29"/>
      <c r="FP1493" s="29"/>
      <c r="FQ1493" s="29"/>
      <c r="FR1493" s="29"/>
      <c r="FS1493" s="29"/>
      <c r="FT1493" s="29"/>
      <c r="FU1493" s="29"/>
      <c r="FV1493" s="29"/>
      <c r="FW1493" s="29"/>
      <c r="FX1493" s="29"/>
      <c r="FY1493" s="29"/>
      <c r="FZ1493" s="29"/>
      <c r="GA1493" s="29"/>
      <c r="GB1493" s="29"/>
      <c r="GC1493" s="29"/>
      <c r="GD1493" s="29"/>
      <c r="GE1493" s="29"/>
      <c r="GF1493" s="29"/>
      <c r="GG1493" s="29"/>
      <c r="GH1493" s="29"/>
      <c r="GI1493" s="29"/>
      <c r="GJ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</row>
    <row r="1494" spans="2:230" ht="12.75">
      <c r="B1494" s="48"/>
      <c r="C1494" s="48"/>
      <c r="D1494" s="48"/>
      <c r="E1494" s="55"/>
      <c r="F1494" s="56"/>
      <c r="G1494" s="56"/>
      <c r="H1494" s="56"/>
      <c r="I1494" s="48"/>
      <c r="J1494" s="48"/>
      <c r="K1494" s="48"/>
      <c r="L1494" s="56"/>
      <c r="M1494" s="48"/>
      <c r="N1494" s="48"/>
      <c r="O1494" s="49"/>
      <c r="P1494" s="48"/>
      <c r="Q1494" s="48"/>
      <c r="R1494" s="56"/>
      <c r="S1494" s="52"/>
      <c r="T1494" s="116"/>
      <c r="U1494" s="116"/>
      <c r="V1494" s="116"/>
      <c r="W1494" s="116"/>
      <c r="X1494" s="43"/>
      <c r="Y1494" s="43"/>
      <c r="Z1494" s="42"/>
      <c r="AA1494" s="43"/>
      <c r="AB1494" s="45"/>
      <c r="AC1494" s="45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  <c r="BF1494" s="29"/>
      <c r="BG1494" s="29"/>
      <c r="BH1494" s="29"/>
      <c r="BI1494" s="29"/>
      <c r="BJ1494" s="29"/>
      <c r="BK1494" s="29"/>
      <c r="BL1494" s="29"/>
      <c r="BM1494" s="29"/>
      <c r="BN1494" s="29"/>
      <c r="BO1494" s="29"/>
      <c r="BP1494" s="29"/>
      <c r="BQ1494" s="29"/>
      <c r="BR1494" s="29"/>
      <c r="BS1494" s="29"/>
      <c r="BT1494" s="29"/>
      <c r="BU1494" s="29"/>
      <c r="BV1494" s="29"/>
      <c r="BW1494" s="29"/>
      <c r="BX1494" s="29"/>
      <c r="BY1494" s="29"/>
      <c r="BZ1494" s="29"/>
      <c r="CA1494" s="29"/>
      <c r="CB1494" s="29"/>
      <c r="CC1494" s="29"/>
      <c r="CD1494" s="29"/>
      <c r="CE1494" s="29"/>
      <c r="CF1494" s="29"/>
      <c r="CG1494" s="29"/>
      <c r="CH1494" s="29"/>
      <c r="CI1494" s="29"/>
      <c r="CJ1494" s="29"/>
      <c r="CK1494" s="29"/>
      <c r="CL1494" s="29"/>
      <c r="CM1494" s="29"/>
      <c r="CN1494" s="29"/>
      <c r="CO1494" s="29"/>
      <c r="CP1494" s="29"/>
      <c r="CQ1494" s="29"/>
      <c r="CR1494" s="29"/>
      <c r="CS1494" s="29"/>
      <c r="CT1494" s="29"/>
      <c r="CU1494" s="29"/>
      <c r="CV1494" s="29"/>
      <c r="CW1494" s="29"/>
      <c r="CX1494" s="29"/>
      <c r="CY1494" s="29"/>
      <c r="CZ1494" s="29"/>
      <c r="DA1494" s="29"/>
      <c r="DB1494" s="29"/>
      <c r="DC1494" s="29"/>
      <c r="DD1494" s="29"/>
      <c r="DE1494" s="29"/>
      <c r="DF1494" s="29"/>
      <c r="DG1494" s="29"/>
      <c r="DH1494" s="29"/>
      <c r="DI1494" s="29"/>
      <c r="DJ1494" s="29"/>
      <c r="DK1494" s="29"/>
      <c r="DL1494" s="29"/>
      <c r="DM1494" s="29"/>
      <c r="DN1494" s="29"/>
      <c r="DO1494" s="29"/>
      <c r="DP1494" s="29"/>
      <c r="DQ1494" s="29"/>
      <c r="DR1494" s="29"/>
      <c r="DS1494" s="29"/>
      <c r="DT1494" s="29"/>
      <c r="DU1494" s="29"/>
      <c r="DV1494" s="29"/>
      <c r="DW1494" s="29"/>
      <c r="DX1494" s="29"/>
      <c r="DY1494" s="29"/>
      <c r="DZ1494" s="29"/>
      <c r="EA1494" s="29"/>
      <c r="EB1494" s="29"/>
      <c r="EC1494" s="29"/>
      <c r="ED1494" s="29"/>
      <c r="EE1494" s="29"/>
      <c r="EF1494" s="29"/>
      <c r="EG1494" s="29"/>
      <c r="EH1494" s="29"/>
      <c r="EI1494" s="29"/>
      <c r="EJ1494" s="29"/>
      <c r="EK1494" s="29"/>
      <c r="EL1494" s="29"/>
      <c r="EM1494" s="29"/>
      <c r="EN1494" s="29"/>
      <c r="EO1494" s="29"/>
      <c r="EP1494" s="29"/>
      <c r="EQ1494" s="29"/>
      <c r="ER1494" s="29"/>
      <c r="ES1494" s="29"/>
      <c r="ET1494" s="29"/>
      <c r="EU1494" s="29"/>
      <c r="EV1494" s="29"/>
      <c r="EW1494" s="29"/>
      <c r="EX1494" s="29"/>
      <c r="EY1494" s="29"/>
      <c r="EZ1494" s="29"/>
      <c r="FA1494" s="29"/>
      <c r="FB1494" s="29"/>
      <c r="FC1494" s="29"/>
      <c r="FD1494" s="29"/>
      <c r="FE1494" s="29"/>
      <c r="FF1494" s="29"/>
      <c r="FG1494" s="29"/>
      <c r="FH1494" s="29"/>
      <c r="FI1494" s="29"/>
      <c r="FJ1494" s="29"/>
      <c r="FK1494" s="29"/>
      <c r="FL1494" s="29"/>
      <c r="FM1494" s="29"/>
      <c r="FN1494" s="29"/>
      <c r="FO1494" s="29"/>
      <c r="FP1494" s="29"/>
      <c r="FQ1494" s="29"/>
      <c r="FR1494" s="29"/>
      <c r="FS1494" s="29"/>
      <c r="FT1494" s="29"/>
      <c r="FU1494" s="29"/>
      <c r="FV1494" s="29"/>
      <c r="FW1494" s="29"/>
      <c r="FX1494" s="29"/>
      <c r="FY1494" s="29"/>
      <c r="FZ1494" s="29"/>
      <c r="GA1494" s="29"/>
      <c r="GB1494" s="29"/>
      <c r="GC1494" s="29"/>
      <c r="GD1494" s="29"/>
      <c r="GE1494" s="29"/>
      <c r="GF1494" s="29"/>
      <c r="GG1494" s="29"/>
      <c r="GH1494" s="29"/>
      <c r="GI1494" s="29"/>
      <c r="GJ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</row>
    <row r="1495" spans="2:230" ht="12.75">
      <c r="B1495" s="48"/>
      <c r="C1495" s="48"/>
      <c r="D1495" s="48"/>
      <c r="E1495" s="55"/>
      <c r="F1495" s="56"/>
      <c r="G1495" s="56"/>
      <c r="H1495" s="56"/>
      <c r="I1495" s="48"/>
      <c r="J1495" s="48"/>
      <c r="K1495" s="48"/>
      <c r="L1495" s="56"/>
      <c r="M1495" s="48"/>
      <c r="N1495" s="48"/>
      <c r="O1495" s="49"/>
      <c r="P1495" s="48"/>
      <c r="Q1495" s="48"/>
      <c r="R1495" s="56"/>
      <c r="S1495" s="52"/>
      <c r="T1495" s="116"/>
      <c r="U1495" s="116"/>
      <c r="V1495" s="116"/>
      <c r="W1495" s="116"/>
      <c r="X1495" s="43"/>
      <c r="Y1495" s="43"/>
      <c r="Z1495" s="42"/>
      <c r="AA1495" s="43"/>
      <c r="AB1495" s="45"/>
      <c r="AC1495" s="45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  <c r="BF1495" s="29"/>
      <c r="BG1495" s="29"/>
      <c r="BH1495" s="29"/>
      <c r="BI1495" s="29"/>
      <c r="BJ1495" s="29"/>
      <c r="BK1495" s="29"/>
      <c r="BL1495" s="29"/>
      <c r="BM1495" s="29"/>
      <c r="BN1495" s="29"/>
      <c r="BO1495" s="29"/>
      <c r="BP1495" s="29"/>
      <c r="BQ1495" s="29"/>
      <c r="BR1495" s="29"/>
      <c r="BS1495" s="29"/>
      <c r="BT1495" s="29"/>
      <c r="BU1495" s="29"/>
      <c r="BV1495" s="29"/>
      <c r="BW1495" s="29"/>
      <c r="BX1495" s="29"/>
      <c r="BY1495" s="29"/>
      <c r="BZ1495" s="29"/>
      <c r="CA1495" s="29"/>
      <c r="CB1495" s="29"/>
      <c r="CC1495" s="29"/>
      <c r="CD1495" s="29"/>
      <c r="CE1495" s="29"/>
      <c r="CF1495" s="29"/>
      <c r="CG1495" s="29"/>
      <c r="CH1495" s="29"/>
      <c r="CI1495" s="29"/>
      <c r="CJ1495" s="29"/>
      <c r="CK1495" s="29"/>
      <c r="CL1495" s="29"/>
      <c r="CM1495" s="29"/>
      <c r="CN1495" s="29"/>
      <c r="CO1495" s="29"/>
      <c r="CP1495" s="29"/>
      <c r="CQ1495" s="29"/>
      <c r="CR1495" s="29"/>
      <c r="CS1495" s="29"/>
      <c r="CT1495" s="29"/>
      <c r="CU1495" s="29"/>
      <c r="CV1495" s="29"/>
      <c r="CW1495" s="29"/>
      <c r="CX1495" s="29"/>
      <c r="CY1495" s="29"/>
      <c r="CZ1495" s="29"/>
      <c r="DA1495" s="29"/>
      <c r="DB1495" s="29"/>
      <c r="DC1495" s="29"/>
      <c r="DD1495" s="29"/>
      <c r="DE1495" s="29"/>
      <c r="DF1495" s="29"/>
      <c r="DG1495" s="29"/>
      <c r="DH1495" s="29"/>
      <c r="DI1495" s="29"/>
      <c r="DJ1495" s="29"/>
      <c r="DK1495" s="29"/>
      <c r="DL1495" s="29"/>
      <c r="DM1495" s="29"/>
      <c r="DN1495" s="29"/>
      <c r="DO1495" s="29"/>
      <c r="DP1495" s="29"/>
      <c r="DQ1495" s="29"/>
      <c r="DR1495" s="29"/>
      <c r="DS1495" s="29"/>
      <c r="DT1495" s="29"/>
      <c r="DU1495" s="29"/>
      <c r="DV1495" s="29"/>
      <c r="DW1495" s="29"/>
      <c r="DX1495" s="29"/>
      <c r="DY1495" s="29"/>
      <c r="DZ1495" s="29"/>
      <c r="EA1495" s="29"/>
      <c r="EB1495" s="29"/>
      <c r="EC1495" s="29"/>
      <c r="ED1495" s="29"/>
      <c r="EE1495" s="29"/>
      <c r="EF1495" s="29"/>
      <c r="EG1495" s="29"/>
      <c r="EH1495" s="29"/>
      <c r="EI1495" s="29"/>
      <c r="EJ1495" s="29"/>
      <c r="EK1495" s="29"/>
      <c r="EL1495" s="29"/>
      <c r="EM1495" s="29"/>
      <c r="EN1495" s="29"/>
      <c r="EO1495" s="29"/>
      <c r="EP1495" s="29"/>
      <c r="EQ1495" s="29"/>
      <c r="ER1495" s="29"/>
      <c r="ES1495" s="29"/>
      <c r="ET1495" s="29"/>
      <c r="EU1495" s="29"/>
      <c r="EV1495" s="29"/>
      <c r="EW1495" s="29"/>
      <c r="EX1495" s="29"/>
      <c r="EY1495" s="29"/>
      <c r="EZ1495" s="29"/>
      <c r="FA1495" s="29"/>
      <c r="FB1495" s="29"/>
      <c r="FC1495" s="29"/>
      <c r="FD1495" s="29"/>
      <c r="FE1495" s="29"/>
      <c r="FF1495" s="29"/>
      <c r="FG1495" s="29"/>
      <c r="FH1495" s="29"/>
      <c r="FI1495" s="29"/>
      <c r="FJ1495" s="29"/>
      <c r="FK1495" s="29"/>
      <c r="FL1495" s="29"/>
      <c r="FM1495" s="29"/>
      <c r="FN1495" s="29"/>
      <c r="FO1495" s="29"/>
      <c r="FP1495" s="29"/>
      <c r="FQ1495" s="29"/>
      <c r="FR1495" s="29"/>
      <c r="FS1495" s="29"/>
      <c r="FT1495" s="29"/>
      <c r="FU1495" s="29"/>
      <c r="FV1495" s="29"/>
      <c r="FW1495" s="29"/>
      <c r="FX1495" s="29"/>
      <c r="FY1495" s="29"/>
      <c r="FZ1495" s="29"/>
      <c r="GA1495" s="29"/>
      <c r="GB1495" s="29"/>
      <c r="GC1495" s="29"/>
      <c r="GD1495" s="29"/>
      <c r="GE1495" s="29"/>
      <c r="GF1495" s="29"/>
      <c r="GG1495" s="29"/>
      <c r="GH1495" s="29"/>
      <c r="GI1495" s="29"/>
      <c r="GJ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</row>
    <row r="1496" spans="2:230" ht="12.75">
      <c r="B1496" s="48"/>
      <c r="C1496" s="48"/>
      <c r="D1496" s="48"/>
      <c r="E1496" s="55"/>
      <c r="F1496" s="56"/>
      <c r="G1496" s="56"/>
      <c r="H1496" s="56"/>
      <c r="I1496" s="48"/>
      <c r="J1496" s="48"/>
      <c r="K1496" s="48"/>
      <c r="L1496" s="56"/>
      <c r="M1496" s="48"/>
      <c r="N1496" s="48"/>
      <c r="O1496" s="49"/>
      <c r="P1496" s="48"/>
      <c r="Q1496" s="48"/>
      <c r="R1496" s="56"/>
      <c r="S1496" s="52"/>
      <c r="T1496" s="116"/>
      <c r="U1496" s="116"/>
      <c r="V1496" s="116"/>
      <c r="W1496" s="116"/>
      <c r="X1496" s="43"/>
      <c r="Y1496" s="43"/>
      <c r="Z1496" s="42"/>
      <c r="AA1496" s="43"/>
      <c r="AB1496" s="45"/>
      <c r="AC1496" s="45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  <c r="BF1496" s="29"/>
      <c r="BG1496" s="29"/>
      <c r="BH1496" s="29"/>
      <c r="BI1496" s="29"/>
      <c r="BJ1496" s="29"/>
      <c r="BK1496" s="29"/>
      <c r="BL1496" s="29"/>
      <c r="BM1496" s="29"/>
      <c r="BN1496" s="29"/>
      <c r="BO1496" s="29"/>
      <c r="BP1496" s="29"/>
      <c r="BQ1496" s="29"/>
      <c r="BR1496" s="29"/>
      <c r="BS1496" s="29"/>
      <c r="BT1496" s="29"/>
      <c r="BU1496" s="29"/>
      <c r="BV1496" s="29"/>
      <c r="BW1496" s="29"/>
      <c r="BX1496" s="29"/>
      <c r="BY1496" s="29"/>
      <c r="BZ1496" s="29"/>
      <c r="CA1496" s="29"/>
      <c r="CB1496" s="29"/>
      <c r="CC1496" s="29"/>
      <c r="CD1496" s="29"/>
      <c r="CE1496" s="29"/>
      <c r="CF1496" s="29"/>
      <c r="CG1496" s="29"/>
      <c r="CH1496" s="29"/>
      <c r="CI1496" s="29"/>
      <c r="CJ1496" s="29"/>
      <c r="CK1496" s="29"/>
      <c r="CL1496" s="29"/>
      <c r="CM1496" s="29"/>
      <c r="CN1496" s="29"/>
      <c r="CO1496" s="29"/>
      <c r="CP1496" s="29"/>
      <c r="CQ1496" s="29"/>
      <c r="CR1496" s="29"/>
      <c r="CS1496" s="29"/>
      <c r="CT1496" s="29"/>
      <c r="CU1496" s="29"/>
      <c r="CV1496" s="29"/>
      <c r="CW1496" s="29"/>
      <c r="CX1496" s="29"/>
      <c r="CY1496" s="29"/>
      <c r="CZ1496" s="29"/>
      <c r="DA1496" s="29"/>
      <c r="DB1496" s="29"/>
      <c r="DC1496" s="29"/>
      <c r="DD1496" s="29"/>
      <c r="DE1496" s="29"/>
      <c r="DF1496" s="29"/>
      <c r="DG1496" s="29"/>
      <c r="DH1496" s="29"/>
      <c r="DI1496" s="29"/>
      <c r="DJ1496" s="29"/>
      <c r="DK1496" s="29"/>
      <c r="DL1496" s="29"/>
      <c r="DM1496" s="29"/>
      <c r="DN1496" s="29"/>
      <c r="DO1496" s="29"/>
      <c r="DP1496" s="29"/>
      <c r="DQ1496" s="29"/>
      <c r="DR1496" s="29"/>
      <c r="DS1496" s="29"/>
      <c r="DT1496" s="29"/>
      <c r="DU1496" s="29"/>
      <c r="DV1496" s="29"/>
      <c r="DW1496" s="29"/>
      <c r="DX1496" s="29"/>
      <c r="DY1496" s="29"/>
      <c r="DZ1496" s="29"/>
      <c r="EA1496" s="29"/>
      <c r="EB1496" s="29"/>
      <c r="EC1496" s="29"/>
      <c r="ED1496" s="29"/>
      <c r="EE1496" s="29"/>
      <c r="EF1496" s="29"/>
      <c r="EG1496" s="29"/>
      <c r="EH1496" s="29"/>
      <c r="EI1496" s="29"/>
      <c r="EJ1496" s="29"/>
      <c r="EK1496" s="29"/>
      <c r="EL1496" s="29"/>
      <c r="EM1496" s="29"/>
      <c r="EN1496" s="29"/>
      <c r="EO1496" s="29"/>
      <c r="EP1496" s="29"/>
      <c r="EQ1496" s="29"/>
      <c r="ER1496" s="29"/>
      <c r="ES1496" s="29"/>
      <c r="ET1496" s="29"/>
      <c r="EU1496" s="29"/>
      <c r="EV1496" s="29"/>
      <c r="EW1496" s="29"/>
      <c r="EX1496" s="29"/>
      <c r="EY1496" s="29"/>
      <c r="EZ1496" s="29"/>
      <c r="FA1496" s="29"/>
      <c r="FB1496" s="29"/>
      <c r="FC1496" s="29"/>
      <c r="FD1496" s="29"/>
      <c r="FE1496" s="29"/>
      <c r="FF1496" s="29"/>
      <c r="FG1496" s="29"/>
      <c r="FH1496" s="29"/>
      <c r="FI1496" s="29"/>
      <c r="FJ1496" s="29"/>
      <c r="FK1496" s="29"/>
      <c r="FL1496" s="29"/>
      <c r="FM1496" s="29"/>
      <c r="FN1496" s="29"/>
      <c r="FO1496" s="29"/>
      <c r="FP1496" s="29"/>
      <c r="FQ1496" s="29"/>
      <c r="FR1496" s="29"/>
      <c r="FS1496" s="29"/>
      <c r="FT1496" s="29"/>
      <c r="FU1496" s="29"/>
      <c r="FV1496" s="29"/>
      <c r="FW1496" s="29"/>
      <c r="FX1496" s="29"/>
      <c r="FY1496" s="29"/>
      <c r="FZ1496" s="29"/>
      <c r="GA1496" s="29"/>
      <c r="GB1496" s="29"/>
      <c r="GC1496" s="29"/>
      <c r="GD1496" s="29"/>
      <c r="GE1496" s="29"/>
      <c r="GF1496" s="29"/>
      <c r="GG1496" s="29"/>
      <c r="GH1496" s="29"/>
      <c r="GI1496" s="29"/>
      <c r="GJ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</row>
    <row r="1497" spans="2:230" ht="12.75">
      <c r="B1497" s="48"/>
      <c r="C1497" s="48"/>
      <c r="D1497" s="48"/>
      <c r="E1497" s="55"/>
      <c r="F1497" s="56"/>
      <c r="G1497" s="56"/>
      <c r="H1497" s="56"/>
      <c r="I1497" s="48"/>
      <c r="J1497" s="48"/>
      <c r="K1497" s="48"/>
      <c r="L1497" s="56"/>
      <c r="M1497" s="48"/>
      <c r="N1497" s="48"/>
      <c r="O1497" s="49"/>
      <c r="P1497" s="48"/>
      <c r="Q1497" s="48"/>
      <c r="R1497" s="56"/>
      <c r="S1497" s="52"/>
      <c r="T1497" s="116"/>
      <c r="U1497" s="116"/>
      <c r="V1497" s="116"/>
      <c r="W1497" s="116"/>
      <c r="X1497" s="43"/>
      <c r="Y1497" s="43"/>
      <c r="Z1497" s="42"/>
      <c r="AA1497" s="43"/>
      <c r="AB1497" s="45"/>
      <c r="AC1497" s="45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  <c r="BF1497" s="29"/>
      <c r="BG1497" s="29"/>
      <c r="BH1497" s="29"/>
      <c r="BI1497" s="29"/>
      <c r="BJ1497" s="29"/>
      <c r="BK1497" s="29"/>
      <c r="BL1497" s="29"/>
      <c r="BM1497" s="29"/>
      <c r="BN1497" s="29"/>
      <c r="BO1497" s="29"/>
      <c r="BP1497" s="29"/>
      <c r="BQ1497" s="29"/>
      <c r="BR1497" s="29"/>
      <c r="BS1497" s="29"/>
      <c r="BT1497" s="29"/>
      <c r="BU1497" s="29"/>
      <c r="BV1497" s="29"/>
      <c r="BW1497" s="29"/>
      <c r="BX1497" s="29"/>
      <c r="BY1497" s="29"/>
      <c r="BZ1497" s="29"/>
      <c r="CA1497" s="29"/>
      <c r="CB1497" s="29"/>
      <c r="CC1497" s="29"/>
      <c r="CD1497" s="29"/>
      <c r="CE1497" s="29"/>
      <c r="CF1497" s="29"/>
      <c r="CG1497" s="29"/>
      <c r="CH1497" s="29"/>
      <c r="CI1497" s="29"/>
      <c r="CJ1497" s="29"/>
      <c r="CK1497" s="29"/>
      <c r="CL1497" s="29"/>
      <c r="CM1497" s="29"/>
      <c r="CN1497" s="29"/>
      <c r="CO1497" s="29"/>
      <c r="CP1497" s="29"/>
      <c r="CQ1497" s="29"/>
      <c r="CR1497" s="29"/>
      <c r="CS1497" s="29"/>
      <c r="CT1497" s="29"/>
      <c r="CU1497" s="29"/>
      <c r="CV1497" s="29"/>
      <c r="CW1497" s="29"/>
      <c r="CX1497" s="29"/>
      <c r="CY1497" s="29"/>
      <c r="CZ1497" s="29"/>
      <c r="DA1497" s="29"/>
      <c r="DB1497" s="29"/>
      <c r="DC1497" s="29"/>
      <c r="DD1497" s="29"/>
      <c r="DE1497" s="29"/>
      <c r="DF1497" s="29"/>
      <c r="DG1497" s="29"/>
      <c r="DH1497" s="29"/>
      <c r="DI1497" s="29"/>
      <c r="DJ1497" s="29"/>
      <c r="DK1497" s="29"/>
      <c r="DL1497" s="29"/>
      <c r="DM1497" s="29"/>
      <c r="DN1497" s="29"/>
      <c r="DO1497" s="29"/>
      <c r="DP1497" s="29"/>
      <c r="DQ1497" s="29"/>
      <c r="DR1497" s="29"/>
      <c r="DS1497" s="29"/>
      <c r="DT1497" s="29"/>
      <c r="DU1497" s="29"/>
      <c r="DV1497" s="29"/>
      <c r="DW1497" s="29"/>
      <c r="DX1497" s="29"/>
      <c r="DY1497" s="29"/>
      <c r="DZ1497" s="29"/>
      <c r="EA1497" s="29"/>
      <c r="EB1497" s="29"/>
      <c r="EC1497" s="29"/>
      <c r="ED1497" s="29"/>
      <c r="EE1497" s="29"/>
      <c r="EF1497" s="29"/>
      <c r="EG1497" s="29"/>
      <c r="EH1497" s="29"/>
      <c r="EI1497" s="29"/>
      <c r="EJ1497" s="29"/>
      <c r="EK1497" s="29"/>
      <c r="EL1497" s="29"/>
      <c r="EM1497" s="29"/>
      <c r="EN1497" s="29"/>
      <c r="EO1497" s="29"/>
      <c r="EP1497" s="29"/>
      <c r="EQ1497" s="29"/>
      <c r="ER1497" s="29"/>
      <c r="ES1497" s="29"/>
      <c r="ET1497" s="29"/>
      <c r="EU1497" s="29"/>
      <c r="EV1497" s="29"/>
      <c r="EW1497" s="29"/>
      <c r="EX1497" s="29"/>
      <c r="EY1497" s="29"/>
      <c r="EZ1497" s="29"/>
      <c r="FA1497" s="29"/>
      <c r="FB1497" s="29"/>
      <c r="FC1497" s="29"/>
      <c r="FD1497" s="29"/>
      <c r="FE1497" s="29"/>
      <c r="FF1497" s="29"/>
      <c r="FG1497" s="29"/>
      <c r="FH1497" s="29"/>
      <c r="FI1497" s="29"/>
      <c r="FJ1497" s="29"/>
      <c r="FK1497" s="29"/>
      <c r="FL1497" s="29"/>
      <c r="FM1497" s="29"/>
      <c r="FN1497" s="29"/>
      <c r="FO1497" s="29"/>
      <c r="FP1497" s="29"/>
      <c r="FQ1497" s="29"/>
      <c r="FR1497" s="29"/>
      <c r="FS1497" s="29"/>
      <c r="FT1497" s="29"/>
      <c r="FU1497" s="29"/>
      <c r="FV1497" s="29"/>
      <c r="FW1497" s="29"/>
      <c r="FX1497" s="29"/>
      <c r="FY1497" s="29"/>
      <c r="FZ1497" s="29"/>
      <c r="GA1497" s="29"/>
      <c r="GB1497" s="29"/>
      <c r="GC1497" s="29"/>
      <c r="GD1497" s="29"/>
      <c r="GE1497" s="29"/>
      <c r="GF1497" s="29"/>
      <c r="GG1497" s="29"/>
      <c r="GH1497" s="29"/>
      <c r="GI1497" s="29"/>
      <c r="GJ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</row>
    <row r="1498" spans="2:230" ht="12.75">
      <c r="B1498" s="48"/>
      <c r="C1498" s="48"/>
      <c r="D1498" s="48"/>
      <c r="E1498" s="55"/>
      <c r="F1498" s="56"/>
      <c r="G1498" s="56"/>
      <c r="H1498" s="56"/>
      <c r="I1498" s="48"/>
      <c r="J1498" s="48"/>
      <c r="K1498" s="48"/>
      <c r="L1498" s="56"/>
      <c r="M1498" s="48"/>
      <c r="N1498" s="48"/>
      <c r="O1498" s="49"/>
      <c r="P1498" s="48"/>
      <c r="Q1498" s="48"/>
      <c r="R1498" s="56"/>
      <c r="S1498" s="52"/>
      <c r="T1498" s="116"/>
      <c r="U1498" s="116"/>
      <c r="V1498" s="116"/>
      <c r="W1498" s="116"/>
      <c r="X1498" s="43"/>
      <c r="Y1498" s="43"/>
      <c r="Z1498" s="42"/>
      <c r="AA1498" s="43"/>
      <c r="AB1498" s="45"/>
      <c r="AC1498" s="45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  <c r="BF1498" s="29"/>
      <c r="BG1498" s="29"/>
      <c r="BH1498" s="29"/>
      <c r="BI1498" s="29"/>
      <c r="BJ1498" s="29"/>
      <c r="BK1498" s="29"/>
      <c r="BL1498" s="29"/>
      <c r="BM1498" s="29"/>
      <c r="BN1498" s="29"/>
      <c r="BO1498" s="29"/>
      <c r="BP1498" s="29"/>
      <c r="BQ1498" s="29"/>
      <c r="BR1498" s="29"/>
      <c r="BS1498" s="29"/>
      <c r="BT1498" s="29"/>
      <c r="BU1498" s="29"/>
      <c r="BV1498" s="29"/>
      <c r="BW1498" s="29"/>
      <c r="BX1498" s="29"/>
      <c r="BY1498" s="29"/>
      <c r="BZ1498" s="29"/>
      <c r="CA1498" s="29"/>
      <c r="CB1498" s="29"/>
      <c r="CC1498" s="29"/>
      <c r="CD1498" s="29"/>
      <c r="CE1498" s="29"/>
      <c r="CF1498" s="29"/>
      <c r="CG1498" s="29"/>
      <c r="CH1498" s="29"/>
      <c r="CI1498" s="29"/>
      <c r="CJ1498" s="29"/>
      <c r="CK1498" s="29"/>
      <c r="CL1498" s="29"/>
      <c r="CM1498" s="29"/>
      <c r="CN1498" s="29"/>
      <c r="CO1498" s="29"/>
      <c r="CP1498" s="29"/>
      <c r="CQ1498" s="29"/>
      <c r="CR1498" s="29"/>
      <c r="CS1498" s="29"/>
      <c r="CT1498" s="29"/>
      <c r="CU1498" s="29"/>
      <c r="CV1498" s="29"/>
      <c r="CW1498" s="29"/>
      <c r="CX1498" s="29"/>
      <c r="CY1498" s="29"/>
      <c r="CZ1498" s="29"/>
      <c r="DA1498" s="29"/>
      <c r="DB1498" s="29"/>
      <c r="DC1498" s="29"/>
      <c r="DD1498" s="29"/>
      <c r="DE1498" s="29"/>
      <c r="DF1498" s="29"/>
      <c r="DG1498" s="29"/>
      <c r="DH1498" s="29"/>
      <c r="DI1498" s="29"/>
      <c r="DJ1498" s="29"/>
      <c r="DK1498" s="29"/>
      <c r="DL1498" s="29"/>
      <c r="DM1498" s="29"/>
      <c r="DN1498" s="29"/>
      <c r="DO1498" s="29"/>
      <c r="DP1498" s="29"/>
      <c r="DQ1498" s="29"/>
      <c r="DR1498" s="29"/>
      <c r="DS1498" s="29"/>
      <c r="DT1498" s="29"/>
      <c r="DU1498" s="29"/>
      <c r="DV1498" s="29"/>
      <c r="DW1498" s="29"/>
      <c r="DX1498" s="29"/>
      <c r="DY1498" s="29"/>
      <c r="DZ1498" s="29"/>
      <c r="EA1498" s="29"/>
      <c r="EB1498" s="29"/>
      <c r="EC1498" s="29"/>
      <c r="ED1498" s="29"/>
      <c r="EE1498" s="29"/>
      <c r="EF1498" s="29"/>
      <c r="EG1498" s="29"/>
      <c r="EH1498" s="29"/>
      <c r="EI1498" s="29"/>
      <c r="EJ1498" s="29"/>
      <c r="EK1498" s="29"/>
      <c r="EL1498" s="29"/>
      <c r="EM1498" s="29"/>
      <c r="EN1498" s="29"/>
      <c r="EO1498" s="29"/>
      <c r="EP1498" s="29"/>
      <c r="EQ1498" s="29"/>
      <c r="ER1498" s="29"/>
      <c r="ES1498" s="29"/>
      <c r="ET1498" s="29"/>
      <c r="EU1498" s="29"/>
      <c r="EV1498" s="29"/>
      <c r="EW1498" s="29"/>
      <c r="EX1498" s="29"/>
      <c r="EY1498" s="29"/>
      <c r="EZ1498" s="29"/>
      <c r="FA1498" s="29"/>
      <c r="FB1498" s="29"/>
      <c r="FC1498" s="29"/>
      <c r="FD1498" s="29"/>
      <c r="FE1498" s="29"/>
      <c r="FF1498" s="29"/>
      <c r="FG1498" s="29"/>
      <c r="FH1498" s="29"/>
      <c r="FI1498" s="29"/>
      <c r="FJ1498" s="29"/>
      <c r="FK1498" s="29"/>
      <c r="FL1498" s="29"/>
      <c r="FM1498" s="29"/>
      <c r="FN1498" s="29"/>
      <c r="FO1498" s="29"/>
      <c r="FP1498" s="29"/>
      <c r="FQ1498" s="29"/>
      <c r="FR1498" s="29"/>
      <c r="FS1498" s="29"/>
      <c r="FT1498" s="29"/>
      <c r="FU1498" s="29"/>
      <c r="FV1498" s="29"/>
      <c r="FW1498" s="29"/>
      <c r="FX1498" s="29"/>
      <c r="FY1498" s="29"/>
      <c r="FZ1498" s="29"/>
      <c r="GA1498" s="29"/>
      <c r="GB1498" s="29"/>
      <c r="GC1498" s="29"/>
      <c r="GD1498" s="29"/>
      <c r="GE1498" s="29"/>
      <c r="GF1498" s="29"/>
      <c r="GG1498" s="29"/>
      <c r="GH1498" s="29"/>
      <c r="GI1498" s="29"/>
      <c r="GJ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</row>
    <row r="1499" spans="2:230" ht="12.75">
      <c r="B1499" s="48"/>
      <c r="C1499" s="48"/>
      <c r="D1499" s="48"/>
      <c r="E1499" s="55"/>
      <c r="F1499" s="56"/>
      <c r="G1499" s="56"/>
      <c r="H1499" s="56"/>
      <c r="I1499" s="48"/>
      <c r="J1499" s="48"/>
      <c r="K1499" s="48"/>
      <c r="L1499" s="56"/>
      <c r="M1499" s="48"/>
      <c r="N1499" s="48"/>
      <c r="O1499" s="49"/>
      <c r="P1499" s="48"/>
      <c r="Q1499" s="48"/>
      <c r="R1499" s="56"/>
      <c r="S1499" s="52"/>
      <c r="T1499" s="116"/>
      <c r="U1499" s="116"/>
      <c r="V1499" s="116"/>
      <c r="W1499" s="116"/>
      <c r="X1499" s="43"/>
      <c r="Y1499" s="43"/>
      <c r="Z1499" s="42"/>
      <c r="AA1499" s="43"/>
      <c r="AB1499" s="45"/>
      <c r="AC1499" s="45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  <c r="BI1499" s="29"/>
      <c r="BJ1499" s="29"/>
      <c r="BK1499" s="29"/>
      <c r="BL1499" s="29"/>
      <c r="BM1499" s="29"/>
      <c r="BN1499" s="29"/>
      <c r="BO1499" s="29"/>
      <c r="BP1499" s="29"/>
      <c r="BQ1499" s="29"/>
      <c r="BR1499" s="29"/>
      <c r="BS1499" s="29"/>
      <c r="BT1499" s="29"/>
      <c r="BU1499" s="29"/>
      <c r="BV1499" s="29"/>
      <c r="BW1499" s="29"/>
      <c r="BX1499" s="29"/>
      <c r="BY1499" s="29"/>
      <c r="BZ1499" s="29"/>
      <c r="CA1499" s="29"/>
      <c r="CB1499" s="29"/>
      <c r="CC1499" s="29"/>
      <c r="CD1499" s="29"/>
      <c r="CE1499" s="29"/>
      <c r="CF1499" s="29"/>
      <c r="CG1499" s="29"/>
      <c r="CH1499" s="29"/>
      <c r="CI1499" s="29"/>
      <c r="CJ1499" s="29"/>
      <c r="CK1499" s="29"/>
      <c r="CL1499" s="29"/>
      <c r="CM1499" s="29"/>
      <c r="CN1499" s="29"/>
      <c r="CO1499" s="29"/>
      <c r="CP1499" s="29"/>
      <c r="CQ1499" s="29"/>
      <c r="CR1499" s="29"/>
      <c r="CS1499" s="29"/>
      <c r="CT1499" s="29"/>
      <c r="CU1499" s="29"/>
      <c r="CV1499" s="29"/>
      <c r="CW1499" s="29"/>
      <c r="CX1499" s="29"/>
      <c r="CY1499" s="29"/>
      <c r="CZ1499" s="29"/>
      <c r="DA1499" s="29"/>
      <c r="DB1499" s="29"/>
      <c r="DC1499" s="29"/>
      <c r="DD1499" s="29"/>
      <c r="DE1499" s="29"/>
      <c r="DF1499" s="29"/>
      <c r="DG1499" s="29"/>
      <c r="DH1499" s="29"/>
      <c r="DI1499" s="29"/>
      <c r="DJ1499" s="29"/>
      <c r="DK1499" s="29"/>
      <c r="DL1499" s="29"/>
      <c r="DM1499" s="29"/>
      <c r="DN1499" s="29"/>
      <c r="DO1499" s="29"/>
      <c r="DP1499" s="29"/>
      <c r="DQ1499" s="29"/>
      <c r="DR1499" s="29"/>
      <c r="DS1499" s="29"/>
      <c r="DT1499" s="29"/>
      <c r="DU1499" s="29"/>
      <c r="DV1499" s="29"/>
      <c r="DW1499" s="29"/>
      <c r="DX1499" s="29"/>
      <c r="DY1499" s="29"/>
      <c r="DZ1499" s="29"/>
      <c r="EA1499" s="29"/>
      <c r="EB1499" s="29"/>
      <c r="EC1499" s="29"/>
      <c r="ED1499" s="29"/>
      <c r="EE1499" s="29"/>
      <c r="EF1499" s="29"/>
      <c r="EG1499" s="29"/>
      <c r="EH1499" s="29"/>
      <c r="EI1499" s="29"/>
      <c r="EJ1499" s="29"/>
      <c r="EK1499" s="29"/>
      <c r="EL1499" s="29"/>
      <c r="EM1499" s="29"/>
      <c r="EN1499" s="29"/>
      <c r="EO1499" s="29"/>
      <c r="EP1499" s="29"/>
      <c r="EQ1499" s="29"/>
      <c r="ER1499" s="29"/>
      <c r="ES1499" s="29"/>
      <c r="ET1499" s="29"/>
      <c r="EU1499" s="29"/>
      <c r="EV1499" s="29"/>
      <c r="EW1499" s="29"/>
      <c r="EX1499" s="29"/>
      <c r="EY1499" s="29"/>
      <c r="EZ1499" s="29"/>
      <c r="FA1499" s="29"/>
      <c r="FB1499" s="29"/>
      <c r="FC1499" s="29"/>
      <c r="FD1499" s="29"/>
      <c r="FE1499" s="29"/>
      <c r="FF1499" s="29"/>
      <c r="FG1499" s="29"/>
      <c r="FH1499" s="29"/>
      <c r="FI1499" s="29"/>
      <c r="FJ1499" s="29"/>
      <c r="FK1499" s="29"/>
      <c r="FL1499" s="29"/>
      <c r="FM1499" s="29"/>
      <c r="FN1499" s="29"/>
      <c r="FO1499" s="29"/>
      <c r="FP1499" s="29"/>
      <c r="FQ1499" s="29"/>
      <c r="FR1499" s="29"/>
      <c r="FS1499" s="29"/>
      <c r="FT1499" s="29"/>
      <c r="FU1499" s="29"/>
      <c r="FV1499" s="29"/>
      <c r="FW1499" s="29"/>
      <c r="FX1499" s="29"/>
      <c r="FY1499" s="29"/>
      <c r="FZ1499" s="29"/>
      <c r="GA1499" s="29"/>
      <c r="GB1499" s="29"/>
      <c r="GC1499" s="29"/>
      <c r="GD1499" s="29"/>
      <c r="GE1499" s="29"/>
      <c r="GF1499" s="29"/>
      <c r="GG1499" s="29"/>
      <c r="GH1499" s="29"/>
      <c r="GI1499" s="29"/>
      <c r="GJ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</row>
    <row r="1500" spans="2:230" ht="12.75">
      <c r="B1500" s="48"/>
      <c r="C1500" s="48"/>
      <c r="D1500" s="48"/>
      <c r="E1500" s="55"/>
      <c r="F1500" s="56"/>
      <c r="G1500" s="56"/>
      <c r="H1500" s="56"/>
      <c r="I1500" s="48"/>
      <c r="J1500" s="48"/>
      <c r="K1500" s="48"/>
      <c r="L1500" s="56"/>
      <c r="M1500" s="48"/>
      <c r="N1500" s="48"/>
      <c r="O1500" s="49"/>
      <c r="P1500" s="48"/>
      <c r="Q1500" s="48"/>
      <c r="R1500" s="56"/>
      <c r="S1500" s="52"/>
      <c r="T1500" s="116"/>
      <c r="U1500" s="116"/>
      <c r="V1500" s="116"/>
      <c r="W1500" s="116"/>
      <c r="X1500" s="43"/>
      <c r="Y1500" s="43"/>
      <c r="Z1500" s="42"/>
      <c r="AA1500" s="43"/>
      <c r="AB1500" s="45"/>
      <c r="AC1500" s="45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  <c r="BE1500" s="29"/>
      <c r="BF1500" s="29"/>
      <c r="BG1500" s="29"/>
      <c r="BH1500" s="29"/>
      <c r="BI1500" s="29"/>
      <c r="BJ1500" s="29"/>
      <c r="BK1500" s="29"/>
      <c r="BL1500" s="29"/>
      <c r="BM1500" s="29"/>
      <c r="BN1500" s="29"/>
      <c r="BO1500" s="29"/>
      <c r="BP1500" s="29"/>
      <c r="BQ1500" s="29"/>
      <c r="BR1500" s="29"/>
      <c r="BS1500" s="29"/>
      <c r="BT1500" s="29"/>
      <c r="BU1500" s="29"/>
      <c r="BV1500" s="29"/>
      <c r="BW1500" s="29"/>
      <c r="BX1500" s="29"/>
      <c r="BY1500" s="29"/>
      <c r="BZ1500" s="29"/>
      <c r="CA1500" s="29"/>
      <c r="CB1500" s="29"/>
      <c r="CC1500" s="29"/>
      <c r="CD1500" s="29"/>
      <c r="CE1500" s="29"/>
      <c r="CF1500" s="29"/>
      <c r="CG1500" s="29"/>
      <c r="CH1500" s="29"/>
      <c r="CI1500" s="29"/>
      <c r="CJ1500" s="29"/>
      <c r="CK1500" s="29"/>
      <c r="CL1500" s="29"/>
      <c r="CM1500" s="29"/>
      <c r="CN1500" s="29"/>
      <c r="CO1500" s="29"/>
      <c r="CP1500" s="29"/>
      <c r="CQ1500" s="29"/>
      <c r="CR1500" s="29"/>
      <c r="CS1500" s="29"/>
      <c r="CT1500" s="29"/>
      <c r="CU1500" s="29"/>
      <c r="CV1500" s="29"/>
      <c r="CW1500" s="29"/>
      <c r="CX1500" s="29"/>
      <c r="CY1500" s="29"/>
      <c r="CZ1500" s="29"/>
      <c r="DA1500" s="29"/>
      <c r="DB1500" s="29"/>
      <c r="DC1500" s="29"/>
      <c r="DD1500" s="29"/>
      <c r="DE1500" s="29"/>
      <c r="DF1500" s="29"/>
      <c r="DG1500" s="29"/>
      <c r="DH1500" s="29"/>
      <c r="DI1500" s="29"/>
      <c r="DJ1500" s="29"/>
      <c r="DK1500" s="29"/>
      <c r="DL1500" s="29"/>
      <c r="DM1500" s="29"/>
      <c r="DN1500" s="29"/>
      <c r="DO1500" s="29"/>
      <c r="DP1500" s="29"/>
      <c r="DQ1500" s="29"/>
      <c r="DR1500" s="29"/>
      <c r="DS1500" s="29"/>
      <c r="DT1500" s="29"/>
      <c r="DU1500" s="29"/>
      <c r="DV1500" s="29"/>
      <c r="DW1500" s="29"/>
      <c r="DX1500" s="29"/>
      <c r="DY1500" s="29"/>
      <c r="DZ1500" s="29"/>
      <c r="EA1500" s="29"/>
      <c r="EB1500" s="29"/>
      <c r="EC1500" s="29"/>
      <c r="ED1500" s="29"/>
      <c r="EE1500" s="29"/>
      <c r="EF1500" s="29"/>
      <c r="EG1500" s="29"/>
      <c r="EH1500" s="29"/>
      <c r="EI1500" s="29"/>
      <c r="EJ1500" s="29"/>
      <c r="EK1500" s="29"/>
      <c r="EL1500" s="29"/>
      <c r="EM1500" s="29"/>
      <c r="EN1500" s="29"/>
      <c r="EO1500" s="29"/>
      <c r="EP1500" s="29"/>
      <c r="EQ1500" s="29"/>
      <c r="ER1500" s="29"/>
      <c r="ES1500" s="29"/>
      <c r="ET1500" s="29"/>
      <c r="EU1500" s="29"/>
      <c r="EV1500" s="29"/>
      <c r="EW1500" s="29"/>
      <c r="EX1500" s="29"/>
      <c r="EY1500" s="29"/>
      <c r="EZ1500" s="29"/>
      <c r="FA1500" s="29"/>
      <c r="FB1500" s="29"/>
      <c r="FC1500" s="29"/>
      <c r="FD1500" s="29"/>
      <c r="FE1500" s="29"/>
      <c r="FF1500" s="29"/>
      <c r="FG1500" s="29"/>
      <c r="FH1500" s="29"/>
      <c r="FI1500" s="29"/>
      <c r="FJ1500" s="29"/>
      <c r="FK1500" s="29"/>
      <c r="FL1500" s="29"/>
      <c r="FM1500" s="29"/>
      <c r="FN1500" s="29"/>
      <c r="FO1500" s="29"/>
      <c r="FP1500" s="29"/>
      <c r="FQ1500" s="29"/>
      <c r="FR1500" s="29"/>
      <c r="FS1500" s="29"/>
      <c r="FT1500" s="29"/>
      <c r="FU1500" s="29"/>
      <c r="FV1500" s="29"/>
      <c r="FW1500" s="29"/>
      <c r="FX1500" s="29"/>
      <c r="FY1500" s="29"/>
      <c r="FZ1500" s="29"/>
      <c r="GA1500" s="29"/>
      <c r="GB1500" s="29"/>
      <c r="GC1500" s="29"/>
      <c r="GD1500" s="29"/>
      <c r="GE1500" s="29"/>
      <c r="GF1500" s="29"/>
      <c r="GG1500" s="29"/>
      <c r="GH1500" s="29"/>
      <c r="GI1500" s="29"/>
      <c r="GJ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</row>
    <row r="1501" spans="2:230" ht="12.75">
      <c r="B1501" s="48"/>
      <c r="C1501" s="48"/>
      <c r="D1501" s="48"/>
      <c r="E1501" s="55"/>
      <c r="F1501" s="56"/>
      <c r="G1501" s="56"/>
      <c r="H1501" s="56"/>
      <c r="I1501" s="48"/>
      <c r="J1501" s="48"/>
      <c r="K1501" s="48"/>
      <c r="L1501" s="56"/>
      <c r="M1501" s="48"/>
      <c r="N1501" s="48"/>
      <c r="O1501" s="49"/>
      <c r="P1501" s="48"/>
      <c r="Q1501" s="48"/>
      <c r="R1501" s="56"/>
      <c r="S1501" s="52"/>
      <c r="T1501" s="116"/>
      <c r="U1501" s="116"/>
      <c r="V1501" s="116"/>
      <c r="W1501" s="116"/>
      <c r="X1501" s="43"/>
      <c r="Y1501" s="43"/>
      <c r="Z1501" s="42"/>
      <c r="AA1501" s="43"/>
      <c r="AB1501" s="45"/>
      <c r="AC1501" s="45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  <c r="BE1501" s="29"/>
      <c r="BF1501" s="29"/>
      <c r="BG1501" s="29"/>
      <c r="BH1501" s="29"/>
      <c r="BI1501" s="29"/>
      <c r="BJ1501" s="29"/>
      <c r="BK1501" s="29"/>
      <c r="BL1501" s="29"/>
      <c r="BM1501" s="29"/>
      <c r="BN1501" s="29"/>
      <c r="BO1501" s="29"/>
      <c r="BP1501" s="29"/>
      <c r="BQ1501" s="29"/>
      <c r="BR1501" s="29"/>
      <c r="BS1501" s="29"/>
      <c r="BT1501" s="29"/>
      <c r="BU1501" s="29"/>
      <c r="BV1501" s="29"/>
      <c r="BW1501" s="29"/>
      <c r="BX1501" s="29"/>
      <c r="BY1501" s="29"/>
      <c r="BZ1501" s="29"/>
      <c r="CA1501" s="29"/>
      <c r="CB1501" s="29"/>
      <c r="CC1501" s="29"/>
      <c r="CD1501" s="29"/>
      <c r="CE1501" s="29"/>
      <c r="CF1501" s="29"/>
      <c r="CG1501" s="29"/>
      <c r="CH1501" s="29"/>
      <c r="CI1501" s="29"/>
      <c r="CJ1501" s="29"/>
      <c r="CK1501" s="29"/>
      <c r="CL1501" s="29"/>
      <c r="CM1501" s="29"/>
      <c r="CN1501" s="29"/>
      <c r="CO1501" s="29"/>
      <c r="CP1501" s="29"/>
      <c r="CQ1501" s="29"/>
      <c r="CR1501" s="29"/>
      <c r="CS1501" s="29"/>
      <c r="CT1501" s="29"/>
      <c r="CU1501" s="29"/>
      <c r="CV1501" s="29"/>
      <c r="CW1501" s="29"/>
      <c r="CX1501" s="29"/>
      <c r="CY1501" s="29"/>
      <c r="CZ1501" s="29"/>
      <c r="DA1501" s="29"/>
      <c r="DB1501" s="29"/>
      <c r="DC1501" s="29"/>
      <c r="DD1501" s="29"/>
      <c r="DE1501" s="29"/>
      <c r="DF1501" s="29"/>
      <c r="DG1501" s="29"/>
      <c r="DH1501" s="29"/>
      <c r="DI1501" s="29"/>
      <c r="DJ1501" s="29"/>
      <c r="DK1501" s="29"/>
      <c r="DL1501" s="29"/>
      <c r="DM1501" s="29"/>
      <c r="DN1501" s="29"/>
      <c r="DO1501" s="29"/>
      <c r="DP1501" s="29"/>
      <c r="DQ1501" s="29"/>
      <c r="DR1501" s="29"/>
      <c r="DS1501" s="29"/>
      <c r="DT1501" s="29"/>
      <c r="DU1501" s="29"/>
      <c r="DV1501" s="29"/>
      <c r="DW1501" s="29"/>
      <c r="DX1501" s="29"/>
      <c r="DY1501" s="29"/>
      <c r="DZ1501" s="29"/>
      <c r="EA1501" s="29"/>
      <c r="EB1501" s="29"/>
      <c r="EC1501" s="29"/>
      <c r="ED1501" s="29"/>
      <c r="EE1501" s="29"/>
      <c r="EF1501" s="29"/>
      <c r="EG1501" s="29"/>
      <c r="EH1501" s="29"/>
      <c r="EI1501" s="29"/>
      <c r="EJ1501" s="29"/>
      <c r="EK1501" s="29"/>
      <c r="EL1501" s="29"/>
      <c r="EM1501" s="29"/>
      <c r="EN1501" s="29"/>
      <c r="EO1501" s="29"/>
      <c r="EP1501" s="29"/>
      <c r="EQ1501" s="29"/>
      <c r="ER1501" s="29"/>
      <c r="ES1501" s="29"/>
      <c r="ET1501" s="29"/>
      <c r="EU1501" s="29"/>
      <c r="EV1501" s="29"/>
      <c r="EW1501" s="29"/>
      <c r="EX1501" s="29"/>
      <c r="EY1501" s="29"/>
      <c r="EZ1501" s="29"/>
      <c r="FA1501" s="29"/>
      <c r="FB1501" s="29"/>
      <c r="FC1501" s="29"/>
      <c r="FD1501" s="29"/>
      <c r="FE1501" s="29"/>
      <c r="FF1501" s="29"/>
      <c r="FG1501" s="29"/>
      <c r="FH1501" s="29"/>
      <c r="FI1501" s="29"/>
      <c r="FJ1501" s="29"/>
      <c r="FK1501" s="29"/>
      <c r="FL1501" s="29"/>
      <c r="FM1501" s="29"/>
      <c r="FN1501" s="29"/>
      <c r="FO1501" s="29"/>
      <c r="FP1501" s="29"/>
      <c r="FQ1501" s="29"/>
      <c r="FR1501" s="29"/>
      <c r="FS1501" s="29"/>
      <c r="FT1501" s="29"/>
      <c r="FU1501" s="29"/>
      <c r="FV1501" s="29"/>
      <c r="FW1501" s="29"/>
      <c r="FX1501" s="29"/>
      <c r="FY1501" s="29"/>
      <c r="FZ1501" s="29"/>
      <c r="GA1501" s="29"/>
      <c r="GB1501" s="29"/>
      <c r="GC1501" s="29"/>
      <c r="GD1501" s="29"/>
      <c r="GE1501" s="29"/>
      <c r="GF1501" s="29"/>
      <c r="GG1501" s="29"/>
      <c r="GH1501" s="29"/>
      <c r="GI1501" s="29"/>
      <c r="GJ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</row>
    <row r="1502" spans="2:230" ht="12.75">
      <c r="B1502" s="48"/>
      <c r="C1502" s="48"/>
      <c r="D1502" s="48"/>
      <c r="E1502" s="55"/>
      <c r="F1502" s="56"/>
      <c r="G1502" s="56"/>
      <c r="H1502" s="56"/>
      <c r="I1502" s="48"/>
      <c r="J1502" s="48"/>
      <c r="K1502" s="48"/>
      <c r="L1502" s="56"/>
      <c r="M1502" s="48"/>
      <c r="N1502" s="48"/>
      <c r="O1502" s="49"/>
      <c r="P1502" s="48"/>
      <c r="Q1502" s="48"/>
      <c r="R1502" s="56"/>
      <c r="S1502" s="52"/>
      <c r="T1502" s="116"/>
      <c r="U1502" s="116"/>
      <c r="V1502" s="116"/>
      <c r="W1502" s="116"/>
      <c r="X1502" s="43"/>
      <c r="Y1502" s="43"/>
      <c r="Z1502" s="42"/>
      <c r="AA1502" s="43"/>
      <c r="AB1502" s="45"/>
      <c r="AC1502" s="45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  <c r="BE1502" s="29"/>
      <c r="BF1502" s="29"/>
      <c r="BG1502" s="29"/>
      <c r="BH1502" s="29"/>
      <c r="BI1502" s="29"/>
      <c r="BJ1502" s="29"/>
      <c r="BK1502" s="29"/>
      <c r="BL1502" s="29"/>
      <c r="BM1502" s="29"/>
      <c r="BN1502" s="29"/>
      <c r="BO1502" s="29"/>
      <c r="BP1502" s="29"/>
      <c r="BQ1502" s="29"/>
      <c r="BR1502" s="29"/>
      <c r="BS1502" s="29"/>
      <c r="BT1502" s="29"/>
      <c r="BU1502" s="29"/>
      <c r="BV1502" s="29"/>
      <c r="BW1502" s="29"/>
      <c r="BX1502" s="29"/>
      <c r="BY1502" s="29"/>
      <c r="BZ1502" s="29"/>
      <c r="CA1502" s="29"/>
      <c r="CB1502" s="29"/>
      <c r="CC1502" s="29"/>
      <c r="CD1502" s="29"/>
      <c r="CE1502" s="29"/>
      <c r="CF1502" s="29"/>
      <c r="CG1502" s="29"/>
      <c r="CH1502" s="29"/>
      <c r="CI1502" s="29"/>
      <c r="CJ1502" s="29"/>
      <c r="CK1502" s="29"/>
      <c r="CL1502" s="29"/>
      <c r="CM1502" s="29"/>
      <c r="CN1502" s="29"/>
      <c r="CO1502" s="29"/>
      <c r="CP1502" s="29"/>
      <c r="CQ1502" s="29"/>
      <c r="CR1502" s="29"/>
      <c r="CS1502" s="29"/>
      <c r="CT1502" s="29"/>
      <c r="CU1502" s="29"/>
      <c r="CV1502" s="29"/>
      <c r="CW1502" s="29"/>
      <c r="CX1502" s="29"/>
      <c r="CY1502" s="29"/>
      <c r="CZ1502" s="29"/>
      <c r="DA1502" s="29"/>
      <c r="DB1502" s="29"/>
      <c r="DC1502" s="29"/>
      <c r="DD1502" s="29"/>
      <c r="DE1502" s="29"/>
      <c r="DF1502" s="29"/>
      <c r="DG1502" s="29"/>
      <c r="DH1502" s="29"/>
      <c r="DI1502" s="29"/>
      <c r="DJ1502" s="29"/>
      <c r="DK1502" s="29"/>
      <c r="DL1502" s="29"/>
      <c r="DM1502" s="29"/>
      <c r="DN1502" s="29"/>
      <c r="DO1502" s="29"/>
      <c r="DP1502" s="29"/>
      <c r="DQ1502" s="29"/>
      <c r="DR1502" s="29"/>
      <c r="DS1502" s="29"/>
      <c r="DT1502" s="29"/>
      <c r="DU1502" s="29"/>
      <c r="DV1502" s="29"/>
      <c r="DW1502" s="29"/>
      <c r="DX1502" s="29"/>
      <c r="DY1502" s="29"/>
      <c r="DZ1502" s="29"/>
      <c r="EA1502" s="29"/>
      <c r="EB1502" s="29"/>
      <c r="EC1502" s="29"/>
      <c r="ED1502" s="29"/>
      <c r="EE1502" s="29"/>
      <c r="EF1502" s="29"/>
      <c r="EG1502" s="29"/>
      <c r="EH1502" s="29"/>
      <c r="EI1502" s="29"/>
      <c r="EJ1502" s="29"/>
      <c r="EK1502" s="29"/>
      <c r="EL1502" s="29"/>
      <c r="EM1502" s="29"/>
      <c r="EN1502" s="29"/>
      <c r="EO1502" s="29"/>
      <c r="EP1502" s="29"/>
      <c r="EQ1502" s="29"/>
      <c r="ER1502" s="29"/>
      <c r="ES1502" s="29"/>
      <c r="ET1502" s="29"/>
      <c r="EU1502" s="29"/>
      <c r="EV1502" s="29"/>
      <c r="EW1502" s="29"/>
      <c r="EX1502" s="29"/>
      <c r="EY1502" s="29"/>
      <c r="EZ1502" s="29"/>
      <c r="FA1502" s="29"/>
      <c r="FB1502" s="29"/>
      <c r="FC1502" s="29"/>
      <c r="FD1502" s="29"/>
      <c r="FE1502" s="29"/>
      <c r="FF1502" s="29"/>
      <c r="FG1502" s="29"/>
      <c r="FH1502" s="29"/>
      <c r="FI1502" s="29"/>
      <c r="FJ1502" s="29"/>
      <c r="FK1502" s="29"/>
      <c r="FL1502" s="29"/>
      <c r="FM1502" s="29"/>
      <c r="FN1502" s="29"/>
      <c r="FO1502" s="29"/>
      <c r="FP1502" s="29"/>
      <c r="FQ1502" s="29"/>
      <c r="FR1502" s="29"/>
      <c r="FS1502" s="29"/>
      <c r="FT1502" s="29"/>
      <c r="FU1502" s="29"/>
      <c r="FV1502" s="29"/>
      <c r="FW1502" s="29"/>
      <c r="FX1502" s="29"/>
      <c r="FY1502" s="29"/>
      <c r="FZ1502" s="29"/>
      <c r="GA1502" s="29"/>
      <c r="GB1502" s="29"/>
      <c r="GC1502" s="29"/>
      <c r="GD1502" s="29"/>
      <c r="GE1502" s="29"/>
      <c r="GF1502" s="29"/>
      <c r="GG1502" s="29"/>
      <c r="GH1502" s="29"/>
      <c r="GI1502" s="29"/>
      <c r="GJ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</row>
    <row r="1503" spans="2:230" ht="12.75">
      <c r="B1503" s="48"/>
      <c r="C1503" s="48"/>
      <c r="D1503" s="48"/>
      <c r="E1503" s="55"/>
      <c r="F1503" s="56"/>
      <c r="G1503" s="56"/>
      <c r="H1503" s="56"/>
      <c r="I1503" s="48"/>
      <c r="J1503" s="48"/>
      <c r="K1503" s="48"/>
      <c r="L1503" s="56"/>
      <c r="M1503" s="48"/>
      <c r="N1503" s="48"/>
      <c r="O1503" s="49"/>
      <c r="P1503" s="48"/>
      <c r="Q1503" s="48"/>
      <c r="R1503" s="56"/>
      <c r="S1503" s="52"/>
      <c r="T1503" s="116"/>
      <c r="U1503" s="116"/>
      <c r="V1503" s="116"/>
      <c r="W1503" s="116"/>
      <c r="X1503" s="43"/>
      <c r="Y1503" s="43"/>
      <c r="Z1503" s="42"/>
      <c r="AA1503" s="43"/>
      <c r="AB1503" s="45"/>
      <c r="AC1503" s="45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  <c r="BE1503" s="29"/>
      <c r="BF1503" s="29"/>
      <c r="BG1503" s="29"/>
      <c r="BH1503" s="29"/>
      <c r="BI1503" s="29"/>
      <c r="BJ1503" s="29"/>
      <c r="BK1503" s="29"/>
      <c r="BL1503" s="29"/>
      <c r="BM1503" s="29"/>
      <c r="BN1503" s="29"/>
      <c r="BO1503" s="29"/>
      <c r="BP1503" s="29"/>
      <c r="BQ1503" s="29"/>
      <c r="BR1503" s="29"/>
      <c r="BS1503" s="29"/>
      <c r="BT1503" s="29"/>
      <c r="BU1503" s="29"/>
      <c r="BV1503" s="29"/>
      <c r="BW1503" s="29"/>
      <c r="BX1503" s="29"/>
      <c r="BY1503" s="29"/>
      <c r="BZ1503" s="29"/>
      <c r="CA1503" s="29"/>
      <c r="CB1503" s="29"/>
      <c r="CC1503" s="29"/>
      <c r="CD1503" s="29"/>
      <c r="CE1503" s="29"/>
      <c r="CF1503" s="29"/>
      <c r="CG1503" s="29"/>
      <c r="CH1503" s="29"/>
      <c r="CI1503" s="29"/>
      <c r="CJ1503" s="29"/>
      <c r="CK1503" s="29"/>
      <c r="CL1503" s="29"/>
      <c r="CM1503" s="29"/>
      <c r="CN1503" s="29"/>
      <c r="CO1503" s="29"/>
      <c r="CP1503" s="29"/>
      <c r="CQ1503" s="29"/>
      <c r="CR1503" s="29"/>
      <c r="CS1503" s="29"/>
      <c r="CT1503" s="29"/>
      <c r="CU1503" s="29"/>
      <c r="CV1503" s="29"/>
      <c r="CW1503" s="29"/>
      <c r="CX1503" s="29"/>
      <c r="CY1503" s="29"/>
      <c r="CZ1503" s="29"/>
      <c r="DA1503" s="29"/>
      <c r="DB1503" s="29"/>
      <c r="DC1503" s="29"/>
      <c r="DD1503" s="29"/>
      <c r="DE1503" s="29"/>
      <c r="DF1503" s="29"/>
      <c r="DG1503" s="29"/>
      <c r="DH1503" s="29"/>
      <c r="DI1503" s="29"/>
      <c r="DJ1503" s="29"/>
      <c r="DK1503" s="29"/>
      <c r="DL1503" s="29"/>
      <c r="DM1503" s="29"/>
      <c r="DN1503" s="29"/>
      <c r="DO1503" s="29"/>
      <c r="DP1503" s="29"/>
      <c r="DQ1503" s="29"/>
      <c r="DR1503" s="29"/>
      <c r="DS1503" s="29"/>
      <c r="DT1503" s="29"/>
      <c r="DU1503" s="29"/>
      <c r="DV1503" s="29"/>
      <c r="DW1503" s="29"/>
      <c r="DX1503" s="29"/>
      <c r="DY1503" s="29"/>
      <c r="DZ1503" s="29"/>
      <c r="EA1503" s="29"/>
      <c r="EB1503" s="29"/>
      <c r="EC1503" s="29"/>
      <c r="ED1503" s="29"/>
      <c r="EE1503" s="29"/>
      <c r="EF1503" s="29"/>
      <c r="EG1503" s="29"/>
      <c r="EH1503" s="29"/>
      <c r="EI1503" s="29"/>
      <c r="EJ1503" s="29"/>
      <c r="EK1503" s="29"/>
      <c r="EL1503" s="29"/>
      <c r="EM1503" s="29"/>
      <c r="EN1503" s="29"/>
      <c r="EO1503" s="29"/>
      <c r="EP1503" s="29"/>
      <c r="EQ1503" s="29"/>
      <c r="ER1503" s="29"/>
      <c r="ES1503" s="29"/>
      <c r="ET1503" s="29"/>
      <c r="EU1503" s="29"/>
      <c r="EV1503" s="29"/>
      <c r="EW1503" s="29"/>
      <c r="EX1503" s="29"/>
      <c r="EY1503" s="29"/>
      <c r="EZ1503" s="29"/>
      <c r="FA1503" s="29"/>
      <c r="FB1503" s="29"/>
      <c r="FC1503" s="29"/>
      <c r="FD1503" s="29"/>
      <c r="FE1503" s="29"/>
      <c r="FF1503" s="29"/>
      <c r="FG1503" s="29"/>
      <c r="FH1503" s="29"/>
      <c r="FI1503" s="29"/>
      <c r="FJ1503" s="29"/>
      <c r="FK1503" s="29"/>
      <c r="FL1503" s="29"/>
      <c r="FM1503" s="29"/>
      <c r="FN1503" s="29"/>
      <c r="FO1503" s="29"/>
      <c r="FP1503" s="29"/>
      <c r="FQ1503" s="29"/>
      <c r="FR1503" s="29"/>
      <c r="FS1503" s="29"/>
      <c r="FT1503" s="29"/>
      <c r="FU1503" s="29"/>
      <c r="FV1503" s="29"/>
      <c r="FW1503" s="29"/>
      <c r="FX1503" s="29"/>
      <c r="FY1503" s="29"/>
      <c r="FZ1503" s="29"/>
      <c r="GA1503" s="29"/>
      <c r="GB1503" s="29"/>
      <c r="GC1503" s="29"/>
      <c r="GD1503" s="29"/>
      <c r="GE1503" s="29"/>
      <c r="GF1503" s="29"/>
      <c r="GG1503" s="29"/>
      <c r="GH1503" s="29"/>
      <c r="GI1503" s="29"/>
      <c r="GJ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</row>
    <row r="1504" spans="2:230" ht="12.75">
      <c r="B1504" s="48"/>
      <c r="C1504" s="48"/>
      <c r="D1504" s="48"/>
      <c r="E1504" s="55"/>
      <c r="F1504" s="56"/>
      <c r="G1504" s="56"/>
      <c r="H1504" s="56"/>
      <c r="I1504" s="48"/>
      <c r="J1504" s="48"/>
      <c r="K1504" s="48"/>
      <c r="L1504" s="56"/>
      <c r="M1504" s="48"/>
      <c r="N1504" s="48"/>
      <c r="O1504" s="49"/>
      <c r="P1504" s="48"/>
      <c r="Q1504" s="48"/>
      <c r="R1504" s="56"/>
      <c r="S1504" s="52"/>
      <c r="T1504" s="116"/>
      <c r="U1504" s="116"/>
      <c r="V1504" s="116"/>
      <c r="W1504" s="116"/>
      <c r="X1504" s="43"/>
      <c r="Y1504" s="43"/>
      <c r="Z1504" s="42"/>
      <c r="AA1504" s="43"/>
      <c r="AB1504" s="45"/>
      <c r="AC1504" s="45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  <c r="BE1504" s="29"/>
      <c r="BF1504" s="29"/>
      <c r="BG1504" s="29"/>
      <c r="BH1504" s="29"/>
      <c r="BI1504" s="29"/>
      <c r="BJ1504" s="29"/>
      <c r="BK1504" s="29"/>
      <c r="BL1504" s="29"/>
      <c r="BM1504" s="29"/>
      <c r="BN1504" s="29"/>
      <c r="BO1504" s="29"/>
      <c r="BP1504" s="29"/>
      <c r="BQ1504" s="29"/>
      <c r="BR1504" s="29"/>
      <c r="BS1504" s="29"/>
      <c r="BT1504" s="29"/>
      <c r="BU1504" s="29"/>
      <c r="BV1504" s="29"/>
      <c r="BW1504" s="29"/>
      <c r="BX1504" s="29"/>
      <c r="BY1504" s="29"/>
      <c r="BZ1504" s="29"/>
      <c r="CA1504" s="29"/>
      <c r="CB1504" s="29"/>
      <c r="CC1504" s="29"/>
      <c r="CD1504" s="29"/>
      <c r="CE1504" s="29"/>
      <c r="CF1504" s="29"/>
      <c r="CG1504" s="29"/>
      <c r="CH1504" s="29"/>
      <c r="CI1504" s="29"/>
      <c r="CJ1504" s="29"/>
      <c r="CK1504" s="29"/>
      <c r="CL1504" s="29"/>
      <c r="CM1504" s="29"/>
      <c r="CN1504" s="29"/>
      <c r="CO1504" s="29"/>
      <c r="CP1504" s="29"/>
      <c r="CQ1504" s="29"/>
      <c r="CR1504" s="29"/>
      <c r="CS1504" s="29"/>
      <c r="CT1504" s="29"/>
      <c r="CU1504" s="29"/>
      <c r="CV1504" s="29"/>
      <c r="CW1504" s="29"/>
      <c r="CX1504" s="29"/>
      <c r="CY1504" s="29"/>
      <c r="CZ1504" s="29"/>
      <c r="DA1504" s="29"/>
      <c r="DB1504" s="29"/>
      <c r="DC1504" s="29"/>
      <c r="DD1504" s="29"/>
      <c r="DE1504" s="29"/>
      <c r="DF1504" s="29"/>
      <c r="DG1504" s="29"/>
      <c r="DH1504" s="29"/>
      <c r="DI1504" s="29"/>
      <c r="DJ1504" s="29"/>
      <c r="DK1504" s="29"/>
      <c r="DL1504" s="29"/>
      <c r="DM1504" s="29"/>
      <c r="DN1504" s="29"/>
      <c r="DO1504" s="29"/>
      <c r="DP1504" s="29"/>
      <c r="DQ1504" s="29"/>
      <c r="DR1504" s="29"/>
      <c r="DS1504" s="29"/>
      <c r="DT1504" s="29"/>
      <c r="DU1504" s="29"/>
      <c r="DV1504" s="29"/>
      <c r="DW1504" s="29"/>
      <c r="DX1504" s="29"/>
      <c r="DY1504" s="29"/>
      <c r="DZ1504" s="29"/>
      <c r="EA1504" s="29"/>
      <c r="EB1504" s="29"/>
      <c r="EC1504" s="29"/>
      <c r="ED1504" s="29"/>
      <c r="EE1504" s="29"/>
      <c r="EF1504" s="29"/>
      <c r="EG1504" s="29"/>
      <c r="EH1504" s="29"/>
      <c r="EI1504" s="29"/>
      <c r="EJ1504" s="29"/>
      <c r="EK1504" s="29"/>
      <c r="EL1504" s="29"/>
      <c r="EM1504" s="29"/>
      <c r="EN1504" s="29"/>
      <c r="EO1504" s="29"/>
      <c r="EP1504" s="29"/>
      <c r="EQ1504" s="29"/>
      <c r="ER1504" s="29"/>
      <c r="ES1504" s="29"/>
      <c r="ET1504" s="29"/>
      <c r="EU1504" s="29"/>
      <c r="EV1504" s="29"/>
      <c r="EW1504" s="29"/>
      <c r="EX1504" s="29"/>
      <c r="EY1504" s="29"/>
      <c r="EZ1504" s="29"/>
      <c r="FA1504" s="29"/>
      <c r="FB1504" s="29"/>
      <c r="FC1504" s="29"/>
      <c r="FD1504" s="29"/>
      <c r="FE1504" s="29"/>
      <c r="FF1504" s="29"/>
      <c r="FG1504" s="29"/>
      <c r="FH1504" s="29"/>
      <c r="FI1504" s="29"/>
      <c r="FJ1504" s="29"/>
      <c r="FK1504" s="29"/>
      <c r="FL1504" s="29"/>
      <c r="FM1504" s="29"/>
      <c r="FN1504" s="29"/>
      <c r="FO1504" s="29"/>
      <c r="FP1504" s="29"/>
      <c r="FQ1504" s="29"/>
      <c r="FR1504" s="29"/>
      <c r="FS1504" s="29"/>
      <c r="FT1504" s="29"/>
      <c r="FU1504" s="29"/>
      <c r="FV1504" s="29"/>
      <c r="FW1504" s="29"/>
      <c r="FX1504" s="29"/>
      <c r="FY1504" s="29"/>
      <c r="FZ1504" s="29"/>
      <c r="GA1504" s="29"/>
      <c r="GB1504" s="29"/>
      <c r="GC1504" s="29"/>
      <c r="GD1504" s="29"/>
      <c r="GE1504" s="29"/>
      <c r="GF1504" s="29"/>
      <c r="GG1504" s="29"/>
      <c r="GH1504" s="29"/>
      <c r="GI1504" s="29"/>
      <c r="GJ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</row>
    <row r="1505" spans="2:230" ht="12.75">
      <c r="B1505" s="48"/>
      <c r="C1505" s="48"/>
      <c r="D1505" s="48"/>
      <c r="E1505" s="55"/>
      <c r="F1505" s="56"/>
      <c r="G1505" s="56"/>
      <c r="H1505" s="56"/>
      <c r="I1505" s="48"/>
      <c r="J1505" s="48"/>
      <c r="K1505" s="48"/>
      <c r="L1505" s="56"/>
      <c r="M1505" s="48"/>
      <c r="N1505" s="48"/>
      <c r="O1505" s="49"/>
      <c r="P1505" s="48"/>
      <c r="Q1505" s="48"/>
      <c r="R1505" s="56"/>
      <c r="S1505" s="52"/>
      <c r="T1505" s="116"/>
      <c r="U1505" s="116"/>
      <c r="V1505" s="116"/>
      <c r="W1505" s="116"/>
      <c r="X1505" s="43"/>
      <c r="Y1505" s="43"/>
      <c r="Z1505" s="42"/>
      <c r="AA1505" s="43"/>
      <c r="AB1505" s="45"/>
      <c r="AC1505" s="45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  <c r="BI1505" s="29"/>
      <c r="BJ1505" s="29"/>
      <c r="BK1505" s="29"/>
      <c r="BL1505" s="29"/>
      <c r="BM1505" s="29"/>
      <c r="BN1505" s="29"/>
      <c r="BO1505" s="29"/>
      <c r="BP1505" s="29"/>
      <c r="BQ1505" s="29"/>
      <c r="BR1505" s="29"/>
      <c r="BS1505" s="29"/>
      <c r="BT1505" s="29"/>
      <c r="BU1505" s="29"/>
      <c r="BV1505" s="29"/>
      <c r="BW1505" s="29"/>
      <c r="BX1505" s="29"/>
      <c r="BY1505" s="29"/>
      <c r="BZ1505" s="29"/>
      <c r="CA1505" s="29"/>
      <c r="CB1505" s="29"/>
      <c r="CC1505" s="29"/>
      <c r="CD1505" s="29"/>
      <c r="CE1505" s="29"/>
      <c r="CF1505" s="29"/>
      <c r="CG1505" s="29"/>
      <c r="CH1505" s="29"/>
      <c r="CI1505" s="29"/>
      <c r="CJ1505" s="29"/>
      <c r="CK1505" s="29"/>
      <c r="CL1505" s="29"/>
      <c r="CM1505" s="29"/>
      <c r="CN1505" s="29"/>
      <c r="CO1505" s="29"/>
      <c r="CP1505" s="29"/>
      <c r="CQ1505" s="29"/>
      <c r="CR1505" s="29"/>
      <c r="CS1505" s="29"/>
      <c r="CT1505" s="29"/>
      <c r="CU1505" s="29"/>
      <c r="CV1505" s="29"/>
      <c r="CW1505" s="29"/>
      <c r="CX1505" s="29"/>
      <c r="CY1505" s="29"/>
      <c r="CZ1505" s="29"/>
      <c r="DA1505" s="29"/>
      <c r="DB1505" s="29"/>
      <c r="DC1505" s="29"/>
      <c r="DD1505" s="29"/>
      <c r="DE1505" s="29"/>
      <c r="DF1505" s="29"/>
      <c r="DG1505" s="29"/>
      <c r="DH1505" s="29"/>
      <c r="DI1505" s="29"/>
      <c r="DJ1505" s="29"/>
      <c r="DK1505" s="29"/>
      <c r="DL1505" s="29"/>
      <c r="DM1505" s="29"/>
      <c r="DN1505" s="29"/>
      <c r="DO1505" s="29"/>
      <c r="DP1505" s="29"/>
      <c r="DQ1505" s="29"/>
      <c r="DR1505" s="29"/>
      <c r="DS1505" s="29"/>
      <c r="DT1505" s="29"/>
      <c r="DU1505" s="29"/>
      <c r="DV1505" s="29"/>
      <c r="DW1505" s="29"/>
      <c r="DX1505" s="29"/>
      <c r="DY1505" s="29"/>
      <c r="DZ1505" s="29"/>
      <c r="EA1505" s="29"/>
      <c r="EB1505" s="29"/>
      <c r="EC1505" s="29"/>
      <c r="ED1505" s="29"/>
      <c r="EE1505" s="29"/>
      <c r="EF1505" s="29"/>
      <c r="EG1505" s="29"/>
      <c r="EH1505" s="29"/>
      <c r="EI1505" s="29"/>
      <c r="EJ1505" s="29"/>
      <c r="EK1505" s="29"/>
      <c r="EL1505" s="29"/>
      <c r="EM1505" s="29"/>
      <c r="EN1505" s="29"/>
      <c r="EO1505" s="29"/>
      <c r="EP1505" s="29"/>
      <c r="EQ1505" s="29"/>
      <c r="ER1505" s="29"/>
      <c r="ES1505" s="29"/>
      <c r="ET1505" s="29"/>
      <c r="EU1505" s="29"/>
      <c r="EV1505" s="29"/>
      <c r="EW1505" s="29"/>
      <c r="EX1505" s="29"/>
      <c r="EY1505" s="29"/>
      <c r="EZ1505" s="29"/>
      <c r="FA1505" s="29"/>
      <c r="FB1505" s="29"/>
      <c r="FC1505" s="29"/>
      <c r="FD1505" s="29"/>
      <c r="FE1505" s="29"/>
      <c r="FF1505" s="29"/>
      <c r="FG1505" s="29"/>
      <c r="FH1505" s="29"/>
      <c r="FI1505" s="29"/>
      <c r="FJ1505" s="29"/>
      <c r="FK1505" s="29"/>
      <c r="FL1505" s="29"/>
      <c r="FM1505" s="29"/>
      <c r="FN1505" s="29"/>
      <c r="FO1505" s="29"/>
      <c r="FP1505" s="29"/>
      <c r="FQ1505" s="29"/>
      <c r="FR1505" s="29"/>
      <c r="FS1505" s="29"/>
      <c r="FT1505" s="29"/>
      <c r="FU1505" s="29"/>
      <c r="FV1505" s="29"/>
      <c r="FW1505" s="29"/>
      <c r="FX1505" s="29"/>
      <c r="FY1505" s="29"/>
      <c r="FZ1505" s="29"/>
      <c r="GA1505" s="29"/>
      <c r="GB1505" s="29"/>
      <c r="GC1505" s="29"/>
      <c r="GD1505" s="29"/>
      <c r="GE1505" s="29"/>
      <c r="GF1505" s="29"/>
      <c r="GG1505" s="29"/>
      <c r="GH1505" s="29"/>
      <c r="GI1505" s="29"/>
      <c r="GJ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</row>
    <row r="1506" spans="2:230" ht="12.75">
      <c r="B1506" s="48"/>
      <c r="C1506" s="48"/>
      <c r="D1506" s="48"/>
      <c r="E1506" s="55"/>
      <c r="F1506" s="56"/>
      <c r="G1506" s="56"/>
      <c r="H1506" s="56"/>
      <c r="I1506" s="48"/>
      <c r="J1506" s="48"/>
      <c r="K1506" s="48"/>
      <c r="L1506" s="56"/>
      <c r="M1506" s="48"/>
      <c r="N1506" s="48"/>
      <c r="O1506" s="49"/>
      <c r="P1506" s="48"/>
      <c r="Q1506" s="48"/>
      <c r="R1506" s="56"/>
      <c r="S1506" s="52"/>
      <c r="T1506" s="116"/>
      <c r="U1506" s="116"/>
      <c r="V1506" s="116"/>
      <c r="W1506" s="116"/>
      <c r="X1506" s="43"/>
      <c r="Y1506" s="43"/>
      <c r="Z1506" s="42"/>
      <c r="AA1506" s="43"/>
      <c r="AB1506" s="45"/>
      <c r="AC1506" s="45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  <c r="BE1506" s="29"/>
      <c r="BF1506" s="29"/>
      <c r="BG1506" s="29"/>
      <c r="BH1506" s="29"/>
      <c r="BI1506" s="29"/>
      <c r="BJ1506" s="29"/>
      <c r="BK1506" s="29"/>
      <c r="BL1506" s="29"/>
      <c r="BM1506" s="29"/>
      <c r="BN1506" s="29"/>
      <c r="BO1506" s="29"/>
      <c r="BP1506" s="29"/>
      <c r="BQ1506" s="29"/>
      <c r="BR1506" s="29"/>
      <c r="BS1506" s="29"/>
      <c r="BT1506" s="29"/>
      <c r="BU1506" s="29"/>
      <c r="BV1506" s="29"/>
      <c r="BW1506" s="29"/>
      <c r="BX1506" s="29"/>
      <c r="BY1506" s="29"/>
      <c r="BZ1506" s="29"/>
      <c r="CA1506" s="29"/>
      <c r="CB1506" s="29"/>
      <c r="CC1506" s="29"/>
      <c r="CD1506" s="29"/>
      <c r="CE1506" s="29"/>
      <c r="CF1506" s="29"/>
      <c r="CG1506" s="29"/>
      <c r="CH1506" s="29"/>
      <c r="CI1506" s="29"/>
      <c r="CJ1506" s="29"/>
      <c r="CK1506" s="29"/>
      <c r="CL1506" s="29"/>
      <c r="CM1506" s="29"/>
      <c r="CN1506" s="29"/>
      <c r="CO1506" s="29"/>
      <c r="CP1506" s="29"/>
      <c r="CQ1506" s="29"/>
      <c r="CR1506" s="29"/>
      <c r="CS1506" s="29"/>
      <c r="CT1506" s="29"/>
      <c r="CU1506" s="29"/>
      <c r="CV1506" s="29"/>
      <c r="CW1506" s="29"/>
      <c r="CX1506" s="29"/>
      <c r="CY1506" s="29"/>
      <c r="CZ1506" s="29"/>
      <c r="DA1506" s="29"/>
      <c r="DB1506" s="29"/>
      <c r="DC1506" s="29"/>
      <c r="DD1506" s="29"/>
      <c r="DE1506" s="29"/>
      <c r="DF1506" s="29"/>
      <c r="DG1506" s="29"/>
      <c r="DH1506" s="29"/>
      <c r="DI1506" s="29"/>
      <c r="DJ1506" s="29"/>
      <c r="DK1506" s="29"/>
      <c r="DL1506" s="29"/>
      <c r="DM1506" s="29"/>
      <c r="DN1506" s="29"/>
      <c r="DO1506" s="29"/>
      <c r="DP1506" s="29"/>
      <c r="DQ1506" s="29"/>
      <c r="DR1506" s="29"/>
      <c r="DS1506" s="29"/>
      <c r="DT1506" s="29"/>
      <c r="DU1506" s="29"/>
      <c r="DV1506" s="29"/>
      <c r="DW1506" s="29"/>
      <c r="DX1506" s="29"/>
      <c r="DY1506" s="29"/>
      <c r="DZ1506" s="29"/>
      <c r="EA1506" s="29"/>
      <c r="EB1506" s="29"/>
      <c r="EC1506" s="29"/>
      <c r="ED1506" s="29"/>
      <c r="EE1506" s="29"/>
      <c r="EF1506" s="29"/>
      <c r="EG1506" s="29"/>
      <c r="EH1506" s="29"/>
      <c r="EI1506" s="29"/>
      <c r="EJ1506" s="29"/>
      <c r="EK1506" s="29"/>
      <c r="EL1506" s="29"/>
      <c r="EM1506" s="29"/>
      <c r="EN1506" s="29"/>
      <c r="EO1506" s="29"/>
      <c r="EP1506" s="29"/>
      <c r="EQ1506" s="29"/>
      <c r="ER1506" s="29"/>
      <c r="ES1506" s="29"/>
      <c r="ET1506" s="29"/>
      <c r="EU1506" s="29"/>
      <c r="EV1506" s="29"/>
      <c r="EW1506" s="29"/>
      <c r="EX1506" s="29"/>
      <c r="EY1506" s="29"/>
      <c r="EZ1506" s="29"/>
      <c r="FA1506" s="29"/>
      <c r="FB1506" s="29"/>
      <c r="FC1506" s="29"/>
      <c r="FD1506" s="29"/>
      <c r="FE1506" s="29"/>
      <c r="FF1506" s="29"/>
      <c r="FG1506" s="29"/>
      <c r="FH1506" s="29"/>
      <c r="FI1506" s="29"/>
      <c r="FJ1506" s="29"/>
      <c r="FK1506" s="29"/>
      <c r="FL1506" s="29"/>
      <c r="FM1506" s="29"/>
      <c r="FN1506" s="29"/>
      <c r="FO1506" s="29"/>
      <c r="FP1506" s="29"/>
      <c r="FQ1506" s="29"/>
      <c r="FR1506" s="29"/>
      <c r="FS1506" s="29"/>
      <c r="FT1506" s="29"/>
      <c r="FU1506" s="29"/>
      <c r="FV1506" s="29"/>
      <c r="FW1506" s="29"/>
      <c r="FX1506" s="29"/>
      <c r="FY1506" s="29"/>
      <c r="FZ1506" s="29"/>
      <c r="GA1506" s="29"/>
      <c r="GB1506" s="29"/>
      <c r="GC1506" s="29"/>
      <c r="GD1506" s="29"/>
      <c r="GE1506" s="29"/>
      <c r="GF1506" s="29"/>
      <c r="GG1506" s="29"/>
      <c r="GH1506" s="29"/>
      <c r="GI1506" s="29"/>
      <c r="GJ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</row>
    <row r="1507" spans="2:230" ht="12.75">
      <c r="B1507" s="48"/>
      <c r="C1507" s="48"/>
      <c r="D1507" s="48"/>
      <c r="E1507" s="55"/>
      <c r="F1507" s="56"/>
      <c r="G1507" s="56"/>
      <c r="H1507" s="56"/>
      <c r="I1507" s="48"/>
      <c r="J1507" s="48"/>
      <c r="K1507" s="48"/>
      <c r="L1507" s="56"/>
      <c r="M1507" s="48"/>
      <c r="N1507" s="48"/>
      <c r="O1507" s="49"/>
      <c r="P1507" s="48"/>
      <c r="Q1507" s="48"/>
      <c r="R1507" s="56"/>
      <c r="S1507" s="52"/>
      <c r="T1507" s="116"/>
      <c r="U1507" s="116"/>
      <c r="V1507" s="116"/>
      <c r="W1507" s="116"/>
      <c r="X1507" s="43"/>
      <c r="Y1507" s="43"/>
      <c r="Z1507" s="42"/>
      <c r="AA1507" s="43"/>
      <c r="AB1507" s="45"/>
      <c r="AC1507" s="45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  <c r="BE1507" s="29"/>
      <c r="BF1507" s="29"/>
      <c r="BG1507" s="29"/>
      <c r="BH1507" s="29"/>
      <c r="BI1507" s="29"/>
      <c r="BJ1507" s="29"/>
      <c r="BK1507" s="29"/>
      <c r="BL1507" s="29"/>
      <c r="BM1507" s="29"/>
      <c r="BN1507" s="29"/>
      <c r="BO1507" s="29"/>
      <c r="BP1507" s="29"/>
      <c r="BQ1507" s="29"/>
      <c r="BR1507" s="29"/>
      <c r="BS1507" s="29"/>
      <c r="BT1507" s="29"/>
      <c r="BU1507" s="29"/>
      <c r="BV1507" s="29"/>
      <c r="BW1507" s="29"/>
      <c r="BX1507" s="29"/>
      <c r="BY1507" s="29"/>
      <c r="BZ1507" s="29"/>
      <c r="CA1507" s="29"/>
      <c r="CB1507" s="29"/>
      <c r="CC1507" s="29"/>
      <c r="CD1507" s="29"/>
      <c r="CE1507" s="29"/>
      <c r="CF1507" s="29"/>
      <c r="CG1507" s="29"/>
      <c r="CH1507" s="29"/>
      <c r="CI1507" s="29"/>
      <c r="CJ1507" s="29"/>
      <c r="CK1507" s="29"/>
      <c r="CL1507" s="29"/>
      <c r="CM1507" s="29"/>
      <c r="CN1507" s="29"/>
      <c r="CO1507" s="29"/>
      <c r="CP1507" s="29"/>
      <c r="CQ1507" s="29"/>
      <c r="CR1507" s="29"/>
      <c r="CS1507" s="29"/>
      <c r="CT1507" s="29"/>
      <c r="CU1507" s="29"/>
      <c r="CV1507" s="29"/>
      <c r="CW1507" s="29"/>
      <c r="CX1507" s="29"/>
      <c r="CY1507" s="29"/>
      <c r="CZ1507" s="29"/>
      <c r="DA1507" s="29"/>
      <c r="DB1507" s="29"/>
      <c r="DC1507" s="29"/>
      <c r="DD1507" s="29"/>
      <c r="DE1507" s="29"/>
      <c r="DF1507" s="29"/>
      <c r="DG1507" s="29"/>
      <c r="DH1507" s="29"/>
      <c r="DI1507" s="29"/>
      <c r="DJ1507" s="29"/>
      <c r="DK1507" s="29"/>
      <c r="DL1507" s="29"/>
      <c r="DM1507" s="29"/>
      <c r="DN1507" s="29"/>
      <c r="DO1507" s="29"/>
      <c r="DP1507" s="29"/>
      <c r="DQ1507" s="29"/>
      <c r="DR1507" s="29"/>
      <c r="DS1507" s="29"/>
      <c r="DT1507" s="29"/>
      <c r="DU1507" s="29"/>
      <c r="DV1507" s="29"/>
      <c r="DW1507" s="29"/>
      <c r="DX1507" s="29"/>
      <c r="DY1507" s="29"/>
      <c r="DZ1507" s="29"/>
      <c r="EA1507" s="29"/>
      <c r="EB1507" s="29"/>
      <c r="EC1507" s="29"/>
      <c r="ED1507" s="29"/>
      <c r="EE1507" s="29"/>
      <c r="EF1507" s="29"/>
      <c r="EG1507" s="29"/>
      <c r="EH1507" s="29"/>
      <c r="EI1507" s="29"/>
      <c r="EJ1507" s="29"/>
      <c r="EK1507" s="29"/>
      <c r="EL1507" s="29"/>
      <c r="EM1507" s="29"/>
      <c r="EN1507" s="29"/>
      <c r="EO1507" s="29"/>
      <c r="EP1507" s="29"/>
      <c r="EQ1507" s="29"/>
      <c r="ER1507" s="29"/>
      <c r="ES1507" s="29"/>
      <c r="ET1507" s="29"/>
      <c r="EU1507" s="29"/>
      <c r="EV1507" s="29"/>
      <c r="EW1507" s="29"/>
      <c r="EX1507" s="29"/>
      <c r="EY1507" s="29"/>
      <c r="EZ1507" s="29"/>
      <c r="FA1507" s="29"/>
      <c r="FB1507" s="29"/>
      <c r="FC1507" s="29"/>
      <c r="FD1507" s="29"/>
      <c r="FE1507" s="29"/>
      <c r="FF1507" s="29"/>
      <c r="FG1507" s="29"/>
      <c r="FH1507" s="29"/>
      <c r="FI1507" s="29"/>
      <c r="FJ1507" s="29"/>
      <c r="FK1507" s="29"/>
      <c r="FL1507" s="29"/>
      <c r="FM1507" s="29"/>
      <c r="FN1507" s="29"/>
      <c r="FO1507" s="29"/>
      <c r="FP1507" s="29"/>
      <c r="FQ1507" s="29"/>
      <c r="FR1507" s="29"/>
      <c r="FS1507" s="29"/>
      <c r="FT1507" s="29"/>
      <c r="FU1507" s="29"/>
      <c r="FV1507" s="29"/>
      <c r="FW1507" s="29"/>
      <c r="FX1507" s="29"/>
      <c r="FY1507" s="29"/>
      <c r="FZ1507" s="29"/>
      <c r="GA1507" s="29"/>
      <c r="GB1507" s="29"/>
      <c r="GC1507" s="29"/>
      <c r="GD1507" s="29"/>
      <c r="GE1507" s="29"/>
      <c r="GF1507" s="29"/>
      <c r="GG1507" s="29"/>
      <c r="GH1507" s="29"/>
      <c r="GI1507" s="29"/>
      <c r="GJ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</row>
    <row r="1508" spans="2:230" ht="12.75">
      <c r="B1508" s="48"/>
      <c r="C1508" s="48"/>
      <c r="D1508" s="48"/>
      <c r="E1508" s="55"/>
      <c r="F1508" s="56"/>
      <c r="G1508" s="56"/>
      <c r="H1508" s="56"/>
      <c r="I1508" s="48"/>
      <c r="J1508" s="48"/>
      <c r="K1508" s="48"/>
      <c r="L1508" s="56"/>
      <c r="M1508" s="48"/>
      <c r="N1508" s="48"/>
      <c r="O1508" s="49"/>
      <c r="P1508" s="48"/>
      <c r="Q1508" s="48"/>
      <c r="R1508" s="56"/>
      <c r="S1508" s="52"/>
      <c r="T1508" s="116"/>
      <c r="U1508" s="116"/>
      <c r="V1508" s="116"/>
      <c r="W1508" s="116"/>
      <c r="X1508" s="43"/>
      <c r="Y1508" s="43"/>
      <c r="Z1508" s="42"/>
      <c r="AA1508" s="43"/>
      <c r="AB1508" s="45"/>
      <c r="AC1508" s="45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  <c r="BE1508" s="29"/>
      <c r="BF1508" s="29"/>
      <c r="BG1508" s="29"/>
      <c r="BH1508" s="29"/>
      <c r="BI1508" s="29"/>
      <c r="BJ1508" s="29"/>
      <c r="BK1508" s="29"/>
      <c r="BL1508" s="29"/>
      <c r="BM1508" s="29"/>
      <c r="BN1508" s="29"/>
      <c r="BO1508" s="29"/>
      <c r="BP1508" s="29"/>
      <c r="BQ1508" s="29"/>
      <c r="BR1508" s="29"/>
      <c r="BS1508" s="29"/>
      <c r="BT1508" s="29"/>
      <c r="BU1508" s="29"/>
      <c r="BV1508" s="29"/>
      <c r="BW1508" s="29"/>
      <c r="BX1508" s="29"/>
      <c r="BY1508" s="29"/>
      <c r="BZ1508" s="29"/>
      <c r="CA1508" s="29"/>
      <c r="CB1508" s="29"/>
      <c r="CC1508" s="29"/>
      <c r="CD1508" s="29"/>
      <c r="CE1508" s="29"/>
      <c r="CF1508" s="29"/>
      <c r="CG1508" s="29"/>
      <c r="CH1508" s="29"/>
      <c r="CI1508" s="29"/>
      <c r="CJ1508" s="29"/>
      <c r="CK1508" s="29"/>
      <c r="CL1508" s="29"/>
      <c r="CM1508" s="29"/>
      <c r="CN1508" s="29"/>
      <c r="CO1508" s="29"/>
      <c r="CP1508" s="29"/>
      <c r="CQ1508" s="29"/>
      <c r="CR1508" s="29"/>
      <c r="CS1508" s="29"/>
      <c r="CT1508" s="29"/>
      <c r="CU1508" s="29"/>
      <c r="CV1508" s="29"/>
      <c r="CW1508" s="29"/>
      <c r="CX1508" s="29"/>
      <c r="CY1508" s="29"/>
      <c r="CZ1508" s="29"/>
      <c r="DA1508" s="29"/>
      <c r="DB1508" s="29"/>
      <c r="DC1508" s="29"/>
      <c r="DD1508" s="29"/>
      <c r="DE1508" s="29"/>
      <c r="DF1508" s="29"/>
      <c r="DG1508" s="29"/>
      <c r="DH1508" s="29"/>
      <c r="DI1508" s="29"/>
      <c r="DJ1508" s="29"/>
      <c r="DK1508" s="29"/>
      <c r="DL1508" s="29"/>
      <c r="DM1508" s="29"/>
      <c r="DN1508" s="29"/>
      <c r="DO1508" s="29"/>
      <c r="DP1508" s="29"/>
      <c r="DQ1508" s="29"/>
      <c r="DR1508" s="29"/>
      <c r="DS1508" s="29"/>
      <c r="DT1508" s="29"/>
      <c r="DU1508" s="29"/>
      <c r="DV1508" s="29"/>
      <c r="DW1508" s="29"/>
      <c r="DX1508" s="29"/>
      <c r="DY1508" s="29"/>
      <c r="DZ1508" s="29"/>
      <c r="EA1508" s="29"/>
      <c r="EB1508" s="29"/>
      <c r="EC1508" s="29"/>
      <c r="ED1508" s="29"/>
      <c r="EE1508" s="29"/>
      <c r="EF1508" s="29"/>
      <c r="EG1508" s="29"/>
      <c r="EH1508" s="29"/>
      <c r="EI1508" s="29"/>
      <c r="EJ1508" s="29"/>
      <c r="EK1508" s="29"/>
      <c r="EL1508" s="29"/>
      <c r="EM1508" s="29"/>
      <c r="EN1508" s="29"/>
      <c r="EO1508" s="29"/>
      <c r="EP1508" s="29"/>
      <c r="EQ1508" s="29"/>
      <c r="ER1508" s="29"/>
      <c r="ES1508" s="29"/>
      <c r="ET1508" s="29"/>
      <c r="EU1508" s="29"/>
      <c r="EV1508" s="29"/>
      <c r="EW1508" s="29"/>
      <c r="EX1508" s="29"/>
      <c r="EY1508" s="29"/>
      <c r="EZ1508" s="29"/>
      <c r="FA1508" s="29"/>
      <c r="FB1508" s="29"/>
      <c r="FC1508" s="29"/>
      <c r="FD1508" s="29"/>
      <c r="FE1508" s="29"/>
      <c r="FF1508" s="29"/>
      <c r="FG1508" s="29"/>
      <c r="FH1508" s="29"/>
      <c r="FI1508" s="29"/>
      <c r="FJ1508" s="29"/>
      <c r="FK1508" s="29"/>
      <c r="FL1508" s="29"/>
      <c r="FM1508" s="29"/>
      <c r="FN1508" s="29"/>
      <c r="FO1508" s="29"/>
      <c r="FP1508" s="29"/>
      <c r="FQ1508" s="29"/>
      <c r="FR1508" s="29"/>
      <c r="FS1508" s="29"/>
      <c r="FT1508" s="29"/>
      <c r="FU1508" s="29"/>
      <c r="FV1508" s="29"/>
      <c r="FW1508" s="29"/>
      <c r="FX1508" s="29"/>
      <c r="FY1508" s="29"/>
      <c r="FZ1508" s="29"/>
      <c r="GA1508" s="29"/>
      <c r="GB1508" s="29"/>
      <c r="GC1508" s="29"/>
      <c r="GD1508" s="29"/>
      <c r="GE1508" s="29"/>
      <c r="GF1508" s="29"/>
      <c r="GG1508" s="29"/>
      <c r="GH1508" s="29"/>
      <c r="GI1508" s="29"/>
      <c r="GJ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</row>
    <row r="1509" spans="2:230" ht="12.75">
      <c r="B1509" s="48"/>
      <c r="C1509" s="48"/>
      <c r="D1509" s="48"/>
      <c r="E1509" s="55"/>
      <c r="F1509" s="56"/>
      <c r="G1509" s="56"/>
      <c r="H1509" s="56"/>
      <c r="I1509" s="48"/>
      <c r="J1509" s="48"/>
      <c r="K1509" s="48"/>
      <c r="L1509" s="56"/>
      <c r="M1509" s="48"/>
      <c r="N1509" s="48"/>
      <c r="O1509" s="49"/>
      <c r="P1509" s="48"/>
      <c r="Q1509" s="48"/>
      <c r="R1509" s="56"/>
      <c r="S1509" s="52"/>
      <c r="T1509" s="116"/>
      <c r="U1509" s="116"/>
      <c r="V1509" s="116"/>
      <c r="W1509" s="116"/>
      <c r="X1509" s="43"/>
      <c r="Y1509" s="43"/>
      <c r="Z1509" s="42"/>
      <c r="AA1509" s="43"/>
      <c r="AB1509" s="45"/>
      <c r="AC1509" s="45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  <c r="BE1509" s="29"/>
      <c r="BF1509" s="29"/>
      <c r="BG1509" s="29"/>
      <c r="BH1509" s="29"/>
      <c r="BI1509" s="29"/>
      <c r="BJ1509" s="29"/>
      <c r="BK1509" s="29"/>
      <c r="BL1509" s="29"/>
      <c r="BM1509" s="29"/>
      <c r="BN1509" s="29"/>
      <c r="BO1509" s="29"/>
      <c r="BP1509" s="29"/>
      <c r="BQ1509" s="29"/>
      <c r="BR1509" s="29"/>
      <c r="BS1509" s="29"/>
      <c r="BT1509" s="29"/>
      <c r="BU1509" s="29"/>
      <c r="BV1509" s="29"/>
      <c r="BW1509" s="29"/>
      <c r="BX1509" s="29"/>
      <c r="BY1509" s="29"/>
      <c r="BZ1509" s="29"/>
      <c r="CA1509" s="29"/>
      <c r="CB1509" s="29"/>
      <c r="CC1509" s="29"/>
      <c r="CD1509" s="29"/>
      <c r="CE1509" s="29"/>
      <c r="CF1509" s="29"/>
      <c r="CG1509" s="29"/>
      <c r="CH1509" s="29"/>
      <c r="CI1509" s="29"/>
      <c r="CJ1509" s="29"/>
      <c r="CK1509" s="29"/>
      <c r="CL1509" s="29"/>
      <c r="CM1509" s="29"/>
      <c r="CN1509" s="29"/>
      <c r="CO1509" s="29"/>
      <c r="CP1509" s="29"/>
      <c r="CQ1509" s="29"/>
      <c r="CR1509" s="29"/>
      <c r="CS1509" s="29"/>
      <c r="CT1509" s="29"/>
      <c r="CU1509" s="29"/>
      <c r="CV1509" s="29"/>
      <c r="CW1509" s="29"/>
      <c r="CX1509" s="29"/>
      <c r="CY1509" s="29"/>
      <c r="CZ1509" s="29"/>
      <c r="DA1509" s="29"/>
      <c r="DB1509" s="29"/>
      <c r="DC1509" s="29"/>
      <c r="DD1509" s="29"/>
      <c r="DE1509" s="29"/>
      <c r="DF1509" s="29"/>
      <c r="DG1509" s="29"/>
      <c r="DH1509" s="29"/>
      <c r="DI1509" s="29"/>
      <c r="DJ1509" s="29"/>
      <c r="DK1509" s="29"/>
      <c r="DL1509" s="29"/>
      <c r="DM1509" s="29"/>
      <c r="DN1509" s="29"/>
      <c r="DO1509" s="29"/>
      <c r="DP1509" s="29"/>
      <c r="DQ1509" s="29"/>
      <c r="DR1509" s="29"/>
      <c r="DS1509" s="29"/>
      <c r="DT1509" s="29"/>
      <c r="DU1509" s="29"/>
      <c r="DV1509" s="29"/>
      <c r="DW1509" s="29"/>
      <c r="DX1509" s="29"/>
      <c r="DY1509" s="29"/>
      <c r="DZ1509" s="29"/>
      <c r="EA1509" s="29"/>
      <c r="EB1509" s="29"/>
      <c r="EC1509" s="29"/>
      <c r="ED1509" s="29"/>
      <c r="EE1509" s="29"/>
      <c r="EF1509" s="29"/>
      <c r="EG1509" s="29"/>
      <c r="EH1509" s="29"/>
      <c r="EI1509" s="29"/>
      <c r="EJ1509" s="29"/>
      <c r="EK1509" s="29"/>
      <c r="EL1509" s="29"/>
      <c r="EM1509" s="29"/>
      <c r="EN1509" s="29"/>
      <c r="EO1509" s="29"/>
      <c r="EP1509" s="29"/>
      <c r="EQ1509" s="29"/>
      <c r="ER1509" s="29"/>
      <c r="ES1509" s="29"/>
      <c r="ET1509" s="29"/>
      <c r="EU1509" s="29"/>
      <c r="EV1509" s="29"/>
      <c r="EW1509" s="29"/>
      <c r="EX1509" s="29"/>
      <c r="EY1509" s="29"/>
      <c r="EZ1509" s="29"/>
      <c r="FA1509" s="29"/>
      <c r="FB1509" s="29"/>
      <c r="FC1509" s="29"/>
      <c r="FD1509" s="29"/>
      <c r="FE1509" s="29"/>
      <c r="FF1509" s="29"/>
      <c r="FG1509" s="29"/>
      <c r="FH1509" s="29"/>
      <c r="FI1509" s="29"/>
      <c r="FJ1509" s="29"/>
      <c r="FK1509" s="29"/>
      <c r="FL1509" s="29"/>
      <c r="FM1509" s="29"/>
      <c r="FN1509" s="29"/>
      <c r="FO1509" s="29"/>
      <c r="FP1509" s="29"/>
      <c r="FQ1509" s="29"/>
      <c r="FR1509" s="29"/>
      <c r="FS1509" s="29"/>
      <c r="FT1509" s="29"/>
      <c r="FU1509" s="29"/>
      <c r="FV1509" s="29"/>
      <c r="FW1509" s="29"/>
      <c r="FX1509" s="29"/>
      <c r="FY1509" s="29"/>
      <c r="FZ1509" s="29"/>
      <c r="GA1509" s="29"/>
      <c r="GB1509" s="29"/>
      <c r="GC1509" s="29"/>
      <c r="GD1509" s="29"/>
      <c r="GE1509" s="29"/>
      <c r="GF1509" s="29"/>
      <c r="GG1509" s="29"/>
      <c r="GH1509" s="29"/>
      <c r="GI1509" s="29"/>
      <c r="GJ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</row>
    <row r="1510" spans="2:230" ht="12.75">
      <c r="B1510" s="48"/>
      <c r="C1510" s="48"/>
      <c r="D1510" s="48"/>
      <c r="E1510" s="55"/>
      <c r="F1510" s="56"/>
      <c r="G1510" s="56"/>
      <c r="H1510" s="56"/>
      <c r="I1510" s="48"/>
      <c r="J1510" s="48"/>
      <c r="K1510" s="48"/>
      <c r="L1510" s="56"/>
      <c r="M1510" s="48"/>
      <c r="N1510" s="48"/>
      <c r="O1510" s="49"/>
      <c r="P1510" s="48"/>
      <c r="Q1510" s="48"/>
      <c r="R1510" s="56"/>
      <c r="S1510" s="52"/>
      <c r="T1510" s="116"/>
      <c r="U1510" s="116"/>
      <c r="V1510" s="116"/>
      <c r="W1510" s="116"/>
      <c r="X1510" s="43"/>
      <c r="Y1510" s="43"/>
      <c r="Z1510" s="42"/>
      <c r="AA1510" s="43"/>
      <c r="AB1510" s="45"/>
      <c r="AC1510" s="45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  <c r="BE1510" s="29"/>
      <c r="BF1510" s="29"/>
      <c r="BG1510" s="29"/>
      <c r="BH1510" s="29"/>
      <c r="BI1510" s="29"/>
      <c r="BJ1510" s="29"/>
      <c r="BK1510" s="29"/>
      <c r="BL1510" s="29"/>
      <c r="BM1510" s="29"/>
      <c r="BN1510" s="29"/>
      <c r="BO1510" s="29"/>
      <c r="BP1510" s="29"/>
      <c r="BQ1510" s="29"/>
      <c r="BR1510" s="29"/>
      <c r="BS1510" s="29"/>
      <c r="BT1510" s="29"/>
      <c r="BU1510" s="29"/>
      <c r="BV1510" s="29"/>
      <c r="BW1510" s="29"/>
      <c r="BX1510" s="29"/>
      <c r="BY1510" s="29"/>
      <c r="BZ1510" s="29"/>
      <c r="CA1510" s="29"/>
      <c r="CB1510" s="29"/>
      <c r="CC1510" s="29"/>
      <c r="CD1510" s="29"/>
      <c r="CE1510" s="29"/>
      <c r="CF1510" s="29"/>
      <c r="CG1510" s="29"/>
      <c r="CH1510" s="29"/>
      <c r="CI1510" s="29"/>
      <c r="CJ1510" s="29"/>
      <c r="CK1510" s="29"/>
      <c r="CL1510" s="29"/>
      <c r="CM1510" s="29"/>
      <c r="CN1510" s="29"/>
      <c r="CO1510" s="29"/>
      <c r="CP1510" s="29"/>
      <c r="CQ1510" s="29"/>
      <c r="CR1510" s="29"/>
      <c r="CS1510" s="29"/>
      <c r="CT1510" s="29"/>
      <c r="CU1510" s="29"/>
      <c r="CV1510" s="29"/>
      <c r="CW1510" s="29"/>
      <c r="CX1510" s="29"/>
      <c r="CY1510" s="29"/>
      <c r="CZ1510" s="29"/>
      <c r="DA1510" s="29"/>
      <c r="DB1510" s="29"/>
      <c r="DC1510" s="29"/>
      <c r="DD1510" s="29"/>
      <c r="DE1510" s="29"/>
      <c r="DF1510" s="29"/>
      <c r="DG1510" s="29"/>
      <c r="DH1510" s="29"/>
      <c r="DI1510" s="29"/>
      <c r="DJ1510" s="29"/>
      <c r="DK1510" s="29"/>
      <c r="DL1510" s="29"/>
      <c r="DM1510" s="29"/>
      <c r="DN1510" s="29"/>
      <c r="DO1510" s="29"/>
      <c r="DP1510" s="29"/>
      <c r="DQ1510" s="29"/>
      <c r="DR1510" s="29"/>
      <c r="DS1510" s="29"/>
      <c r="DT1510" s="29"/>
      <c r="DU1510" s="29"/>
      <c r="DV1510" s="29"/>
      <c r="DW1510" s="29"/>
      <c r="DX1510" s="29"/>
      <c r="DY1510" s="29"/>
      <c r="DZ1510" s="29"/>
      <c r="EA1510" s="29"/>
      <c r="EB1510" s="29"/>
      <c r="EC1510" s="29"/>
      <c r="ED1510" s="29"/>
      <c r="EE1510" s="29"/>
      <c r="EF1510" s="29"/>
      <c r="EG1510" s="29"/>
      <c r="EH1510" s="29"/>
      <c r="EI1510" s="29"/>
      <c r="EJ1510" s="29"/>
      <c r="EK1510" s="29"/>
      <c r="EL1510" s="29"/>
      <c r="EM1510" s="29"/>
      <c r="EN1510" s="29"/>
      <c r="EO1510" s="29"/>
      <c r="EP1510" s="29"/>
      <c r="EQ1510" s="29"/>
      <c r="ER1510" s="29"/>
      <c r="ES1510" s="29"/>
      <c r="ET1510" s="29"/>
      <c r="EU1510" s="29"/>
      <c r="EV1510" s="29"/>
      <c r="EW1510" s="29"/>
      <c r="EX1510" s="29"/>
      <c r="EY1510" s="29"/>
      <c r="EZ1510" s="29"/>
      <c r="FA1510" s="29"/>
      <c r="FB1510" s="29"/>
      <c r="FC1510" s="29"/>
      <c r="FD1510" s="29"/>
      <c r="FE1510" s="29"/>
      <c r="FF1510" s="29"/>
      <c r="FG1510" s="29"/>
      <c r="FH1510" s="29"/>
      <c r="FI1510" s="29"/>
      <c r="FJ1510" s="29"/>
      <c r="FK1510" s="29"/>
      <c r="FL1510" s="29"/>
      <c r="FM1510" s="29"/>
      <c r="FN1510" s="29"/>
      <c r="FO1510" s="29"/>
      <c r="FP1510" s="29"/>
      <c r="FQ1510" s="29"/>
      <c r="FR1510" s="29"/>
      <c r="FS1510" s="29"/>
      <c r="FT1510" s="29"/>
      <c r="FU1510" s="29"/>
      <c r="FV1510" s="29"/>
      <c r="FW1510" s="29"/>
      <c r="FX1510" s="29"/>
      <c r="FY1510" s="29"/>
      <c r="FZ1510" s="29"/>
      <c r="GA1510" s="29"/>
      <c r="GB1510" s="29"/>
      <c r="GC1510" s="29"/>
      <c r="GD1510" s="29"/>
      <c r="GE1510" s="29"/>
      <c r="GF1510" s="29"/>
      <c r="GG1510" s="29"/>
      <c r="GH1510" s="29"/>
      <c r="GI1510" s="29"/>
      <c r="GJ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</row>
    <row r="1511" spans="2:230" ht="12.75">
      <c r="B1511" s="48"/>
      <c r="C1511" s="48"/>
      <c r="D1511" s="48"/>
      <c r="E1511" s="55"/>
      <c r="F1511" s="56"/>
      <c r="G1511" s="56"/>
      <c r="H1511" s="56"/>
      <c r="I1511" s="48"/>
      <c r="J1511" s="48"/>
      <c r="K1511" s="48"/>
      <c r="L1511" s="56"/>
      <c r="M1511" s="48"/>
      <c r="N1511" s="48"/>
      <c r="O1511" s="49"/>
      <c r="P1511" s="48"/>
      <c r="Q1511" s="48"/>
      <c r="R1511" s="56"/>
      <c r="S1511" s="52"/>
      <c r="T1511" s="116"/>
      <c r="U1511" s="116"/>
      <c r="V1511" s="116"/>
      <c r="W1511" s="116"/>
      <c r="X1511" s="43"/>
      <c r="Y1511" s="43"/>
      <c r="Z1511" s="42"/>
      <c r="AA1511" s="43"/>
      <c r="AB1511" s="45"/>
      <c r="AC1511" s="45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  <c r="BI1511" s="29"/>
      <c r="BJ1511" s="29"/>
      <c r="BK1511" s="29"/>
      <c r="BL1511" s="29"/>
      <c r="BM1511" s="29"/>
      <c r="BN1511" s="29"/>
      <c r="BO1511" s="29"/>
      <c r="BP1511" s="29"/>
      <c r="BQ1511" s="29"/>
      <c r="BR1511" s="29"/>
      <c r="BS1511" s="29"/>
      <c r="BT1511" s="29"/>
      <c r="BU1511" s="29"/>
      <c r="BV1511" s="29"/>
      <c r="BW1511" s="29"/>
      <c r="BX1511" s="29"/>
      <c r="BY1511" s="29"/>
      <c r="BZ1511" s="29"/>
      <c r="CA1511" s="29"/>
      <c r="CB1511" s="29"/>
      <c r="CC1511" s="29"/>
      <c r="CD1511" s="29"/>
      <c r="CE1511" s="29"/>
      <c r="CF1511" s="29"/>
      <c r="CG1511" s="29"/>
      <c r="CH1511" s="29"/>
      <c r="CI1511" s="29"/>
      <c r="CJ1511" s="29"/>
      <c r="CK1511" s="29"/>
      <c r="CL1511" s="29"/>
      <c r="CM1511" s="29"/>
      <c r="CN1511" s="29"/>
      <c r="CO1511" s="29"/>
      <c r="CP1511" s="29"/>
      <c r="CQ1511" s="29"/>
      <c r="CR1511" s="29"/>
      <c r="CS1511" s="29"/>
      <c r="CT1511" s="29"/>
      <c r="CU1511" s="29"/>
      <c r="CV1511" s="29"/>
      <c r="CW1511" s="29"/>
      <c r="CX1511" s="29"/>
      <c r="CY1511" s="29"/>
      <c r="CZ1511" s="29"/>
      <c r="DA1511" s="29"/>
      <c r="DB1511" s="29"/>
      <c r="DC1511" s="29"/>
      <c r="DD1511" s="29"/>
      <c r="DE1511" s="29"/>
      <c r="DF1511" s="29"/>
      <c r="DG1511" s="29"/>
      <c r="DH1511" s="29"/>
      <c r="DI1511" s="29"/>
      <c r="DJ1511" s="29"/>
      <c r="DK1511" s="29"/>
      <c r="DL1511" s="29"/>
      <c r="DM1511" s="29"/>
      <c r="DN1511" s="29"/>
      <c r="DO1511" s="29"/>
      <c r="DP1511" s="29"/>
      <c r="DQ1511" s="29"/>
      <c r="DR1511" s="29"/>
      <c r="DS1511" s="29"/>
      <c r="DT1511" s="29"/>
      <c r="DU1511" s="29"/>
      <c r="DV1511" s="29"/>
      <c r="DW1511" s="29"/>
      <c r="DX1511" s="29"/>
      <c r="DY1511" s="29"/>
      <c r="DZ1511" s="29"/>
      <c r="EA1511" s="29"/>
      <c r="EB1511" s="29"/>
      <c r="EC1511" s="29"/>
      <c r="ED1511" s="29"/>
      <c r="EE1511" s="29"/>
      <c r="EF1511" s="29"/>
      <c r="EG1511" s="29"/>
      <c r="EH1511" s="29"/>
      <c r="EI1511" s="29"/>
      <c r="EJ1511" s="29"/>
      <c r="EK1511" s="29"/>
      <c r="EL1511" s="29"/>
      <c r="EM1511" s="29"/>
      <c r="EN1511" s="29"/>
      <c r="EO1511" s="29"/>
      <c r="EP1511" s="29"/>
      <c r="EQ1511" s="29"/>
      <c r="ER1511" s="29"/>
      <c r="ES1511" s="29"/>
      <c r="ET1511" s="29"/>
      <c r="EU1511" s="29"/>
      <c r="EV1511" s="29"/>
      <c r="EW1511" s="29"/>
      <c r="EX1511" s="29"/>
      <c r="EY1511" s="29"/>
      <c r="EZ1511" s="29"/>
      <c r="FA1511" s="29"/>
      <c r="FB1511" s="29"/>
      <c r="FC1511" s="29"/>
      <c r="FD1511" s="29"/>
      <c r="FE1511" s="29"/>
      <c r="FF1511" s="29"/>
      <c r="FG1511" s="29"/>
      <c r="FH1511" s="29"/>
      <c r="FI1511" s="29"/>
      <c r="FJ1511" s="29"/>
      <c r="FK1511" s="29"/>
      <c r="FL1511" s="29"/>
      <c r="FM1511" s="29"/>
      <c r="FN1511" s="29"/>
      <c r="FO1511" s="29"/>
      <c r="FP1511" s="29"/>
      <c r="FQ1511" s="29"/>
      <c r="FR1511" s="29"/>
      <c r="FS1511" s="29"/>
      <c r="FT1511" s="29"/>
      <c r="FU1511" s="29"/>
      <c r="FV1511" s="29"/>
      <c r="FW1511" s="29"/>
      <c r="FX1511" s="29"/>
      <c r="FY1511" s="29"/>
      <c r="FZ1511" s="29"/>
      <c r="GA1511" s="29"/>
      <c r="GB1511" s="29"/>
      <c r="GC1511" s="29"/>
      <c r="GD1511" s="29"/>
      <c r="GE1511" s="29"/>
      <c r="GF1511" s="29"/>
      <c r="GG1511" s="29"/>
      <c r="GH1511" s="29"/>
      <c r="GI1511" s="29"/>
      <c r="GJ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</row>
    <row r="1512" spans="2:230" ht="12.75">
      <c r="B1512" s="48"/>
      <c r="C1512" s="48"/>
      <c r="D1512" s="48"/>
      <c r="E1512" s="55"/>
      <c r="F1512" s="56"/>
      <c r="G1512" s="56"/>
      <c r="H1512" s="56"/>
      <c r="I1512" s="48"/>
      <c r="J1512" s="48"/>
      <c r="K1512" s="48"/>
      <c r="L1512" s="56"/>
      <c r="M1512" s="48"/>
      <c r="N1512" s="48"/>
      <c r="O1512" s="49"/>
      <c r="P1512" s="48"/>
      <c r="Q1512" s="48"/>
      <c r="R1512" s="56"/>
      <c r="S1512" s="52"/>
      <c r="T1512" s="116"/>
      <c r="U1512" s="116"/>
      <c r="V1512" s="116"/>
      <c r="W1512" s="116"/>
      <c r="X1512" s="43"/>
      <c r="Y1512" s="43"/>
      <c r="Z1512" s="42"/>
      <c r="AA1512" s="43"/>
      <c r="AB1512" s="45"/>
      <c r="AC1512" s="45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  <c r="BE1512" s="29"/>
      <c r="BF1512" s="29"/>
      <c r="BG1512" s="29"/>
      <c r="BH1512" s="29"/>
      <c r="BI1512" s="29"/>
      <c r="BJ1512" s="29"/>
      <c r="BK1512" s="29"/>
      <c r="BL1512" s="29"/>
      <c r="BM1512" s="29"/>
      <c r="BN1512" s="29"/>
      <c r="BO1512" s="29"/>
      <c r="BP1512" s="29"/>
      <c r="BQ1512" s="29"/>
      <c r="BR1512" s="29"/>
      <c r="BS1512" s="29"/>
      <c r="BT1512" s="29"/>
      <c r="BU1512" s="29"/>
      <c r="BV1512" s="29"/>
      <c r="BW1512" s="29"/>
      <c r="BX1512" s="29"/>
      <c r="BY1512" s="29"/>
      <c r="BZ1512" s="29"/>
      <c r="CA1512" s="29"/>
      <c r="CB1512" s="29"/>
      <c r="CC1512" s="29"/>
      <c r="CD1512" s="29"/>
      <c r="CE1512" s="29"/>
      <c r="CF1512" s="29"/>
      <c r="CG1512" s="29"/>
      <c r="CH1512" s="29"/>
      <c r="CI1512" s="29"/>
      <c r="CJ1512" s="29"/>
      <c r="CK1512" s="29"/>
      <c r="CL1512" s="29"/>
      <c r="CM1512" s="29"/>
      <c r="CN1512" s="29"/>
      <c r="CO1512" s="29"/>
      <c r="CP1512" s="29"/>
      <c r="CQ1512" s="29"/>
      <c r="CR1512" s="29"/>
      <c r="CS1512" s="29"/>
      <c r="CT1512" s="29"/>
      <c r="CU1512" s="29"/>
      <c r="CV1512" s="29"/>
      <c r="CW1512" s="29"/>
      <c r="CX1512" s="29"/>
      <c r="CY1512" s="29"/>
      <c r="CZ1512" s="29"/>
      <c r="DA1512" s="29"/>
      <c r="DB1512" s="29"/>
      <c r="DC1512" s="29"/>
      <c r="DD1512" s="29"/>
      <c r="DE1512" s="29"/>
      <c r="DF1512" s="29"/>
      <c r="DG1512" s="29"/>
      <c r="DH1512" s="29"/>
      <c r="DI1512" s="29"/>
      <c r="DJ1512" s="29"/>
      <c r="DK1512" s="29"/>
      <c r="DL1512" s="29"/>
      <c r="DM1512" s="29"/>
      <c r="DN1512" s="29"/>
      <c r="DO1512" s="29"/>
      <c r="DP1512" s="29"/>
      <c r="DQ1512" s="29"/>
      <c r="DR1512" s="29"/>
      <c r="DS1512" s="29"/>
      <c r="DT1512" s="29"/>
      <c r="DU1512" s="29"/>
      <c r="DV1512" s="29"/>
      <c r="DW1512" s="29"/>
      <c r="DX1512" s="29"/>
      <c r="DY1512" s="29"/>
      <c r="DZ1512" s="29"/>
      <c r="EA1512" s="29"/>
      <c r="EB1512" s="29"/>
      <c r="EC1512" s="29"/>
      <c r="ED1512" s="29"/>
      <c r="EE1512" s="29"/>
      <c r="EF1512" s="29"/>
      <c r="EG1512" s="29"/>
      <c r="EH1512" s="29"/>
      <c r="EI1512" s="29"/>
      <c r="EJ1512" s="29"/>
      <c r="EK1512" s="29"/>
      <c r="EL1512" s="29"/>
      <c r="EM1512" s="29"/>
      <c r="EN1512" s="29"/>
      <c r="EO1512" s="29"/>
      <c r="EP1512" s="29"/>
      <c r="EQ1512" s="29"/>
      <c r="ER1512" s="29"/>
      <c r="ES1512" s="29"/>
      <c r="ET1512" s="29"/>
      <c r="EU1512" s="29"/>
      <c r="EV1512" s="29"/>
      <c r="EW1512" s="29"/>
      <c r="EX1512" s="29"/>
      <c r="EY1512" s="29"/>
      <c r="EZ1512" s="29"/>
      <c r="FA1512" s="29"/>
      <c r="FB1512" s="29"/>
      <c r="FC1512" s="29"/>
      <c r="FD1512" s="29"/>
      <c r="FE1512" s="29"/>
      <c r="FF1512" s="29"/>
      <c r="FG1512" s="29"/>
      <c r="FH1512" s="29"/>
      <c r="FI1512" s="29"/>
      <c r="FJ1512" s="29"/>
      <c r="FK1512" s="29"/>
      <c r="FL1512" s="29"/>
      <c r="FM1512" s="29"/>
      <c r="FN1512" s="29"/>
      <c r="FO1512" s="29"/>
      <c r="FP1512" s="29"/>
      <c r="FQ1512" s="29"/>
      <c r="FR1512" s="29"/>
      <c r="FS1512" s="29"/>
      <c r="FT1512" s="29"/>
      <c r="FU1512" s="29"/>
      <c r="FV1512" s="29"/>
      <c r="FW1512" s="29"/>
      <c r="FX1512" s="29"/>
      <c r="FY1512" s="29"/>
      <c r="FZ1512" s="29"/>
      <c r="GA1512" s="29"/>
      <c r="GB1512" s="29"/>
      <c r="GC1512" s="29"/>
      <c r="GD1512" s="29"/>
      <c r="GE1512" s="29"/>
      <c r="GF1512" s="29"/>
      <c r="GG1512" s="29"/>
      <c r="GH1512" s="29"/>
      <c r="GI1512" s="29"/>
      <c r="GJ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</row>
    <row r="1513" spans="2:230" ht="12.75">
      <c r="B1513" s="48"/>
      <c r="C1513" s="48"/>
      <c r="D1513" s="48"/>
      <c r="E1513" s="55"/>
      <c r="F1513" s="56"/>
      <c r="G1513" s="56"/>
      <c r="H1513" s="56"/>
      <c r="I1513" s="48"/>
      <c r="J1513" s="48"/>
      <c r="K1513" s="48"/>
      <c r="L1513" s="56"/>
      <c r="M1513" s="48"/>
      <c r="N1513" s="48"/>
      <c r="O1513" s="49"/>
      <c r="P1513" s="48"/>
      <c r="Q1513" s="48"/>
      <c r="R1513" s="56"/>
      <c r="S1513" s="52"/>
      <c r="T1513" s="116"/>
      <c r="U1513" s="116"/>
      <c r="V1513" s="116"/>
      <c r="W1513" s="116"/>
      <c r="X1513" s="43"/>
      <c r="Y1513" s="43"/>
      <c r="Z1513" s="42"/>
      <c r="AA1513" s="43"/>
      <c r="AB1513" s="45"/>
      <c r="AC1513" s="45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  <c r="BE1513" s="29"/>
      <c r="BF1513" s="29"/>
      <c r="BG1513" s="29"/>
      <c r="BH1513" s="29"/>
      <c r="BI1513" s="29"/>
      <c r="BJ1513" s="29"/>
      <c r="BK1513" s="29"/>
      <c r="BL1513" s="29"/>
      <c r="BM1513" s="29"/>
      <c r="BN1513" s="29"/>
      <c r="BO1513" s="29"/>
      <c r="BP1513" s="29"/>
      <c r="BQ1513" s="29"/>
      <c r="BR1513" s="29"/>
      <c r="BS1513" s="29"/>
      <c r="BT1513" s="29"/>
      <c r="BU1513" s="29"/>
      <c r="BV1513" s="29"/>
      <c r="BW1513" s="29"/>
      <c r="BX1513" s="29"/>
      <c r="BY1513" s="29"/>
      <c r="BZ1513" s="29"/>
      <c r="CA1513" s="29"/>
      <c r="CB1513" s="29"/>
      <c r="CC1513" s="29"/>
      <c r="CD1513" s="29"/>
      <c r="CE1513" s="29"/>
      <c r="CF1513" s="29"/>
      <c r="CG1513" s="29"/>
      <c r="CH1513" s="29"/>
      <c r="CI1513" s="29"/>
      <c r="CJ1513" s="29"/>
      <c r="CK1513" s="29"/>
      <c r="CL1513" s="29"/>
      <c r="CM1513" s="29"/>
      <c r="CN1513" s="29"/>
      <c r="CO1513" s="29"/>
      <c r="CP1513" s="29"/>
      <c r="CQ1513" s="29"/>
      <c r="CR1513" s="29"/>
      <c r="CS1513" s="29"/>
      <c r="CT1513" s="29"/>
      <c r="CU1513" s="29"/>
      <c r="CV1513" s="29"/>
      <c r="CW1513" s="29"/>
      <c r="CX1513" s="29"/>
      <c r="CY1513" s="29"/>
      <c r="CZ1513" s="29"/>
      <c r="DA1513" s="29"/>
      <c r="DB1513" s="29"/>
      <c r="DC1513" s="29"/>
      <c r="DD1513" s="29"/>
      <c r="DE1513" s="29"/>
      <c r="DF1513" s="29"/>
      <c r="DG1513" s="29"/>
      <c r="DH1513" s="29"/>
      <c r="DI1513" s="29"/>
      <c r="DJ1513" s="29"/>
      <c r="DK1513" s="29"/>
      <c r="DL1513" s="29"/>
      <c r="DM1513" s="29"/>
      <c r="DN1513" s="29"/>
      <c r="DO1513" s="29"/>
      <c r="DP1513" s="29"/>
      <c r="DQ1513" s="29"/>
      <c r="DR1513" s="29"/>
      <c r="DS1513" s="29"/>
      <c r="DT1513" s="29"/>
      <c r="DU1513" s="29"/>
      <c r="DV1513" s="29"/>
      <c r="DW1513" s="29"/>
      <c r="DX1513" s="29"/>
      <c r="DY1513" s="29"/>
      <c r="DZ1513" s="29"/>
      <c r="EA1513" s="29"/>
      <c r="EB1513" s="29"/>
      <c r="EC1513" s="29"/>
      <c r="ED1513" s="29"/>
      <c r="EE1513" s="29"/>
      <c r="EF1513" s="29"/>
      <c r="EG1513" s="29"/>
      <c r="EH1513" s="29"/>
      <c r="EI1513" s="29"/>
      <c r="EJ1513" s="29"/>
      <c r="EK1513" s="29"/>
      <c r="EL1513" s="29"/>
      <c r="EM1513" s="29"/>
      <c r="EN1513" s="29"/>
      <c r="EO1513" s="29"/>
      <c r="EP1513" s="29"/>
      <c r="EQ1513" s="29"/>
      <c r="ER1513" s="29"/>
      <c r="ES1513" s="29"/>
      <c r="ET1513" s="29"/>
      <c r="EU1513" s="29"/>
      <c r="EV1513" s="29"/>
      <c r="EW1513" s="29"/>
      <c r="EX1513" s="29"/>
      <c r="EY1513" s="29"/>
      <c r="EZ1513" s="29"/>
      <c r="FA1513" s="29"/>
      <c r="FB1513" s="29"/>
      <c r="FC1513" s="29"/>
      <c r="FD1513" s="29"/>
      <c r="FE1513" s="29"/>
      <c r="FF1513" s="29"/>
      <c r="FG1513" s="29"/>
      <c r="FH1513" s="29"/>
      <c r="FI1513" s="29"/>
      <c r="FJ1513" s="29"/>
      <c r="FK1513" s="29"/>
      <c r="FL1513" s="29"/>
      <c r="FM1513" s="29"/>
      <c r="FN1513" s="29"/>
      <c r="FO1513" s="29"/>
      <c r="FP1513" s="29"/>
      <c r="FQ1513" s="29"/>
      <c r="FR1513" s="29"/>
      <c r="FS1513" s="29"/>
      <c r="FT1513" s="29"/>
      <c r="FU1513" s="29"/>
      <c r="FV1513" s="29"/>
      <c r="FW1513" s="29"/>
      <c r="FX1513" s="29"/>
      <c r="FY1513" s="29"/>
      <c r="FZ1513" s="29"/>
      <c r="GA1513" s="29"/>
      <c r="GB1513" s="29"/>
      <c r="GC1513" s="29"/>
      <c r="GD1513" s="29"/>
      <c r="GE1513" s="29"/>
      <c r="GF1513" s="29"/>
      <c r="GG1513" s="29"/>
      <c r="GH1513" s="29"/>
      <c r="GI1513" s="29"/>
      <c r="GJ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</row>
    <row r="1514" spans="2:230" ht="12.75">
      <c r="B1514" s="48"/>
      <c r="C1514" s="48"/>
      <c r="D1514" s="48"/>
      <c r="E1514" s="55"/>
      <c r="F1514" s="56"/>
      <c r="G1514" s="56"/>
      <c r="H1514" s="56"/>
      <c r="I1514" s="48"/>
      <c r="J1514" s="48"/>
      <c r="K1514" s="48"/>
      <c r="L1514" s="56"/>
      <c r="M1514" s="48"/>
      <c r="N1514" s="48"/>
      <c r="O1514" s="49"/>
      <c r="P1514" s="48"/>
      <c r="Q1514" s="48"/>
      <c r="R1514" s="56"/>
      <c r="S1514" s="52"/>
      <c r="T1514" s="116"/>
      <c r="U1514" s="116"/>
      <c r="V1514" s="116"/>
      <c r="W1514" s="116"/>
      <c r="X1514" s="43"/>
      <c r="Y1514" s="43"/>
      <c r="Z1514" s="42"/>
      <c r="AA1514" s="43"/>
      <c r="AB1514" s="45"/>
      <c r="AC1514" s="45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  <c r="BE1514" s="29"/>
      <c r="BF1514" s="29"/>
      <c r="BG1514" s="29"/>
      <c r="BH1514" s="29"/>
      <c r="BI1514" s="29"/>
      <c r="BJ1514" s="29"/>
      <c r="BK1514" s="29"/>
      <c r="BL1514" s="29"/>
      <c r="BM1514" s="29"/>
      <c r="BN1514" s="29"/>
      <c r="BO1514" s="29"/>
      <c r="BP1514" s="29"/>
      <c r="BQ1514" s="29"/>
      <c r="BR1514" s="29"/>
      <c r="BS1514" s="29"/>
      <c r="BT1514" s="29"/>
      <c r="BU1514" s="29"/>
      <c r="BV1514" s="29"/>
      <c r="BW1514" s="29"/>
      <c r="BX1514" s="29"/>
      <c r="BY1514" s="29"/>
      <c r="BZ1514" s="29"/>
      <c r="CA1514" s="29"/>
      <c r="CB1514" s="29"/>
      <c r="CC1514" s="29"/>
      <c r="CD1514" s="29"/>
      <c r="CE1514" s="29"/>
      <c r="CF1514" s="29"/>
      <c r="CG1514" s="29"/>
      <c r="CH1514" s="29"/>
      <c r="CI1514" s="29"/>
      <c r="CJ1514" s="29"/>
      <c r="CK1514" s="29"/>
      <c r="CL1514" s="29"/>
      <c r="CM1514" s="29"/>
      <c r="CN1514" s="29"/>
      <c r="CO1514" s="29"/>
      <c r="CP1514" s="29"/>
      <c r="CQ1514" s="29"/>
      <c r="CR1514" s="29"/>
      <c r="CS1514" s="29"/>
      <c r="CT1514" s="29"/>
      <c r="CU1514" s="29"/>
      <c r="CV1514" s="29"/>
      <c r="CW1514" s="29"/>
      <c r="CX1514" s="29"/>
      <c r="CY1514" s="29"/>
      <c r="CZ1514" s="29"/>
      <c r="DA1514" s="29"/>
      <c r="DB1514" s="29"/>
      <c r="DC1514" s="29"/>
      <c r="DD1514" s="29"/>
      <c r="DE1514" s="29"/>
      <c r="DF1514" s="29"/>
      <c r="DG1514" s="29"/>
      <c r="DH1514" s="29"/>
      <c r="DI1514" s="29"/>
      <c r="DJ1514" s="29"/>
      <c r="DK1514" s="29"/>
      <c r="DL1514" s="29"/>
      <c r="DM1514" s="29"/>
      <c r="DN1514" s="29"/>
      <c r="DO1514" s="29"/>
      <c r="DP1514" s="29"/>
      <c r="DQ1514" s="29"/>
      <c r="DR1514" s="29"/>
      <c r="DS1514" s="29"/>
      <c r="DT1514" s="29"/>
      <c r="DU1514" s="29"/>
      <c r="DV1514" s="29"/>
      <c r="DW1514" s="29"/>
      <c r="DX1514" s="29"/>
      <c r="DY1514" s="29"/>
      <c r="DZ1514" s="29"/>
      <c r="EA1514" s="29"/>
      <c r="EB1514" s="29"/>
      <c r="EC1514" s="29"/>
      <c r="ED1514" s="29"/>
      <c r="EE1514" s="29"/>
      <c r="EF1514" s="29"/>
      <c r="EG1514" s="29"/>
      <c r="EH1514" s="29"/>
      <c r="EI1514" s="29"/>
      <c r="EJ1514" s="29"/>
      <c r="EK1514" s="29"/>
      <c r="EL1514" s="29"/>
      <c r="EM1514" s="29"/>
      <c r="EN1514" s="29"/>
      <c r="EO1514" s="29"/>
      <c r="EP1514" s="29"/>
      <c r="EQ1514" s="29"/>
      <c r="ER1514" s="29"/>
      <c r="ES1514" s="29"/>
      <c r="ET1514" s="29"/>
      <c r="EU1514" s="29"/>
      <c r="EV1514" s="29"/>
      <c r="EW1514" s="29"/>
      <c r="EX1514" s="29"/>
      <c r="EY1514" s="29"/>
      <c r="EZ1514" s="29"/>
      <c r="FA1514" s="29"/>
      <c r="FB1514" s="29"/>
      <c r="FC1514" s="29"/>
      <c r="FD1514" s="29"/>
      <c r="FE1514" s="29"/>
      <c r="FF1514" s="29"/>
      <c r="FG1514" s="29"/>
      <c r="FH1514" s="29"/>
      <c r="FI1514" s="29"/>
      <c r="FJ1514" s="29"/>
      <c r="FK1514" s="29"/>
      <c r="FL1514" s="29"/>
      <c r="FM1514" s="29"/>
      <c r="FN1514" s="29"/>
      <c r="FO1514" s="29"/>
      <c r="FP1514" s="29"/>
      <c r="FQ1514" s="29"/>
      <c r="FR1514" s="29"/>
      <c r="FS1514" s="29"/>
      <c r="FT1514" s="29"/>
      <c r="FU1514" s="29"/>
      <c r="FV1514" s="29"/>
      <c r="FW1514" s="29"/>
      <c r="FX1514" s="29"/>
      <c r="FY1514" s="29"/>
      <c r="FZ1514" s="29"/>
      <c r="GA1514" s="29"/>
      <c r="GB1514" s="29"/>
      <c r="GC1514" s="29"/>
      <c r="GD1514" s="29"/>
      <c r="GE1514" s="29"/>
      <c r="GF1514" s="29"/>
      <c r="GG1514" s="29"/>
      <c r="GH1514" s="29"/>
      <c r="GI1514" s="29"/>
      <c r="GJ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</row>
    <row r="1515" spans="2:230" ht="12.75">
      <c r="B1515" s="48"/>
      <c r="C1515" s="48"/>
      <c r="D1515" s="48"/>
      <c r="E1515" s="55"/>
      <c r="F1515" s="56"/>
      <c r="G1515" s="56"/>
      <c r="H1515" s="56"/>
      <c r="I1515" s="48"/>
      <c r="J1515" s="48"/>
      <c r="K1515" s="48"/>
      <c r="L1515" s="56"/>
      <c r="M1515" s="48"/>
      <c r="N1515" s="48"/>
      <c r="O1515" s="49"/>
      <c r="P1515" s="48"/>
      <c r="Q1515" s="48"/>
      <c r="R1515" s="56"/>
      <c r="S1515" s="52"/>
      <c r="T1515" s="116"/>
      <c r="U1515" s="116"/>
      <c r="V1515" s="116"/>
      <c r="W1515" s="116"/>
      <c r="X1515" s="43"/>
      <c r="Y1515" s="43"/>
      <c r="Z1515" s="42"/>
      <c r="AA1515" s="43"/>
      <c r="AB1515" s="45"/>
      <c r="AC1515" s="45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  <c r="BE1515" s="29"/>
      <c r="BF1515" s="29"/>
      <c r="BG1515" s="29"/>
      <c r="BH1515" s="29"/>
      <c r="BI1515" s="29"/>
      <c r="BJ1515" s="29"/>
      <c r="BK1515" s="29"/>
      <c r="BL1515" s="29"/>
      <c r="BM1515" s="29"/>
      <c r="BN1515" s="29"/>
      <c r="BO1515" s="29"/>
      <c r="BP1515" s="29"/>
      <c r="BQ1515" s="29"/>
      <c r="BR1515" s="29"/>
      <c r="BS1515" s="29"/>
      <c r="BT1515" s="29"/>
      <c r="BU1515" s="29"/>
      <c r="BV1515" s="29"/>
      <c r="BW1515" s="29"/>
      <c r="BX1515" s="29"/>
      <c r="BY1515" s="29"/>
      <c r="BZ1515" s="29"/>
      <c r="CA1515" s="29"/>
      <c r="CB1515" s="29"/>
      <c r="CC1515" s="29"/>
      <c r="CD1515" s="29"/>
      <c r="CE1515" s="29"/>
      <c r="CF1515" s="29"/>
      <c r="CG1515" s="29"/>
      <c r="CH1515" s="29"/>
      <c r="CI1515" s="29"/>
      <c r="CJ1515" s="29"/>
      <c r="CK1515" s="29"/>
      <c r="CL1515" s="29"/>
      <c r="CM1515" s="29"/>
      <c r="CN1515" s="29"/>
      <c r="CO1515" s="29"/>
      <c r="CP1515" s="29"/>
      <c r="CQ1515" s="29"/>
      <c r="CR1515" s="29"/>
      <c r="CS1515" s="29"/>
      <c r="CT1515" s="29"/>
      <c r="CU1515" s="29"/>
      <c r="CV1515" s="29"/>
      <c r="CW1515" s="29"/>
      <c r="CX1515" s="29"/>
      <c r="CY1515" s="29"/>
      <c r="CZ1515" s="29"/>
      <c r="DA1515" s="29"/>
      <c r="DB1515" s="29"/>
      <c r="DC1515" s="29"/>
      <c r="DD1515" s="29"/>
      <c r="DE1515" s="29"/>
      <c r="DF1515" s="29"/>
      <c r="DG1515" s="29"/>
      <c r="DH1515" s="29"/>
      <c r="DI1515" s="29"/>
      <c r="DJ1515" s="29"/>
      <c r="DK1515" s="29"/>
      <c r="DL1515" s="29"/>
      <c r="DM1515" s="29"/>
      <c r="DN1515" s="29"/>
      <c r="DO1515" s="29"/>
      <c r="DP1515" s="29"/>
      <c r="DQ1515" s="29"/>
      <c r="DR1515" s="29"/>
      <c r="DS1515" s="29"/>
      <c r="DT1515" s="29"/>
      <c r="DU1515" s="29"/>
      <c r="DV1515" s="29"/>
      <c r="DW1515" s="29"/>
      <c r="DX1515" s="29"/>
      <c r="DY1515" s="29"/>
      <c r="DZ1515" s="29"/>
      <c r="EA1515" s="29"/>
      <c r="EB1515" s="29"/>
      <c r="EC1515" s="29"/>
      <c r="ED1515" s="29"/>
      <c r="EE1515" s="29"/>
      <c r="EF1515" s="29"/>
      <c r="EG1515" s="29"/>
      <c r="EH1515" s="29"/>
      <c r="EI1515" s="29"/>
      <c r="EJ1515" s="29"/>
      <c r="EK1515" s="29"/>
      <c r="EL1515" s="29"/>
      <c r="EM1515" s="29"/>
      <c r="EN1515" s="29"/>
      <c r="EO1515" s="29"/>
      <c r="EP1515" s="29"/>
      <c r="EQ1515" s="29"/>
      <c r="ER1515" s="29"/>
      <c r="ES1515" s="29"/>
      <c r="ET1515" s="29"/>
      <c r="EU1515" s="29"/>
      <c r="EV1515" s="29"/>
      <c r="EW1515" s="29"/>
      <c r="EX1515" s="29"/>
      <c r="EY1515" s="29"/>
      <c r="EZ1515" s="29"/>
      <c r="FA1515" s="29"/>
      <c r="FB1515" s="29"/>
      <c r="FC1515" s="29"/>
      <c r="FD1515" s="29"/>
      <c r="FE1515" s="29"/>
      <c r="FF1515" s="29"/>
      <c r="FG1515" s="29"/>
      <c r="FH1515" s="29"/>
      <c r="FI1515" s="29"/>
      <c r="FJ1515" s="29"/>
      <c r="FK1515" s="29"/>
      <c r="FL1515" s="29"/>
      <c r="FM1515" s="29"/>
      <c r="FN1515" s="29"/>
      <c r="FO1515" s="29"/>
      <c r="FP1515" s="29"/>
      <c r="FQ1515" s="29"/>
      <c r="FR1515" s="29"/>
      <c r="FS1515" s="29"/>
      <c r="FT1515" s="29"/>
      <c r="FU1515" s="29"/>
      <c r="FV1515" s="29"/>
      <c r="FW1515" s="29"/>
      <c r="FX1515" s="29"/>
      <c r="FY1515" s="29"/>
      <c r="FZ1515" s="29"/>
      <c r="GA1515" s="29"/>
      <c r="GB1515" s="29"/>
      <c r="GC1515" s="29"/>
      <c r="GD1515" s="29"/>
      <c r="GE1515" s="29"/>
      <c r="GF1515" s="29"/>
      <c r="GG1515" s="29"/>
      <c r="GH1515" s="29"/>
      <c r="GI1515" s="29"/>
      <c r="GJ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</row>
    <row r="1516" spans="2:230" ht="12.75">
      <c r="B1516" s="48"/>
      <c r="C1516" s="48"/>
      <c r="D1516" s="48"/>
      <c r="E1516" s="55"/>
      <c r="F1516" s="56"/>
      <c r="G1516" s="56"/>
      <c r="H1516" s="56"/>
      <c r="I1516" s="48"/>
      <c r="J1516" s="48"/>
      <c r="K1516" s="48"/>
      <c r="L1516" s="56"/>
      <c r="M1516" s="48"/>
      <c r="N1516" s="48"/>
      <c r="O1516" s="49"/>
      <c r="P1516" s="48"/>
      <c r="Q1516" s="48"/>
      <c r="R1516" s="56"/>
      <c r="S1516" s="52"/>
      <c r="T1516" s="116"/>
      <c r="U1516" s="116"/>
      <c r="V1516" s="116"/>
      <c r="W1516" s="116"/>
      <c r="X1516" s="43"/>
      <c r="Y1516" s="43"/>
      <c r="Z1516" s="42"/>
      <c r="AA1516" s="43"/>
      <c r="AB1516" s="45"/>
      <c r="AC1516" s="45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  <c r="BE1516" s="29"/>
      <c r="BF1516" s="29"/>
      <c r="BG1516" s="29"/>
      <c r="BH1516" s="29"/>
      <c r="BI1516" s="29"/>
      <c r="BJ1516" s="29"/>
      <c r="BK1516" s="29"/>
      <c r="BL1516" s="29"/>
      <c r="BM1516" s="29"/>
      <c r="BN1516" s="29"/>
      <c r="BO1516" s="29"/>
      <c r="BP1516" s="29"/>
      <c r="BQ1516" s="29"/>
      <c r="BR1516" s="29"/>
      <c r="BS1516" s="29"/>
      <c r="BT1516" s="29"/>
      <c r="BU1516" s="29"/>
      <c r="BV1516" s="29"/>
      <c r="BW1516" s="29"/>
      <c r="BX1516" s="29"/>
      <c r="BY1516" s="29"/>
      <c r="BZ1516" s="29"/>
      <c r="CA1516" s="29"/>
      <c r="CB1516" s="29"/>
      <c r="CC1516" s="29"/>
      <c r="CD1516" s="29"/>
      <c r="CE1516" s="29"/>
      <c r="CF1516" s="29"/>
      <c r="CG1516" s="29"/>
      <c r="CH1516" s="29"/>
      <c r="CI1516" s="29"/>
      <c r="CJ1516" s="29"/>
      <c r="CK1516" s="29"/>
      <c r="CL1516" s="29"/>
      <c r="CM1516" s="29"/>
      <c r="CN1516" s="29"/>
      <c r="CO1516" s="29"/>
      <c r="CP1516" s="29"/>
      <c r="CQ1516" s="29"/>
      <c r="CR1516" s="29"/>
      <c r="CS1516" s="29"/>
      <c r="CT1516" s="29"/>
      <c r="CU1516" s="29"/>
      <c r="CV1516" s="29"/>
      <c r="CW1516" s="29"/>
      <c r="CX1516" s="29"/>
      <c r="CY1516" s="29"/>
      <c r="CZ1516" s="29"/>
      <c r="DA1516" s="29"/>
      <c r="DB1516" s="29"/>
      <c r="DC1516" s="29"/>
      <c r="DD1516" s="29"/>
      <c r="DE1516" s="29"/>
      <c r="DF1516" s="29"/>
      <c r="DG1516" s="29"/>
      <c r="DH1516" s="29"/>
      <c r="DI1516" s="29"/>
      <c r="DJ1516" s="29"/>
      <c r="DK1516" s="29"/>
      <c r="DL1516" s="29"/>
      <c r="DM1516" s="29"/>
      <c r="DN1516" s="29"/>
      <c r="DO1516" s="29"/>
      <c r="DP1516" s="29"/>
      <c r="DQ1516" s="29"/>
      <c r="DR1516" s="29"/>
      <c r="DS1516" s="29"/>
      <c r="DT1516" s="29"/>
      <c r="DU1516" s="29"/>
      <c r="DV1516" s="29"/>
      <c r="DW1516" s="29"/>
      <c r="DX1516" s="29"/>
      <c r="DY1516" s="29"/>
      <c r="DZ1516" s="29"/>
      <c r="EA1516" s="29"/>
      <c r="EB1516" s="29"/>
      <c r="EC1516" s="29"/>
      <c r="ED1516" s="29"/>
      <c r="EE1516" s="29"/>
      <c r="EF1516" s="29"/>
      <c r="EG1516" s="29"/>
      <c r="EH1516" s="29"/>
      <c r="EI1516" s="29"/>
      <c r="EJ1516" s="29"/>
      <c r="EK1516" s="29"/>
      <c r="EL1516" s="29"/>
      <c r="EM1516" s="29"/>
      <c r="EN1516" s="29"/>
      <c r="EO1516" s="29"/>
      <c r="EP1516" s="29"/>
      <c r="EQ1516" s="29"/>
      <c r="ER1516" s="29"/>
      <c r="ES1516" s="29"/>
      <c r="ET1516" s="29"/>
      <c r="EU1516" s="29"/>
      <c r="EV1516" s="29"/>
      <c r="EW1516" s="29"/>
      <c r="EX1516" s="29"/>
      <c r="EY1516" s="29"/>
      <c r="EZ1516" s="29"/>
      <c r="FA1516" s="29"/>
      <c r="FB1516" s="29"/>
      <c r="FC1516" s="29"/>
      <c r="FD1516" s="29"/>
      <c r="FE1516" s="29"/>
      <c r="FF1516" s="29"/>
      <c r="FG1516" s="29"/>
      <c r="FH1516" s="29"/>
      <c r="FI1516" s="29"/>
      <c r="FJ1516" s="29"/>
      <c r="FK1516" s="29"/>
      <c r="FL1516" s="29"/>
      <c r="FM1516" s="29"/>
      <c r="FN1516" s="29"/>
      <c r="FO1516" s="29"/>
      <c r="FP1516" s="29"/>
      <c r="FQ1516" s="29"/>
      <c r="FR1516" s="29"/>
      <c r="FS1516" s="29"/>
      <c r="FT1516" s="29"/>
      <c r="FU1516" s="29"/>
      <c r="FV1516" s="29"/>
      <c r="FW1516" s="29"/>
      <c r="FX1516" s="29"/>
      <c r="FY1516" s="29"/>
      <c r="FZ1516" s="29"/>
      <c r="GA1516" s="29"/>
      <c r="GB1516" s="29"/>
      <c r="GC1516" s="29"/>
      <c r="GD1516" s="29"/>
      <c r="GE1516" s="29"/>
      <c r="GF1516" s="29"/>
      <c r="GG1516" s="29"/>
      <c r="GH1516" s="29"/>
      <c r="GI1516" s="29"/>
      <c r="GJ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</row>
    <row r="1517" spans="2:230" ht="12.75">
      <c r="B1517" s="48"/>
      <c r="C1517" s="48"/>
      <c r="D1517" s="48"/>
      <c r="E1517" s="55"/>
      <c r="F1517" s="56"/>
      <c r="G1517" s="56"/>
      <c r="H1517" s="56"/>
      <c r="I1517" s="48"/>
      <c r="J1517" s="48"/>
      <c r="K1517" s="48"/>
      <c r="L1517" s="56"/>
      <c r="M1517" s="48"/>
      <c r="N1517" s="48"/>
      <c r="O1517" s="49"/>
      <c r="P1517" s="48"/>
      <c r="Q1517" s="48"/>
      <c r="R1517" s="56"/>
      <c r="S1517" s="52"/>
      <c r="T1517" s="116"/>
      <c r="U1517" s="116"/>
      <c r="V1517" s="116"/>
      <c r="W1517" s="116"/>
      <c r="X1517" s="43"/>
      <c r="Y1517" s="43"/>
      <c r="Z1517" s="42"/>
      <c r="AA1517" s="43"/>
      <c r="AB1517" s="45"/>
      <c r="AC1517" s="45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  <c r="BI1517" s="29"/>
      <c r="BJ1517" s="29"/>
      <c r="BK1517" s="29"/>
      <c r="BL1517" s="29"/>
      <c r="BM1517" s="29"/>
      <c r="BN1517" s="29"/>
      <c r="BO1517" s="29"/>
      <c r="BP1517" s="29"/>
      <c r="BQ1517" s="29"/>
      <c r="BR1517" s="29"/>
      <c r="BS1517" s="29"/>
      <c r="BT1517" s="29"/>
      <c r="BU1517" s="29"/>
      <c r="BV1517" s="29"/>
      <c r="BW1517" s="29"/>
      <c r="BX1517" s="29"/>
      <c r="BY1517" s="29"/>
      <c r="BZ1517" s="29"/>
      <c r="CA1517" s="29"/>
      <c r="CB1517" s="29"/>
      <c r="CC1517" s="29"/>
      <c r="CD1517" s="29"/>
      <c r="CE1517" s="29"/>
      <c r="CF1517" s="29"/>
      <c r="CG1517" s="29"/>
      <c r="CH1517" s="29"/>
      <c r="CI1517" s="29"/>
      <c r="CJ1517" s="29"/>
      <c r="CK1517" s="29"/>
      <c r="CL1517" s="29"/>
      <c r="CM1517" s="29"/>
      <c r="CN1517" s="29"/>
      <c r="CO1517" s="29"/>
      <c r="CP1517" s="29"/>
      <c r="CQ1517" s="29"/>
      <c r="CR1517" s="29"/>
      <c r="CS1517" s="29"/>
      <c r="CT1517" s="29"/>
      <c r="CU1517" s="29"/>
      <c r="CV1517" s="29"/>
      <c r="CW1517" s="29"/>
      <c r="CX1517" s="29"/>
      <c r="CY1517" s="29"/>
      <c r="CZ1517" s="29"/>
      <c r="DA1517" s="29"/>
      <c r="DB1517" s="29"/>
      <c r="DC1517" s="29"/>
      <c r="DD1517" s="29"/>
      <c r="DE1517" s="29"/>
      <c r="DF1517" s="29"/>
      <c r="DG1517" s="29"/>
      <c r="DH1517" s="29"/>
      <c r="DI1517" s="29"/>
      <c r="DJ1517" s="29"/>
      <c r="DK1517" s="29"/>
      <c r="DL1517" s="29"/>
      <c r="DM1517" s="29"/>
      <c r="DN1517" s="29"/>
      <c r="DO1517" s="29"/>
      <c r="DP1517" s="29"/>
      <c r="DQ1517" s="29"/>
      <c r="DR1517" s="29"/>
      <c r="DS1517" s="29"/>
      <c r="DT1517" s="29"/>
      <c r="DU1517" s="29"/>
      <c r="DV1517" s="29"/>
      <c r="DW1517" s="29"/>
      <c r="DX1517" s="29"/>
      <c r="DY1517" s="29"/>
      <c r="DZ1517" s="29"/>
      <c r="EA1517" s="29"/>
      <c r="EB1517" s="29"/>
      <c r="EC1517" s="29"/>
      <c r="ED1517" s="29"/>
      <c r="EE1517" s="29"/>
      <c r="EF1517" s="29"/>
      <c r="EG1517" s="29"/>
      <c r="EH1517" s="29"/>
      <c r="EI1517" s="29"/>
      <c r="EJ1517" s="29"/>
      <c r="EK1517" s="29"/>
      <c r="EL1517" s="29"/>
      <c r="EM1517" s="29"/>
      <c r="EN1517" s="29"/>
      <c r="EO1517" s="29"/>
      <c r="EP1517" s="29"/>
      <c r="EQ1517" s="29"/>
      <c r="ER1517" s="29"/>
      <c r="ES1517" s="29"/>
      <c r="ET1517" s="29"/>
      <c r="EU1517" s="29"/>
      <c r="EV1517" s="29"/>
      <c r="EW1517" s="29"/>
      <c r="EX1517" s="29"/>
      <c r="EY1517" s="29"/>
      <c r="EZ1517" s="29"/>
      <c r="FA1517" s="29"/>
      <c r="FB1517" s="29"/>
      <c r="FC1517" s="29"/>
      <c r="FD1517" s="29"/>
      <c r="FE1517" s="29"/>
      <c r="FF1517" s="29"/>
      <c r="FG1517" s="29"/>
      <c r="FH1517" s="29"/>
      <c r="FI1517" s="29"/>
      <c r="FJ1517" s="29"/>
      <c r="FK1517" s="29"/>
      <c r="FL1517" s="29"/>
      <c r="FM1517" s="29"/>
      <c r="FN1517" s="29"/>
      <c r="FO1517" s="29"/>
      <c r="FP1517" s="29"/>
      <c r="FQ1517" s="29"/>
      <c r="FR1517" s="29"/>
      <c r="FS1517" s="29"/>
      <c r="FT1517" s="29"/>
      <c r="FU1517" s="29"/>
      <c r="FV1517" s="29"/>
      <c r="FW1517" s="29"/>
      <c r="FX1517" s="29"/>
      <c r="FY1517" s="29"/>
      <c r="FZ1517" s="29"/>
      <c r="GA1517" s="29"/>
      <c r="GB1517" s="29"/>
      <c r="GC1517" s="29"/>
      <c r="GD1517" s="29"/>
      <c r="GE1517" s="29"/>
      <c r="GF1517" s="29"/>
      <c r="GG1517" s="29"/>
      <c r="GH1517" s="29"/>
      <c r="GI1517" s="29"/>
      <c r="GJ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</row>
    <row r="1518" spans="2:230" ht="12.75">
      <c r="B1518" s="48"/>
      <c r="C1518" s="48"/>
      <c r="D1518" s="48"/>
      <c r="E1518" s="55"/>
      <c r="F1518" s="56"/>
      <c r="G1518" s="56"/>
      <c r="H1518" s="56"/>
      <c r="I1518" s="48"/>
      <c r="J1518" s="48"/>
      <c r="K1518" s="48"/>
      <c r="L1518" s="56"/>
      <c r="M1518" s="48"/>
      <c r="N1518" s="48"/>
      <c r="O1518" s="49"/>
      <c r="P1518" s="48"/>
      <c r="Q1518" s="48"/>
      <c r="R1518" s="56"/>
      <c r="S1518" s="52"/>
      <c r="T1518" s="116"/>
      <c r="U1518" s="116"/>
      <c r="V1518" s="116"/>
      <c r="W1518" s="116"/>
      <c r="X1518" s="43"/>
      <c r="Y1518" s="43"/>
      <c r="Z1518" s="42"/>
      <c r="AA1518" s="43"/>
      <c r="AB1518" s="45"/>
      <c r="AC1518" s="45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  <c r="BE1518" s="29"/>
      <c r="BF1518" s="29"/>
      <c r="BG1518" s="29"/>
      <c r="BH1518" s="29"/>
      <c r="BI1518" s="29"/>
      <c r="BJ1518" s="29"/>
      <c r="BK1518" s="29"/>
      <c r="BL1518" s="29"/>
      <c r="BM1518" s="29"/>
      <c r="BN1518" s="29"/>
      <c r="BO1518" s="29"/>
      <c r="BP1518" s="29"/>
      <c r="BQ1518" s="29"/>
      <c r="BR1518" s="29"/>
      <c r="BS1518" s="29"/>
      <c r="BT1518" s="29"/>
      <c r="BU1518" s="29"/>
      <c r="BV1518" s="29"/>
      <c r="BW1518" s="29"/>
      <c r="BX1518" s="29"/>
      <c r="BY1518" s="29"/>
      <c r="BZ1518" s="29"/>
      <c r="CA1518" s="29"/>
      <c r="CB1518" s="29"/>
      <c r="CC1518" s="29"/>
      <c r="CD1518" s="29"/>
      <c r="CE1518" s="29"/>
      <c r="CF1518" s="29"/>
      <c r="CG1518" s="29"/>
      <c r="CH1518" s="29"/>
      <c r="CI1518" s="29"/>
      <c r="CJ1518" s="29"/>
      <c r="CK1518" s="29"/>
      <c r="CL1518" s="29"/>
      <c r="CM1518" s="29"/>
      <c r="CN1518" s="29"/>
      <c r="CO1518" s="29"/>
      <c r="CP1518" s="29"/>
      <c r="CQ1518" s="29"/>
      <c r="CR1518" s="29"/>
      <c r="CS1518" s="29"/>
      <c r="CT1518" s="29"/>
      <c r="CU1518" s="29"/>
      <c r="CV1518" s="29"/>
      <c r="CW1518" s="29"/>
      <c r="CX1518" s="29"/>
      <c r="CY1518" s="29"/>
      <c r="CZ1518" s="29"/>
      <c r="DA1518" s="29"/>
      <c r="DB1518" s="29"/>
      <c r="DC1518" s="29"/>
      <c r="DD1518" s="29"/>
      <c r="DE1518" s="29"/>
      <c r="DF1518" s="29"/>
      <c r="DG1518" s="29"/>
      <c r="DH1518" s="29"/>
      <c r="DI1518" s="29"/>
      <c r="DJ1518" s="29"/>
      <c r="DK1518" s="29"/>
      <c r="DL1518" s="29"/>
      <c r="DM1518" s="29"/>
      <c r="DN1518" s="29"/>
      <c r="DO1518" s="29"/>
      <c r="DP1518" s="29"/>
      <c r="DQ1518" s="29"/>
      <c r="DR1518" s="29"/>
      <c r="DS1518" s="29"/>
      <c r="DT1518" s="29"/>
      <c r="DU1518" s="29"/>
      <c r="DV1518" s="29"/>
      <c r="DW1518" s="29"/>
      <c r="DX1518" s="29"/>
      <c r="DY1518" s="29"/>
      <c r="DZ1518" s="29"/>
      <c r="EA1518" s="29"/>
      <c r="EB1518" s="29"/>
      <c r="EC1518" s="29"/>
      <c r="ED1518" s="29"/>
      <c r="EE1518" s="29"/>
      <c r="EF1518" s="29"/>
      <c r="EG1518" s="29"/>
      <c r="EH1518" s="29"/>
      <c r="EI1518" s="29"/>
      <c r="EJ1518" s="29"/>
      <c r="EK1518" s="29"/>
      <c r="EL1518" s="29"/>
      <c r="EM1518" s="29"/>
      <c r="EN1518" s="29"/>
      <c r="EO1518" s="29"/>
      <c r="EP1518" s="29"/>
      <c r="EQ1518" s="29"/>
      <c r="ER1518" s="29"/>
      <c r="ES1518" s="29"/>
      <c r="ET1518" s="29"/>
      <c r="EU1518" s="29"/>
      <c r="EV1518" s="29"/>
      <c r="EW1518" s="29"/>
      <c r="EX1518" s="29"/>
      <c r="EY1518" s="29"/>
      <c r="EZ1518" s="29"/>
      <c r="FA1518" s="29"/>
      <c r="FB1518" s="29"/>
      <c r="FC1518" s="29"/>
      <c r="FD1518" s="29"/>
      <c r="FE1518" s="29"/>
      <c r="FF1518" s="29"/>
      <c r="FG1518" s="29"/>
      <c r="FH1518" s="29"/>
      <c r="FI1518" s="29"/>
      <c r="FJ1518" s="29"/>
      <c r="FK1518" s="29"/>
      <c r="FL1518" s="29"/>
      <c r="FM1518" s="29"/>
      <c r="FN1518" s="29"/>
      <c r="FO1518" s="29"/>
      <c r="FP1518" s="29"/>
      <c r="FQ1518" s="29"/>
      <c r="FR1518" s="29"/>
      <c r="FS1518" s="29"/>
      <c r="FT1518" s="29"/>
      <c r="FU1518" s="29"/>
      <c r="FV1518" s="29"/>
      <c r="FW1518" s="29"/>
      <c r="FX1518" s="29"/>
      <c r="FY1518" s="29"/>
      <c r="FZ1518" s="29"/>
      <c r="GA1518" s="29"/>
      <c r="GB1518" s="29"/>
      <c r="GC1518" s="29"/>
      <c r="GD1518" s="29"/>
      <c r="GE1518" s="29"/>
      <c r="GF1518" s="29"/>
      <c r="GG1518" s="29"/>
      <c r="GH1518" s="29"/>
      <c r="GI1518" s="29"/>
      <c r="GJ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</row>
    <row r="1519" spans="2:230" ht="12.75">
      <c r="B1519" s="48"/>
      <c r="C1519" s="48"/>
      <c r="D1519" s="48"/>
      <c r="E1519" s="55"/>
      <c r="F1519" s="56"/>
      <c r="G1519" s="56"/>
      <c r="H1519" s="56"/>
      <c r="I1519" s="48"/>
      <c r="J1519" s="48"/>
      <c r="K1519" s="48"/>
      <c r="L1519" s="56"/>
      <c r="M1519" s="48"/>
      <c r="N1519" s="48"/>
      <c r="O1519" s="49"/>
      <c r="P1519" s="48"/>
      <c r="Q1519" s="48"/>
      <c r="R1519" s="56"/>
      <c r="S1519" s="52"/>
      <c r="T1519" s="116"/>
      <c r="U1519" s="116"/>
      <c r="V1519" s="116"/>
      <c r="W1519" s="116"/>
      <c r="X1519" s="43"/>
      <c r="Y1519" s="43"/>
      <c r="Z1519" s="42"/>
      <c r="AA1519" s="43"/>
      <c r="AB1519" s="45"/>
      <c r="AC1519" s="45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  <c r="BE1519" s="29"/>
      <c r="BF1519" s="29"/>
      <c r="BG1519" s="29"/>
      <c r="BH1519" s="29"/>
      <c r="BI1519" s="29"/>
      <c r="BJ1519" s="29"/>
      <c r="BK1519" s="29"/>
      <c r="BL1519" s="29"/>
      <c r="BM1519" s="29"/>
      <c r="BN1519" s="29"/>
      <c r="BO1519" s="29"/>
      <c r="BP1519" s="29"/>
      <c r="BQ1519" s="29"/>
      <c r="BR1519" s="29"/>
      <c r="BS1519" s="29"/>
      <c r="BT1519" s="29"/>
      <c r="BU1519" s="29"/>
      <c r="BV1519" s="29"/>
      <c r="BW1519" s="29"/>
      <c r="BX1519" s="29"/>
      <c r="BY1519" s="29"/>
      <c r="BZ1519" s="29"/>
      <c r="CA1519" s="29"/>
      <c r="CB1519" s="29"/>
      <c r="CC1519" s="29"/>
      <c r="CD1519" s="29"/>
      <c r="CE1519" s="29"/>
      <c r="CF1519" s="29"/>
      <c r="CG1519" s="29"/>
      <c r="CH1519" s="29"/>
      <c r="CI1519" s="29"/>
      <c r="CJ1519" s="29"/>
      <c r="CK1519" s="29"/>
      <c r="CL1519" s="29"/>
      <c r="CM1519" s="29"/>
      <c r="CN1519" s="29"/>
      <c r="CO1519" s="29"/>
      <c r="CP1519" s="29"/>
      <c r="CQ1519" s="29"/>
      <c r="CR1519" s="29"/>
      <c r="CS1519" s="29"/>
      <c r="CT1519" s="29"/>
      <c r="CU1519" s="29"/>
      <c r="CV1519" s="29"/>
      <c r="CW1519" s="29"/>
      <c r="CX1519" s="29"/>
      <c r="CY1519" s="29"/>
      <c r="CZ1519" s="29"/>
      <c r="DA1519" s="29"/>
      <c r="DB1519" s="29"/>
      <c r="DC1519" s="29"/>
      <c r="DD1519" s="29"/>
      <c r="DE1519" s="29"/>
      <c r="DF1519" s="29"/>
      <c r="DG1519" s="29"/>
      <c r="DH1519" s="29"/>
      <c r="DI1519" s="29"/>
      <c r="DJ1519" s="29"/>
      <c r="DK1519" s="29"/>
      <c r="DL1519" s="29"/>
      <c r="DM1519" s="29"/>
      <c r="DN1519" s="29"/>
      <c r="DO1519" s="29"/>
      <c r="DP1519" s="29"/>
      <c r="DQ1519" s="29"/>
      <c r="DR1519" s="29"/>
      <c r="DS1519" s="29"/>
      <c r="DT1519" s="29"/>
      <c r="DU1519" s="29"/>
      <c r="DV1519" s="29"/>
      <c r="DW1519" s="29"/>
      <c r="DX1519" s="29"/>
      <c r="DY1519" s="29"/>
      <c r="DZ1519" s="29"/>
      <c r="EA1519" s="29"/>
      <c r="EB1519" s="29"/>
      <c r="EC1519" s="29"/>
      <c r="ED1519" s="29"/>
      <c r="EE1519" s="29"/>
      <c r="EF1519" s="29"/>
      <c r="EG1519" s="29"/>
      <c r="EH1519" s="29"/>
      <c r="EI1519" s="29"/>
      <c r="EJ1519" s="29"/>
      <c r="EK1519" s="29"/>
      <c r="EL1519" s="29"/>
      <c r="EM1519" s="29"/>
      <c r="EN1519" s="29"/>
      <c r="EO1519" s="29"/>
      <c r="EP1519" s="29"/>
      <c r="EQ1519" s="29"/>
      <c r="ER1519" s="29"/>
      <c r="ES1519" s="29"/>
      <c r="ET1519" s="29"/>
      <c r="EU1519" s="29"/>
      <c r="EV1519" s="29"/>
      <c r="EW1519" s="29"/>
      <c r="EX1519" s="29"/>
      <c r="EY1519" s="29"/>
      <c r="EZ1519" s="29"/>
      <c r="FA1519" s="29"/>
      <c r="FB1519" s="29"/>
      <c r="FC1519" s="29"/>
      <c r="FD1519" s="29"/>
      <c r="FE1519" s="29"/>
      <c r="FF1519" s="29"/>
      <c r="FG1519" s="29"/>
      <c r="FH1519" s="29"/>
      <c r="FI1519" s="29"/>
      <c r="FJ1519" s="29"/>
      <c r="FK1519" s="29"/>
      <c r="FL1519" s="29"/>
      <c r="FM1519" s="29"/>
      <c r="FN1519" s="29"/>
      <c r="FO1519" s="29"/>
      <c r="FP1519" s="29"/>
      <c r="FQ1519" s="29"/>
      <c r="FR1519" s="29"/>
      <c r="FS1519" s="29"/>
      <c r="FT1519" s="29"/>
      <c r="FU1519" s="29"/>
      <c r="FV1519" s="29"/>
      <c r="FW1519" s="29"/>
      <c r="FX1519" s="29"/>
      <c r="FY1519" s="29"/>
      <c r="FZ1519" s="29"/>
      <c r="GA1519" s="29"/>
      <c r="GB1519" s="29"/>
      <c r="GC1519" s="29"/>
      <c r="GD1519" s="29"/>
      <c r="GE1519" s="29"/>
      <c r="GF1519" s="29"/>
      <c r="GG1519" s="29"/>
      <c r="GH1519" s="29"/>
      <c r="GI1519" s="29"/>
      <c r="GJ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</row>
    <row r="1520" spans="2:230" ht="12.75">
      <c r="B1520" s="48"/>
      <c r="C1520" s="48"/>
      <c r="D1520" s="48"/>
      <c r="E1520" s="55"/>
      <c r="F1520" s="56"/>
      <c r="G1520" s="56"/>
      <c r="H1520" s="56"/>
      <c r="I1520" s="48"/>
      <c r="J1520" s="48"/>
      <c r="K1520" s="48"/>
      <c r="L1520" s="56"/>
      <c r="M1520" s="48"/>
      <c r="N1520" s="48"/>
      <c r="O1520" s="49"/>
      <c r="P1520" s="48"/>
      <c r="Q1520" s="48"/>
      <c r="R1520" s="56"/>
      <c r="S1520" s="52"/>
      <c r="T1520" s="116"/>
      <c r="U1520" s="116"/>
      <c r="V1520" s="116"/>
      <c r="W1520" s="116"/>
      <c r="X1520" s="43"/>
      <c r="Y1520" s="43"/>
      <c r="Z1520" s="42"/>
      <c r="AA1520" s="43"/>
      <c r="AB1520" s="45"/>
      <c r="AC1520" s="45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  <c r="BE1520" s="29"/>
      <c r="BF1520" s="29"/>
      <c r="BG1520" s="29"/>
      <c r="BH1520" s="29"/>
      <c r="BI1520" s="29"/>
      <c r="BJ1520" s="29"/>
      <c r="BK1520" s="29"/>
      <c r="BL1520" s="29"/>
      <c r="BM1520" s="29"/>
      <c r="BN1520" s="29"/>
      <c r="BO1520" s="29"/>
      <c r="BP1520" s="29"/>
      <c r="BQ1520" s="29"/>
      <c r="BR1520" s="29"/>
      <c r="BS1520" s="29"/>
      <c r="BT1520" s="29"/>
      <c r="BU1520" s="29"/>
      <c r="BV1520" s="29"/>
      <c r="BW1520" s="29"/>
      <c r="BX1520" s="29"/>
      <c r="BY1520" s="29"/>
      <c r="BZ1520" s="29"/>
      <c r="CA1520" s="29"/>
      <c r="CB1520" s="29"/>
      <c r="CC1520" s="29"/>
      <c r="CD1520" s="29"/>
      <c r="CE1520" s="29"/>
      <c r="CF1520" s="29"/>
      <c r="CG1520" s="29"/>
      <c r="CH1520" s="29"/>
      <c r="CI1520" s="29"/>
      <c r="CJ1520" s="29"/>
      <c r="CK1520" s="29"/>
      <c r="CL1520" s="29"/>
      <c r="CM1520" s="29"/>
      <c r="CN1520" s="29"/>
      <c r="CO1520" s="29"/>
      <c r="CP1520" s="29"/>
      <c r="CQ1520" s="29"/>
      <c r="CR1520" s="29"/>
      <c r="CS1520" s="29"/>
      <c r="CT1520" s="29"/>
      <c r="CU1520" s="29"/>
      <c r="CV1520" s="29"/>
      <c r="CW1520" s="29"/>
      <c r="CX1520" s="29"/>
      <c r="CY1520" s="29"/>
      <c r="CZ1520" s="29"/>
      <c r="DA1520" s="29"/>
      <c r="DB1520" s="29"/>
      <c r="DC1520" s="29"/>
      <c r="DD1520" s="29"/>
      <c r="DE1520" s="29"/>
      <c r="DF1520" s="29"/>
      <c r="DG1520" s="29"/>
      <c r="DH1520" s="29"/>
      <c r="DI1520" s="29"/>
      <c r="DJ1520" s="29"/>
      <c r="DK1520" s="29"/>
      <c r="DL1520" s="29"/>
      <c r="DM1520" s="29"/>
      <c r="DN1520" s="29"/>
      <c r="DO1520" s="29"/>
      <c r="DP1520" s="29"/>
      <c r="DQ1520" s="29"/>
      <c r="DR1520" s="29"/>
      <c r="DS1520" s="29"/>
      <c r="DT1520" s="29"/>
      <c r="DU1520" s="29"/>
      <c r="DV1520" s="29"/>
      <c r="DW1520" s="29"/>
      <c r="DX1520" s="29"/>
      <c r="DY1520" s="29"/>
      <c r="DZ1520" s="29"/>
      <c r="EA1520" s="29"/>
      <c r="EB1520" s="29"/>
      <c r="EC1520" s="29"/>
      <c r="ED1520" s="29"/>
      <c r="EE1520" s="29"/>
      <c r="EF1520" s="29"/>
      <c r="EG1520" s="29"/>
      <c r="EH1520" s="29"/>
      <c r="EI1520" s="29"/>
      <c r="EJ1520" s="29"/>
      <c r="EK1520" s="29"/>
      <c r="EL1520" s="29"/>
      <c r="EM1520" s="29"/>
      <c r="EN1520" s="29"/>
      <c r="EO1520" s="29"/>
      <c r="EP1520" s="29"/>
      <c r="EQ1520" s="29"/>
      <c r="ER1520" s="29"/>
      <c r="ES1520" s="29"/>
      <c r="ET1520" s="29"/>
      <c r="EU1520" s="29"/>
      <c r="EV1520" s="29"/>
      <c r="EW1520" s="29"/>
      <c r="EX1520" s="29"/>
      <c r="EY1520" s="29"/>
      <c r="EZ1520" s="29"/>
      <c r="FA1520" s="29"/>
      <c r="FB1520" s="29"/>
      <c r="FC1520" s="29"/>
      <c r="FD1520" s="29"/>
      <c r="FE1520" s="29"/>
      <c r="FF1520" s="29"/>
      <c r="FG1520" s="29"/>
      <c r="FH1520" s="29"/>
      <c r="FI1520" s="29"/>
      <c r="FJ1520" s="29"/>
      <c r="FK1520" s="29"/>
      <c r="FL1520" s="29"/>
      <c r="FM1520" s="29"/>
      <c r="FN1520" s="29"/>
      <c r="FO1520" s="29"/>
      <c r="FP1520" s="29"/>
      <c r="FQ1520" s="29"/>
      <c r="FR1520" s="29"/>
      <c r="FS1520" s="29"/>
      <c r="FT1520" s="29"/>
      <c r="FU1520" s="29"/>
      <c r="FV1520" s="29"/>
      <c r="FW1520" s="29"/>
      <c r="FX1520" s="29"/>
      <c r="FY1520" s="29"/>
      <c r="FZ1520" s="29"/>
      <c r="GA1520" s="29"/>
      <c r="GB1520" s="29"/>
      <c r="GC1520" s="29"/>
      <c r="GD1520" s="29"/>
      <c r="GE1520" s="29"/>
      <c r="GF1520" s="29"/>
      <c r="GG1520" s="29"/>
      <c r="GH1520" s="29"/>
      <c r="GI1520" s="29"/>
      <c r="GJ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</row>
    <row r="1521" spans="2:230" ht="12.75">
      <c r="B1521" s="48"/>
      <c r="C1521" s="48"/>
      <c r="D1521" s="48"/>
      <c r="E1521" s="55"/>
      <c r="F1521" s="56"/>
      <c r="G1521" s="56"/>
      <c r="H1521" s="56"/>
      <c r="I1521" s="48"/>
      <c r="J1521" s="48"/>
      <c r="K1521" s="48"/>
      <c r="L1521" s="56"/>
      <c r="M1521" s="48"/>
      <c r="N1521" s="48"/>
      <c r="O1521" s="49"/>
      <c r="P1521" s="48"/>
      <c r="Q1521" s="48"/>
      <c r="R1521" s="56"/>
      <c r="S1521" s="52"/>
      <c r="T1521" s="116"/>
      <c r="U1521" s="116"/>
      <c r="V1521" s="116"/>
      <c r="W1521" s="116"/>
      <c r="X1521" s="43"/>
      <c r="Y1521" s="43"/>
      <c r="Z1521" s="42"/>
      <c r="AA1521" s="43"/>
      <c r="AB1521" s="45"/>
      <c r="AC1521" s="45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  <c r="BE1521" s="29"/>
      <c r="BF1521" s="29"/>
      <c r="BG1521" s="29"/>
      <c r="BH1521" s="29"/>
      <c r="BI1521" s="29"/>
      <c r="BJ1521" s="29"/>
      <c r="BK1521" s="29"/>
      <c r="BL1521" s="29"/>
      <c r="BM1521" s="29"/>
      <c r="BN1521" s="29"/>
      <c r="BO1521" s="29"/>
      <c r="BP1521" s="29"/>
      <c r="BQ1521" s="29"/>
      <c r="BR1521" s="29"/>
      <c r="BS1521" s="29"/>
      <c r="BT1521" s="29"/>
      <c r="BU1521" s="29"/>
      <c r="BV1521" s="29"/>
      <c r="BW1521" s="29"/>
      <c r="BX1521" s="29"/>
      <c r="BY1521" s="29"/>
      <c r="BZ1521" s="29"/>
      <c r="CA1521" s="29"/>
      <c r="CB1521" s="29"/>
      <c r="CC1521" s="29"/>
      <c r="CD1521" s="29"/>
      <c r="CE1521" s="29"/>
      <c r="CF1521" s="29"/>
      <c r="CG1521" s="29"/>
      <c r="CH1521" s="29"/>
      <c r="CI1521" s="29"/>
      <c r="CJ1521" s="29"/>
      <c r="CK1521" s="29"/>
      <c r="CL1521" s="29"/>
      <c r="CM1521" s="29"/>
      <c r="CN1521" s="29"/>
      <c r="CO1521" s="29"/>
      <c r="CP1521" s="29"/>
      <c r="CQ1521" s="29"/>
      <c r="CR1521" s="29"/>
      <c r="CS1521" s="29"/>
      <c r="CT1521" s="29"/>
      <c r="CU1521" s="29"/>
      <c r="CV1521" s="29"/>
      <c r="CW1521" s="29"/>
      <c r="CX1521" s="29"/>
      <c r="CY1521" s="29"/>
      <c r="CZ1521" s="29"/>
      <c r="DA1521" s="29"/>
      <c r="DB1521" s="29"/>
      <c r="DC1521" s="29"/>
      <c r="DD1521" s="29"/>
      <c r="DE1521" s="29"/>
      <c r="DF1521" s="29"/>
      <c r="DG1521" s="29"/>
      <c r="DH1521" s="29"/>
      <c r="DI1521" s="29"/>
      <c r="DJ1521" s="29"/>
      <c r="DK1521" s="29"/>
      <c r="DL1521" s="29"/>
      <c r="DM1521" s="29"/>
      <c r="DN1521" s="29"/>
      <c r="DO1521" s="29"/>
      <c r="DP1521" s="29"/>
      <c r="DQ1521" s="29"/>
      <c r="DR1521" s="29"/>
      <c r="DS1521" s="29"/>
      <c r="DT1521" s="29"/>
      <c r="DU1521" s="29"/>
      <c r="DV1521" s="29"/>
      <c r="DW1521" s="29"/>
      <c r="DX1521" s="29"/>
      <c r="DY1521" s="29"/>
      <c r="DZ1521" s="29"/>
      <c r="EA1521" s="29"/>
      <c r="EB1521" s="29"/>
      <c r="EC1521" s="29"/>
      <c r="ED1521" s="29"/>
      <c r="EE1521" s="29"/>
      <c r="EF1521" s="29"/>
      <c r="EG1521" s="29"/>
      <c r="EH1521" s="29"/>
      <c r="EI1521" s="29"/>
      <c r="EJ1521" s="29"/>
      <c r="EK1521" s="29"/>
      <c r="EL1521" s="29"/>
      <c r="EM1521" s="29"/>
      <c r="EN1521" s="29"/>
      <c r="EO1521" s="29"/>
      <c r="EP1521" s="29"/>
      <c r="EQ1521" s="29"/>
      <c r="ER1521" s="29"/>
      <c r="ES1521" s="29"/>
      <c r="ET1521" s="29"/>
      <c r="EU1521" s="29"/>
      <c r="EV1521" s="29"/>
      <c r="EW1521" s="29"/>
      <c r="EX1521" s="29"/>
      <c r="EY1521" s="29"/>
      <c r="EZ1521" s="29"/>
      <c r="FA1521" s="29"/>
      <c r="FB1521" s="29"/>
      <c r="FC1521" s="29"/>
      <c r="FD1521" s="29"/>
      <c r="FE1521" s="29"/>
      <c r="FF1521" s="29"/>
      <c r="FG1521" s="29"/>
      <c r="FH1521" s="29"/>
      <c r="FI1521" s="29"/>
      <c r="FJ1521" s="29"/>
      <c r="FK1521" s="29"/>
      <c r="FL1521" s="29"/>
      <c r="FM1521" s="29"/>
      <c r="FN1521" s="29"/>
      <c r="FO1521" s="29"/>
      <c r="FP1521" s="29"/>
      <c r="FQ1521" s="29"/>
      <c r="FR1521" s="29"/>
      <c r="FS1521" s="29"/>
      <c r="FT1521" s="29"/>
      <c r="FU1521" s="29"/>
      <c r="FV1521" s="29"/>
      <c r="FW1521" s="29"/>
      <c r="FX1521" s="29"/>
      <c r="FY1521" s="29"/>
      <c r="FZ1521" s="29"/>
      <c r="GA1521" s="29"/>
      <c r="GB1521" s="29"/>
      <c r="GC1521" s="29"/>
      <c r="GD1521" s="29"/>
      <c r="GE1521" s="29"/>
      <c r="GF1521" s="29"/>
      <c r="GG1521" s="29"/>
      <c r="GH1521" s="29"/>
      <c r="GI1521" s="29"/>
      <c r="GJ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</row>
    <row r="1522" spans="2:230" ht="12.75">
      <c r="B1522" s="48"/>
      <c r="C1522" s="48"/>
      <c r="D1522" s="48"/>
      <c r="E1522" s="55"/>
      <c r="F1522" s="56"/>
      <c r="G1522" s="56"/>
      <c r="H1522" s="56"/>
      <c r="I1522" s="48"/>
      <c r="J1522" s="48"/>
      <c r="K1522" s="48"/>
      <c r="L1522" s="56"/>
      <c r="M1522" s="48"/>
      <c r="N1522" s="48"/>
      <c r="O1522" s="49"/>
      <c r="P1522" s="48"/>
      <c r="Q1522" s="48"/>
      <c r="R1522" s="56"/>
      <c r="S1522" s="52"/>
      <c r="T1522" s="116"/>
      <c r="U1522" s="116"/>
      <c r="V1522" s="116"/>
      <c r="W1522" s="116"/>
      <c r="X1522" s="43"/>
      <c r="Y1522" s="43"/>
      <c r="Z1522" s="42"/>
      <c r="AA1522" s="43"/>
      <c r="AB1522" s="45"/>
      <c r="AC1522" s="45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  <c r="BE1522" s="29"/>
      <c r="BF1522" s="29"/>
      <c r="BG1522" s="29"/>
      <c r="BH1522" s="29"/>
      <c r="BI1522" s="29"/>
      <c r="BJ1522" s="29"/>
      <c r="BK1522" s="29"/>
      <c r="BL1522" s="29"/>
      <c r="BM1522" s="29"/>
      <c r="BN1522" s="29"/>
      <c r="BO1522" s="29"/>
      <c r="BP1522" s="29"/>
      <c r="BQ1522" s="29"/>
      <c r="BR1522" s="29"/>
      <c r="BS1522" s="29"/>
      <c r="BT1522" s="29"/>
      <c r="BU1522" s="29"/>
      <c r="BV1522" s="29"/>
      <c r="BW1522" s="29"/>
      <c r="BX1522" s="29"/>
      <c r="BY1522" s="29"/>
      <c r="BZ1522" s="29"/>
      <c r="CA1522" s="29"/>
      <c r="CB1522" s="29"/>
      <c r="CC1522" s="29"/>
      <c r="CD1522" s="29"/>
      <c r="CE1522" s="29"/>
      <c r="CF1522" s="29"/>
      <c r="CG1522" s="29"/>
      <c r="CH1522" s="29"/>
      <c r="CI1522" s="29"/>
      <c r="CJ1522" s="29"/>
      <c r="CK1522" s="29"/>
      <c r="CL1522" s="29"/>
      <c r="CM1522" s="29"/>
      <c r="CN1522" s="29"/>
      <c r="CO1522" s="29"/>
      <c r="CP1522" s="29"/>
      <c r="CQ1522" s="29"/>
      <c r="CR1522" s="29"/>
      <c r="CS1522" s="29"/>
      <c r="CT1522" s="29"/>
      <c r="CU1522" s="29"/>
      <c r="CV1522" s="29"/>
      <c r="CW1522" s="29"/>
      <c r="CX1522" s="29"/>
      <c r="CY1522" s="29"/>
      <c r="CZ1522" s="29"/>
      <c r="DA1522" s="29"/>
      <c r="DB1522" s="29"/>
      <c r="DC1522" s="29"/>
      <c r="DD1522" s="29"/>
      <c r="DE1522" s="29"/>
      <c r="DF1522" s="29"/>
      <c r="DG1522" s="29"/>
      <c r="DH1522" s="29"/>
      <c r="DI1522" s="29"/>
      <c r="DJ1522" s="29"/>
      <c r="DK1522" s="29"/>
      <c r="DL1522" s="29"/>
      <c r="DM1522" s="29"/>
      <c r="DN1522" s="29"/>
      <c r="DO1522" s="29"/>
      <c r="DP1522" s="29"/>
      <c r="DQ1522" s="29"/>
      <c r="DR1522" s="29"/>
      <c r="DS1522" s="29"/>
      <c r="DT1522" s="29"/>
      <c r="DU1522" s="29"/>
      <c r="DV1522" s="29"/>
      <c r="DW1522" s="29"/>
      <c r="DX1522" s="29"/>
      <c r="DY1522" s="29"/>
      <c r="DZ1522" s="29"/>
      <c r="EA1522" s="29"/>
      <c r="EB1522" s="29"/>
      <c r="EC1522" s="29"/>
      <c r="ED1522" s="29"/>
      <c r="EE1522" s="29"/>
      <c r="EF1522" s="29"/>
      <c r="EG1522" s="29"/>
      <c r="EH1522" s="29"/>
      <c r="EI1522" s="29"/>
      <c r="EJ1522" s="29"/>
      <c r="EK1522" s="29"/>
      <c r="EL1522" s="29"/>
      <c r="EM1522" s="29"/>
      <c r="EN1522" s="29"/>
      <c r="EO1522" s="29"/>
      <c r="EP1522" s="29"/>
      <c r="EQ1522" s="29"/>
      <c r="ER1522" s="29"/>
      <c r="ES1522" s="29"/>
      <c r="ET1522" s="29"/>
      <c r="EU1522" s="29"/>
      <c r="EV1522" s="29"/>
      <c r="EW1522" s="29"/>
      <c r="EX1522" s="29"/>
      <c r="EY1522" s="29"/>
      <c r="EZ1522" s="29"/>
      <c r="FA1522" s="29"/>
      <c r="FB1522" s="29"/>
      <c r="FC1522" s="29"/>
      <c r="FD1522" s="29"/>
      <c r="FE1522" s="29"/>
      <c r="FF1522" s="29"/>
      <c r="FG1522" s="29"/>
      <c r="FH1522" s="29"/>
      <c r="FI1522" s="29"/>
      <c r="FJ1522" s="29"/>
      <c r="FK1522" s="29"/>
      <c r="FL1522" s="29"/>
      <c r="FM1522" s="29"/>
      <c r="FN1522" s="29"/>
      <c r="FO1522" s="29"/>
      <c r="FP1522" s="29"/>
      <c r="FQ1522" s="29"/>
      <c r="FR1522" s="29"/>
      <c r="FS1522" s="29"/>
      <c r="FT1522" s="29"/>
      <c r="FU1522" s="29"/>
      <c r="FV1522" s="29"/>
      <c r="FW1522" s="29"/>
      <c r="FX1522" s="29"/>
      <c r="FY1522" s="29"/>
      <c r="FZ1522" s="29"/>
      <c r="GA1522" s="29"/>
      <c r="GB1522" s="29"/>
      <c r="GC1522" s="29"/>
      <c r="GD1522" s="29"/>
      <c r="GE1522" s="29"/>
      <c r="GF1522" s="29"/>
      <c r="GG1522" s="29"/>
      <c r="GH1522" s="29"/>
      <c r="GI1522" s="29"/>
      <c r="GJ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</row>
    <row r="1523" spans="2:230" ht="12.75">
      <c r="B1523" s="48"/>
      <c r="C1523" s="48"/>
      <c r="D1523" s="48"/>
      <c r="E1523" s="55"/>
      <c r="F1523" s="56"/>
      <c r="G1523" s="56"/>
      <c r="H1523" s="56"/>
      <c r="I1523" s="48"/>
      <c r="J1523" s="48"/>
      <c r="K1523" s="48"/>
      <c r="L1523" s="56"/>
      <c r="M1523" s="48"/>
      <c r="N1523" s="48"/>
      <c r="O1523" s="49"/>
      <c r="P1523" s="48"/>
      <c r="Q1523" s="48"/>
      <c r="R1523" s="56"/>
      <c r="S1523" s="52"/>
      <c r="T1523" s="116"/>
      <c r="U1523" s="116"/>
      <c r="V1523" s="116"/>
      <c r="W1523" s="116"/>
      <c r="X1523" s="43"/>
      <c r="Y1523" s="43"/>
      <c r="Z1523" s="42"/>
      <c r="AA1523" s="43"/>
      <c r="AB1523" s="45"/>
      <c r="AC1523" s="45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  <c r="BI1523" s="29"/>
      <c r="BJ1523" s="29"/>
      <c r="BK1523" s="29"/>
      <c r="BL1523" s="29"/>
      <c r="BM1523" s="29"/>
      <c r="BN1523" s="29"/>
      <c r="BO1523" s="29"/>
      <c r="BP1523" s="29"/>
      <c r="BQ1523" s="29"/>
      <c r="BR1523" s="29"/>
      <c r="BS1523" s="29"/>
      <c r="BT1523" s="29"/>
      <c r="BU1523" s="29"/>
      <c r="BV1523" s="29"/>
      <c r="BW1523" s="29"/>
      <c r="BX1523" s="29"/>
      <c r="BY1523" s="29"/>
      <c r="BZ1523" s="29"/>
      <c r="CA1523" s="29"/>
      <c r="CB1523" s="29"/>
      <c r="CC1523" s="29"/>
      <c r="CD1523" s="29"/>
      <c r="CE1523" s="29"/>
      <c r="CF1523" s="29"/>
      <c r="CG1523" s="29"/>
      <c r="CH1523" s="29"/>
      <c r="CI1523" s="29"/>
      <c r="CJ1523" s="29"/>
      <c r="CK1523" s="29"/>
      <c r="CL1523" s="29"/>
      <c r="CM1523" s="29"/>
      <c r="CN1523" s="29"/>
      <c r="CO1523" s="29"/>
      <c r="CP1523" s="29"/>
      <c r="CQ1523" s="29"/>
      <c r="CR1523" s="29"/>
      <c r="CS1523" s="29"/>
      <c r="CT1523" s="29"/>
      <c r="CU1523" s="29"/>
      <c r="CV1523" s="29"/>
      <c r="CW1523" s="29"/>
      <c r="CX1523" s="29"/>
      <c r="CY1523" s="29"/>
      <c r="CZ1523" s="29"/>
      <c r="DA1523" s="29"/>
      <c r="DB1523" s="29"/>
      <c r="DC1523" s="29"/>
      <c r="DD1523" s="29"/>
      <c r="DE1523" s="29"/>
      <c r="DF1523" s="29"/>
      <c r="DG1523" s="29"/>
      <c r="DH1523" s="29"/>
      <c r="DI1523" s="29"/>
      <c r="DJ1523" s="29"/>
      <c r="DK1523" s="29"/>
      <c r="DL1523" s="29"/>
      <c r="DM1523" s="29"/>
      <c r="DN1523" s="29"/>
      <c r="DO1523" s="29"/>
      <c r="DP1523" s="29"/>
      <c r="DQ1523" s="29"/>
      <c r="DR1523" s="29"/>
      <c r="DS1523" s="29"/>
      <c r="DT1523" s="29"/>
      <c r="DU1523" s="29"/>
      <c r="DV1523" s="29"/>
      <c r="DW1523" s="29"/>
      <c r="DX1523" s="29"/>
      <c r="DY1523" s="29"/>
      <c r="DZ1523" s="29"/>
      <c r="EA1523" s="29"/>
      <c r="EB1523" s="29"/>
      <c r="EC1523" s="29"/>
      <c r="ED1523" s="29"/>
      <c r="EE1523" s="29"/>
      <c r="EF1523" s="29"/>
      <c r="EG1523" s="29"/>
      <c r="EH1523" s="29"/>
      <c r="EI1523" s="29"/>
      <c r="EJ1523" s="29"/>
      <c r="EK1523" s="29"/>
      <c r="EL1523" s="29"/>
      <c r="EM1523" s="29"/>
      <c r="EN1523" s="29"/>
      <c r="EO1523" s="29"/>
      <c r="EP1523" s="29"/>
      <c r="EQ1523" s="29"/>
      <c r="ER1523" s="29"/>
      <c r="ES1523" s="29"/>
      <c r="ET1523" s="29"/>
      <c r="EU1523" s="29"/>
      <c r="EV1523" s="29"/>
      <c r="EW1523" s="29"/>
      <c r="EX1523" s="29"/>
      <c r="EY1523" s="29"/>
      <c r="EZ1523" s="29"/>
      <c r="FA1523" s="29"/>
      <c r="FB1523" s="29"/>
      <c r="FC1523" s="29"/>
      <c r="FD1523" s="29"/>
      <c r="FE1523" s="29"/>
      <c r="FF1523" s="29"/>
      <c r="FG1523" s="29"/>
      <c r="FH1523" s="29"/>
      <c r="FI1523" s="29"/>
      <c r="FJ1523" s="29"/>
      <c r="FK1523" s="29"/>
      <c r="FL1523" s="29"/>
      <c r="FM1523" s="29"/>
      <c r="FN1523" s="29"/>
      <c r="FO1523" s="29"/>
      <c r="FP1523" s="29"/>
      <c r="FQ1523" s="29"/>
      <c r="FR1523" s="29"/>
      <c r="FS1523" s="29"/>
      <c r="FT1523" s="29"/>
      <c r="FU1523" s="29"/>
      <c r="FV1523" s="29"/>
      <c r="FW1523" s="29"/>
      <c r="FX1523" s="29"/>
      <c r="FY1523" s="29"/>
      <c r="FZ1523" s="29"/>
      <c r="GA1523" s="29"/>
      <c r="GB1523" s="29"/>
      <c r="GC1523" s="29"/>
      <c r="GD1523" s="29"/>
      <c r="GE1523" s="29"/>
      <c r="GF1523" s="29"/>
      <c r="GG1523" s="29"/>
      <c r="GH1523" s="29"/>
      <c r="GI1523" s="29"/>
      <c r="GJ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</row>
    <row r="1524" spans="2:230" ht="12.75">
      <c r="B1524" s="48"/>
      <c r="C1524" s="48"/>
      <c r="D1524" s="48"/>
      <c r="E1524" s="55"/>
      <c r="F1524" s="56"/>
      <c r="G1524" s="56"/>
      <c r="H1524" s="56"/>
      <c r="I1524" s="48"/>
      <c r="J1524" s="48"/>
      <c r="K1524" s="48"/>
      <c r="L1524" s="56"/>
      <c r="M1524" s="48"/>
      <c r="N1524" s="48"/>
      <c r="O1524" s="49"/>
      <c r="P1524" s="48"/>
      <c r="Q1524" s="48"/>
      <c r="R1524" s="56"/>
      <c r="S1524" s="52"/>
      <c r="T1524" s="116"/>
      <c r="U1524" s="116"/>
      <c r="V1524" s="116"/>
      <c r="W1524" s="116"/>
      <c r="X1524" s="43"/>
      <c r="Y1524" s="43"/>
      <c r="Z1524" s="42"/>
      <c r="AA1524" s="43"/>
      <c r="AB1524" s="45"/>
      <c r="AC1524" s="45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  <c r="BE1524" s="29"/>
      <c r="BF1524" s="29"/>
      <c r="BG1524" s="29"/>
      <c r="BH1524" s="29"/>
      <c r="BI1524" s="29"/>
      <c r="BJ1524" s="29"/>
      <c r="BK1524" s="29"/>
      <c r="BL1524" s="29"/>
      <c r="BM1524" s="29"/>
      <c r="BN1524" s="29"/>
      <c r="BO1524" s="29"/>
      <c r="BP1524" s="29"/>
      <c r="BQ1524" s="29"/>
      <c r="BR1524" s="29"/>
      <c r="BS1524" s="29"/>
      <c r="BT1524" s="29"/>
      <c r="BU1524" s="29"/>
      <c r="BV1524" s="29"/>
      <c r="BW1524" s="29"/>
      <c r="BX1524" s="29"/>
      <c r="BY1524" s="29"/>
      <c r="BZ1524" s="29"/>
      <c r="CA1524" s="29"/>
      <c r="CB1524" s="29"/>
      <c r="CC1524" s="29"/>
      <c r="CD1524" s="29"/>
      <c r="CE1524" s="29"/>
      <c r="CF1524" s="29"/>
      <c r="CG1524" s="29"/>
      <c r="CH1524" s="29"/>
      <c r="CI1524" s="29"/>
      <c r="CJ1524" s="29"/>
      <c r="CK1524" s="29"/>
      <c r="CL1524" s="29"/>
      <c r="CM1524" s="29"/>
      <c r="CN1524" s="29"/>
      <c r="CO1524" s="29"/>
      <c r="CP1524" s="29"/>
      <c r="CQ1524" s="29"/>
      <c r="CR1524" s="29"/>
      <c r="CS1524" s="29"/>
      <c r="CT1524" s="29"/>
      <c r="CU1524" s="29"/>
      <c r="CV1524" s="29"/>
      <c r="CW1524" s="29"/>
      <c r="CX1524" s="29"/>
      <c r="CY1524" s="29"/>
      <c r="CZ1524" s="29"/>
      <c r="DA1524" s="29"/>
      <c r="DB1524" s="29"/>
      <c r="DC1524" s="29"/>
      <c r="DD1524" s="29"/>
      <c r="DE1524" s="29"/>
      <c r="DF1524" s="29"/>
      <c r="DG1524" s="29"/>
      <c r="DH1524" s="29"/>
      <c r="DI1524" s="29"/>
      <c r="DJ1524" s="29"/>
      <c r="DK1524" s="29"/>
      <c r="DL1524" s="29"/>
      <c r="DM1524" s="29"/>
      <c r="DN1524" s="29"/>
      <c r="DO1524" s="29"/>
      <c r="DP1524" s="29"/>
      <c r="DQ1524" s="29"/>
      <c r="DR1524" s="29"/>
      <c r="DS1524" s="29"/>
      <c r="DT1524" s="29"/>
      <c r="DU1524" s="29"/>
      <c r="DV1524" s="29"/>
      <c r="DW1524" s="29"/>
      <c r="DX1524" s="29"/>
      <c r="DY1524" s="29"/>
      <c r="DZ1524" s="29"/>
      <c r="EA1524" s="29"/>
      <c r="EB1524" s="29"/>
      <c r="EC1524" s="29"/>
      <c r="ED1524" s="29"/>
      <c r="EE1524" s="29"/>
      <c r="EF1524" s="29"/>
      <c r="EG1524" s="29"/>
      <c r="EH1524" s="29"/>
      <c r="EI1524" s="29"/>
      <c r="EJ1524" s="29"/>
      <c r="EK1524" s="29"/>
      <c r="EL1524" s="29"/>
      <c r="EM1524" s="29"/>
      <c r="EN1524" s="29"/>
      <c r="EO1524" s="29"/>
      <c r="EP1524" s="29"/>
      <c r="EQ1524" s="29"/>
      <c r="ER1524" s="29"/>
      <c r="ES1524" s="29"/>
      <c r="ET1524" s="29"/>
      <c r="EU1524" s="29"/>
      <c r="EV1524" s="29"/>
      <c r="EW1524" s="29"/>
      <c r="EX1524" s="29"/>
      <c r="EY1524" s="29"/>
      <c r="EZ1524" s="29"/>
      <c r="FA1524" s="29"/>
      <c r="FB1524" s="29"/>
      <c r="FC1524" s="29"/>
      <c r="FD1524" s="29"/>
      <c r="FE1524" s="29"/>
      <c r="FF1524" s="29"/>
      <c r="FG1524" s="29"/>
      <c r="FH1524" s="29"/>
      <c r="FI1524" s="29"/>
      <c r="FJ1524" s="29"/>
      <c r="FK1524" s="29"/>
      <c r="FL1524" s="29"/>
      <c r="FM1524" s="29"/>
      <c r="FN1524" s="29"/>
      <c r="FO1524" s="29"/>
      <c r="FP1524" s="29"/>
      <c r="FQ1524" s="29"/>
      <c r="FR1524" s="29"/>
      <c r="FS1524" s="29"/>
      <c r="FT1524" s="29"/>
      <c r="FU1524" s="29"/>
      <c r="FV1524" s="29"/>
      <c r="FW1524" s="29"/>
      <c r="FX1524" s="29"/>
      <c r="FY1524" s="29"/>
      <c r="FZ1524" s="29"/>
      <c r="GA1524" s="29"/>
      <c r="GB1524" s="29"/>
      <c r="GC1524" s="29"/>
      <c r="GD1524" s="29"/>
      <c r="GE1524" s="29"/>
      <c r="GF1524" s="29"/>
      <c r="GG1524" s="29"/>
      <c r="GH1524" s="29"/>
      <c r="GI1524" s="29"/>
      <c r="GJ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</row>
    <row r="1525" spans="2:230" ht="12.75">
      <c r="B1525" s="48"/>
      <c r="C1525" s="48"/>
      <c r="D1525" s="48"/>
      <c r="E1525" s="55"/>
      <c r="F1525" s="56"/>
      <c r="G1525" s="56"/>
      <c r="H1525" s="56"/>
      <c r="I1525" s="48"/>
      <c r="J1525" s="48"/>
      <c r="K1525" s="48"/>
      <c r="L1525" s="56"/>
      <c r="M1525" s="48"/>
      <c r="N1525" s="48"/>
      <c r="O1525" s="49"/>
      <c r="P1525" s="48"/>
      <c r="Q1525" s="48"/>
      <c r="R1525" s="56"/>
      <c r="S1525" s="52"/>
      <c r="T1525" s="116"/>
      <c r="U1525" s="116"/>
      <c r="V1525" s="116"/>
      <c r="W1525" s="116"/>
      <c r="X1525" s="43"/>
      <c r="Y1525" s="43"/>
      <c r="Z1525" s="42"/>
      <c r="AA1525" s="43"/>
      <c r="AB1525" s="45"/>
      <c r="AC1525" s="45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  <c r="BE1525" s="29"/>
      <c r="BF1525" s="29"/>
      <c r="BG1525" s="29"/>
      <c r="BH1525" s="29"/>
      <c r="BI1525" s="29"/>
      <c r="BJ1525" s="29"/>
      <c r="BK1525" s="29"/>
      <c r="BL1525" s="29"/>
      <c r="BM1525" s="29"/>
      <c r="BN1525" s="29"/>
      <c r="BO1525" s="29"/>
      <c r="BP1525" s="29"/>
      <c r="BQ1525" s="29"/>
      <c r="BR1525" s="29"/>
      <c r="BS1525" s="29"/>
      <c r="BT1525" s="29"/>
      <c r="BU1525" s="29"/>
      <c r="BV1525" s="29"/>
      <c r="BW1525" s="29"/>
      <c r="BX1525" s="29"/>
      <c r="BY1525" s="29"/>
      <c r="BZ1525" s="29"/>
      <c r="CA1525" s="29"/>
      <c r="CB1525" s="29"/>
      <c r="CC1525" s="29"/>
      <c r="CD1525" s="29"/>
      <c r="CE1525" s="29"/>
      <c r="CF1525" s="29"/>
      <c r="CG1525" s="29"/>
      <c r="CH1525" s="29"/>
      <c r="CI1525" s="29"/>
      <c r="CJ1525" s="29"/>
      <c r="CK1525" s="29"/>
      <c r="CL1525" s="29"/>
      <c r="CM1525" s="29"/>
      <c r="CN1525" s="29"/>
      <c r="CO1525" s="29"/>
      <c r="CP1525" s="29"/>
      <c r="CQ1525" s="29"/>
      <c r="CR1525" s="29"/>
      <c r="CS1525" s="29"/>
      <c r="CT1525" s="29"/>
      <c r="CU1525" s="29"/>
      <c r="CV1525" s="29"/>
      <c r="CW1525" s="29"/>
      <c r="CX1525" s="29"/>
      <c r="CY1525" s="29"/>
      <c r="CZ1525" s="29"/>
      <c r="DA1525" s="29"/>
      <c r="DB1525" s="29"/>
      <c r="DC1525" s="29"/>
      <c r="DD1525" s="29"/>
      <c r="DE1525" s="29"/>
      <c r="DF1525" s="29"/>
      <c r="DG1525" s="29"/>
      <c r="DH1525" s="29"/>
      <c r="DI1525" s="29"/>
      <c r="DJ1525" s="29"/>
      <c r="DK1525" s="29"/>
      <c r="DL1525" s="29"/>
      <c r="DM1525" s="29"/>
      <c r="DN1525" s="29"/>
      <c r="DO1525" s="29"/>
      <c r="DP1525" s="29"/>
      <c r="DQ1525" s="29"/>
      <c r="DR1525" s="29"/>
      <c r="DS1525" s="29"/>
      <c r="DT1525" s="29"/>
      <c r="DU1525" s="29"/>
      <c r="DV1525" s="29"/>
      <c r="DW1525" s="29"/>
      <c r="DX1525" s="29"/>
      <c r="DY1525" s="29"/>
      <c r="DZ1525" s="29"/>
      <c r="EA1525" s="29"/>
      <c r="EB1525" s="29"/>
      <c r="EC1525" s="29"/>
      <c r="ED1525" s="29"/>
      <c r="EE1525" s="29"/>
      <c r="EF1525" s="29"/>
      <c r="EG1525" s="29"/>
      <c r="EH1525" s="29"/>
      <c r="EI1525" s="29"/>
      <c r="EJ1525" s="29"/>
      <c r="EK1525" s="29"/>
      <c r="EL1525" s="29"/>
      <c r="EM1525" s="29"/>
      <c r="EN1525" s="29"/>
      <c r="EO1525" s="29"/>
      <c r="EP1525" s="29"/>
      <c r="EQ1525" s="29"/>
      <c r="ER1525" s="29"/>
      <c r="ES1525" s="29"/>
      <c r="ET1525" s="29"/>
      <c r="EU1525" s="29"/>
      <c r="EV1525" s="29"/>
      <c r="EW1525" s="29"/>
      <c r="EX1525" s="29"/>
      <c r="EY1525" s="29"/>
      <c r="EZ1525" s="29"/>
      <c r="FA1525" s="29"/>
      <c r="FB1525" s="29"/>
      <c r="FC1525" s="29"/>
      <c r="FD1525" s="29"/>
      <c r="FE1525" s="29"/>
      <c r="FF1525" s="29"/>
      <c r="FG1525" s="29"/>
      <c r="FH1525" s="29"/>
      <c r="FI1525" s="29"/>
      <c r="FJ1525" s="29"/>
      <c r="FK1525" s="29"/>
      <c r="FL1525" s="29"/>
      <c r="FM1525" s="29"/>
      <c r="FN1525" s="29"/>
      <c r="FO1525" s="29"/>
      <c r="FP1525" s="29"/>
      <c r="FQ1525" s="29"/>
      <c r="FR1525" s="29"/>
      <c r="FS1525" s="29"/>
      <c r="FT1525" s="29"/>
      <c r="FU1525" s="29"/>
      <c r="FV1525" s="29"/>
      <c r="FW1525" s="29"/>
      <c r="FX1525" s="29"/>
      <c r="FY1525" s="29"/>
      <c r="FZ1525" s="29"/>
      <c r="GA1525" s="29"/>
      <c r="GB1525" s="29"/>
      <c r="GC1525" s="29"/>
      <c r="GD1525" s="29"/>
      <c r="GE1525" s="29"/>
      <c r="GF1525" s="29"/>
      <c r="GG1525" s="29"/>
      <c r="GH1525" s="29"/>
      <c r="GI1525" s="29"/>
      <c r="GJ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</row>
    <row r="1526" spans="2:230" ht="12.75">
      <c r="B1526" s="48"/>
      <c r="C1526" s="48"/>
      <c r="D1526" s="48"/>
      <c r="E1526" s="55"/>
      <c r="F1526" s="56"/>
      <c r="G1526" s="56"/>
      <c r="H1526" s="56"/>
      <c r="I1526" s="48"/>
      <c r="J1526" s="48"/>
      <c r="K1526" s="48"/>
      <c r="L1526" s="56"/>
      <c r="M1526" s="48"/>
      <c r="N1526" s="48"/>
      <c r="O1526" s="49"/>
      <c r="P1526" s="48"/>
      <c r="Q1526" s="48"/>
      <c r="R1526" s="56"/>
      <c r="S1526" s="52"/>
      <c r="T1526" s="116"/>
      <c r="U1526" s="116"/>
      <c r="V1526" s="116"/>
      <c r="W1526" s="116"/>
      <c r="X1526" s="43"/>
      <c r="Y1526" s="43"/>
      <c r="Z1526" s="42"/>
      <c r="AA1526" s="43"/>
      <c r="AB1526" s="45"/>
      <c r="AC1526" s="45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  <c r="BE1526" s="29"/>
      <c r="BF1526" s="29"/>
      <c r="BG1526" s="29"/>
      <c r="BH1526" s="29"/>
      <c r="BI1526" s="29"/>
      <c r="BJ1526" s="29"/>
      <c r="BK1526" s="29"/>
      <c r="BL1526" s="29"/>
      <c r="BM1526" s="29"/>
      <c r="BN1526" s="29"/>
      <c r="BO1526" s="29"/>
      <c r="BP1526" s="29"/>
      <c r="BQ1526" s="29"/>
      <c r="BR1526" s="29"/>
      <c r="BS1526" s="29"/>
      <c r="BT1526" s="29"/>
      <c r="BU1526" s="29"/>
      <c r="BV1526" s="29"/>
      <c r="BW1526" s="29"/>
      <c r="BX1526" s="29"/>
      <c r="BY1526" s="29"/>
      <c r="BZ1526" s="29"/>
      <c r="CA1526" s="29"/>
      <c r="CB1526" s="29"/>
      <c r="CC1526" s="29"/>
      <c r="CD1526" s="29"/>
      <c r="CE1526" s="29"/>
      <c r="CF1526" s="29"/>
      <c r="CG1526" s="29"/>
      <c r="CH1526" s="29"/>
      <c r="CI1526" s="29"/>
      <c r="CJ1526" s="29"/>
      <c r="CK1526" s="29"/>
      <c r="CL1526" s="29"/>
      <c r="CM1526" s="29"/>
      <c r="CN1526" s="29"/>
      <c r="CO1526" s="29"/>
      <c r="CP1526" s="29"/>
      <c r="CQ1526" s="29"/>
      <c r="CR1526" s="29"/>
      <c r="CS1526" s="29"/>
      <c r="CT1526" s="29"/>
      <c r="CU1526" s="29"/>
      <c r="CV1526" s="29"/>
      <c r="CW1526" s="29"/>
      <c r="CX1526" s="29"/>
      <c r="CY1526" s="29"/>
      <c r="CZ1526" s="29"/>
      <c r="DA1526" s="29"/>
      <c r="DB1526" s="29"/>
      <c r="DC1526" s="29"/>
      <c r="DD1526" s="29"/>
      <c r="DE1526" s="29"/>
      <c r="DF1526" s="29"/>
      <c r="DG1526" s="29"/>
      <c r="DH1526" s="29"/>
      <c r="DI1526" s="29"/>
      <c r="DJ1526" s="29"/>
      <c r="DK1526" s="29"/>
      <c r="DL1526" s="29"/>
      <c r="DM1526" s="29"/>
      <c r="DN1526" s="29"/>
      <c r="DO1526" s="29"/>
      <c r="DP1526" s="29"/>
      <c r="DQ1526" s="29"/>
      <c r="DR1526" s="29"/>
      <c r="DS1526" s="29"/>
      <c r="DT1526" s="29"/>
      <c r="DU1526" s="29"/>
      <c r="DV1526" s="29"/>
      <c r="DW1526" s="29"/>
      <c r="DX1526" s="29"/>
      <c r="DY1526" s="29"/>
      <c r="DZ1526" s="29"/>
      <c r="EA1526" s="29"/>
      <c r="EB1526" s="29"/>
      <c r="EC1526" s="29"/>
      <c r="ED1526" s="29"/>
      <c r="EE1526" s="29"/>
      <c r="EF1526" s="29"/>
      <c r="EG1526" s="29"/>
      <c r="EH1526" s="29"/>
      <c r="EI1526" s="29"/>
      <c r="EJ1526" s="29"/>
      <c r="EK1526" s="29"/>
      <c r="EL1526" s="29"/>
      <c r="EM1526" s="29"/>
      <c r="EN1526" s="29"/>
      <c r="EO1526" s="29"/>
      <c r="EP1526" s="29"/>
      <c r="EQ1526" s="29"/>
      <c r="ER1526" s="29"/>
      <c r="ES1526" s="29"/>
      <c r="ET1526" s="29"/>
      <c r="EU1526" s="29"/>
      <c r="EV1526" s="29"/>
      <c r="EW1526" s="29"/>
      <c r="EX1526" s="29"/>
      <c r="EY1526" s="29"/>
      <c r="EZ1526" s="29"/>
      <c r="FA1526" s="29"/>
      <c r="FB1526" s="29"/>
      <c r="FC1526" s="29"/>
      <c r="FD1526" s="29"/>
      <c r="FE1526" s="29"/>
      <c r="FF1526" s="29"/>
      <c r="FG1526" s="29"/>
      <c r="FH1526" s="29"/>
      <c r="FI1526" s="29"/>
      <c r="FJ1526" s="29"/>
      <c r="FK1526" s="29"/>
      <c r="FL1526" s="29"/>
      <c r="FM1526" s="29"/>
      <c r="FN1526" s="29"/>
      <c r="FO1526" s="29"/>
      <c r="FP1526" s="29"/>
      <c r="FQ1526" s="29"/>
      <c r="FR1526" s="29"/>
      <c r="FS1526" s="29"/>
      <c r="FT1526" s="29"/>
      <c r="FU1526" s="29"/>
      <c r="FV1526" s="29"/>
      <c r="FW1526" s="29"/>
      <c r="FX1526" s="29"/>
      <c r="FY1526" s="29"/>
      <c r="FZ1526" s="29"/>
      <c r="GA1526" s="29"/>
      <c r="GB1526" s="29"/>
      <c r="GC1526" s="29"/>
      <c r="GD1526" s="29"/>
      <c r="GE1526" s="29"/>
      <c r="GF1526" s="29"/>
      <c r="GG1526" s="29"/>
      <c r="GH1526" s="29"/>
      <c r="GI1526" s="29"/>
      <c r="GJ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</row>
    <row r="1527" spans="2:230" ht="12.75">
      <c r="B1527" s="48"/>
      <c r="C1527" s="48"/>
      <c r="D1527" s="48"/>
      <c r="E1527" s="55"/>
      <c r="F1527" s="56"/>
      <c r="G1527" s="56"/>
      <c r="H1527" s="56"/>
      <c r="I1527" s="48"/>
      <c r="J1527" s="48"/>
      <c r="K1527" s="48"/>
      <c r="L1527" s="56"/>
      <c r="M1527" s="48"/>
      <c r="N1527" s="48"/>
      <c r="O1527" s="49"/>
      <c r="P1527" s="48"/>
      <c r="Q1527" s="48"/>
      <c r="R1527" s="56"/>
      <c r="S1527" s="52"/>
      <c r="T1527" s="116"/>
      <c r="U1527" s="116"/>
      <c r="V1527" s="116"/>
      <c r="W1527" s="116"/>
      <c r="X1527" s="43"/>
      <c r="Y1527" s="43"/>
      <c r="Z1527" s="42"/>
      <c r="AA1527" s="43"/>
      <c r="AB1527" s="45"/>
      <c r="AC1527" s="45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  <c r="BE1527" s="29"/>
      <c r="BF1527" s="29"/>
      <c r="BG1527" s="29"/>
      <c r="BH1527" s="29"/>
      <c r="BI1527" s="29"/>
      <c r="BJ1527" s="29"/>
      <c r="BK1527" s="29"/>
      <c r="BL1527" s="29"/>
      <c r="BM1527" s="29"/>
      <c r="BN1527" s="29"/>
      <c r="BO1527" s="29"/>
      <c r="BP1527" s="29"/>
      <c r="BQ1527" s="29"/>
      <c r="BR1527" s="29"/>
      <c r="BS1527" s="29"/>
      <c r="BT1527" s="29"/>
      <c r="BU1527" s="29"/>
      <c r="BV1527" s="29"/>
      <c r="BW1527" s="29"/>
      <c r="BX1527" s="29"/>
      <c r="BY1527" s="29"/>
      <c r="BZ1527" s="29"/>
      <c r="CA1527" s="29"/>
      <c r="CB1527" s="29"/>
      <c r="CC1527" s="29"/>
      <c r="CD1527" s="29"/>
      <c r="CE1527" s="29"/>
      <c r="CF1527" s="29"/>
      <c r="CG1527" s="29"/>
      <c r="CH1527" s="29"/>
      <c r="CI1527" s="29"/>
      <c r="CJ1527" s="29"/>
      <c r="CK1527" s="29"/>
      <c r="CL1527" s="29"/>
      <c r="CM1527" s="29"/>
      <c r="CN1527" s="29"/>
      <c r="CO1527" s="29"/>
      <c r="CP1527" s="29"/>
      <c r="CQ1527" s="29"/>
      <c r="CR1527" s="29"/>
      <c r="CS1527" s="29"/>
      <c r="CT1527" s="29"/>
      <c r="CU1527" s="29"/>
      <c r="CV1527" s="29"/>
      <c r="CW1527" s="29"/>
      <c r="CX1527" s="29"/>
      <c r="CY1527" s="29"/>
      <c r="CZ1527" s="29"/>
      <c r="DA1527" s="29"/>
      <c r="DB1527" s="29"/>
      <c r="DC1527" s="29"/>
      <c r="DD1527" s="29"/>
      <c r="DE1527" s="29"/>
      <c r="DF1527" s="29"/>
      <c r="DG1527" s="29"/>
      <c r="DH1527" s="29"/>
      <c r="DI1527" s="29"/>
      <c r="DJ1527" s="29"/>
      <c r="DK1527" s="29"/>
      <c r="DL1527" s="29"/>
      <c r="DM1527" s="29"/>
      <c r="DN1527" s="29"/>
      <c r="DO1527" s="29"/>
      <c r="DP1527" s="29"/>
      <c r="DQ1527" s="29"/>
      <c r="DR1527" s="29"/>
      <c r="DS1527" s="29"/>
      <c r="DT1527" s="29"/>
      <c r="DU1527" s="29"/>
      <c r="DV1527" s="29"/>
      <c r="DW1527" s="29"/>
      <c r="DX1527" s="29"/>
      <c r="DY1527" s="29"/>
      <c r="DZ1527" s="29"/>
      <c r="EA1527" s="29"/>
      <c r="EB1527" s="29"/>
      <c r="EC1527" s="29"/>
      <c r="ED1527" s="29"/>
      <c r="EE1527" s="29"/>
      <c r="EF1527" s="29"/>
      <c r="EG1527" s="29"/>
      <c r="EH1527" s="29"/>
      <c r="EI1527" s="29"/>
      <c r="EJ1527" s="29"/>
      <c r="EK1527" s="29"/>
      <c r="EL1527" s="29"/>
      <c r="EM1527" s="29"/>
      <c r="EN1527" s="29"/>
      <c r="EO1527" s="29"/>
      <c r="EP1527" s="29"/>
      <c r="EQ1527" s="29"/>
      <c r="ER1527" s="29"/>
      <c r="ES1527" s="29"/>
      <c r="ET1527" s="29"/>
      <c r="EU1527" s="29"/>
      <c r="EV1527" s="29"/>
      <c r="EW1527" s="29"/>
      <c r="EX1527" s="29"/>
      <c r="EY1527" s="29"/>
      <c r="EZ1527" s="29"/>
      <c r="FA1527" s="29"/>
      <c r="FB1527" s="29"/>
      <c r="FC1527" s="29"/>
      <c r="FD1527" s="29"/>
      <c r="FE1527" s="29"/>
      <c r="FF1527" s="29"/>
      <c r="FG1527" s="29"/>
      <c r="FH1527" s="29"/>
      <c r="FI1527" s="29"/>
      <c r="FJ1527" s="29"/>
      <c r="FK1527" s="29"/>
      <c r="FL1527" s="29"/>
      <c r="FM1527" s="29"/>
      <c r="FN1527" s="29"/>
      <c r="FO1527" s="29"/>
      <c r="FP1527" s="29"/>
      <c r="FQ1527" s="29"/>
      <c r="FR1527" s="29"/>
      <c r="FS1527" s="29"/>
      <c r="FT1527" s="29"/>
      <c r="FU1527" s="29"/>
      <c r="FV1527" s="29"/>
      <c r="FW1527" s="29"/>
      <c r="FX1527" s="29"/>
      <c r="FY1527" s="29"/>
      <c r="FZ1527" s="29"/>
      <c r="GA1527" s="29"/>
      <c r="GB1527" s="29"/>
      <c r="GC1527" s="29"/>
      <c r="GD1527" s="29"/>
      <c r="GE1527" s="29"/>
      <c r="GF1527" s="29"/>
      <c r="GG1527" s="29"/>
      <c r="GH1527" s="29"/>
      <c r="GI1527" s="29"/>
      <c r="GJ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</row>
    <row r="1528" spans="2:230" ht="12.75">
      <c r="B1528" s="48"/>
      <c r="C1528" s="48"/>
      <c r="D1528" s="48"/>
      <c r="E1528" s="55"/>
      <c r="F1528" s="56"/>
      <c r="G1528" s="56"/>
      <c r="H1528" s="56"/>
      <c r="I1528" s="48"/>
      <c r="J1528" s="48"/>
      <c r="K1528" s="48"/>
      <c r="L1528" s="56"/>
      <c r="M1528" s="48"/>
      <c r="N1528" s="48"/>
      <c r="O1528" s="49"/>
      <c r="P1528" s="48"/>
      <c r="Q1528" s="48"/>
      <c r="R1528" s="56"/>
      <c r="S1528" s="52"/>
      <c r="T1528" s="116"/>
      <c r="U1528" s="116"/>
      <c r="V1528" s="116"/>
      <c r="W1528" s="116"/>
      <c r="X1528" s="43"/>
      <c r="Y1528" s="43"/>
      <c r="Z1528" s="42"/>
      <c r="AA1528" s="43"/>
      <c r="AB1528" s="45"/>
      <c r="AC1528" s="45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  <c r="BE1528" s="29"/>
      <c r="BF1528" s="29"/>
      <c r="BG1528" s="29"/>
      <c r="BH1528" s="29"/>
      <c r="BI1528" s="29"/>
      <c r="BJ1528" s="29"/>
      <c r="BK1528" s="29"/>
      <c r="BL1528" s="29"/>
      <c r="BM1528" s="29"/>
      <c r="BN1528" s="29"/>
      <c r="BO1528" s="29"/>
      <c r="BP1528" s="29"/>
      <c r="BQ1528" s="29"/>
      <c r="BR1528" s="29"/>
      <c r="BS1528" s="29"/>
      <c r="BT1528" s="29"/>
      <c r="BU1528" s="29"/>
      <c r="BV1528" s="29"/>
      <c r="BW1528" s="29"/>
      <c r="BX1528" s="29"/>
      <c r="BY1528" s="29"/>
      <c r="BZ1528" s="29"/>
      <c r="CA1528" s="29"/>
      <c r="CB1528" s="29"/>
      <c r="CC1528" s="29"/>
      <c r="CD1528" s="29"/>
      <c r="CE1528" s="29"/>
      <c r="CF1528" s="29"/>
      <c r="CG1528" s="29"/>
      <c r="CH1528" s="29"/>
      <c r="CI1528" s="29"/>
      <c r="CJ1528" s="29"/>
      <c r="CK1528" s="29"/>
      <c r="CL1528" s="29"/>
      <c r="CM1528" s="29"/>
      <c r="CN1528" s="29"/>
      <c r="CO1528" s="29"/>
      <c r="CP1528" s="29"/>
      <c r="CQ1528" s="29"/>
      <c r="CR1528" s="29"/>
      <c r="CS1528" s="29"/>
      <c r="CT1528" s="29"/>
      <c r="CU1528" s="29"/>
      <c r="CV1528" s="29"/>
      <c r="CW1528" s="29"/>
      <c r="CX1528" s="29"/>
      <c r="CY1528" s="29"/>
      <c r="CZ1528" s="29"/>
      <c r="DA1528" s="29"/>
      <c r="DB1528" s="29"/>
      <c r="DC1528" s="29"/>
      <c r="DD1528" s="29"/>
      <c r="DE1528" s="29"/>
      <c r="DF1528" s="29"/>
      <c r="DG1528" s="29"/>
      <c r="DH1528" s="29"/>
      <c r="DI1528" s="29"/>
      <c r="DJ1528" s="29"/>
      <c r="DK1528" s="29"/>
      <c r="DL1528" s="29"/>
      <c r="DM1528" s="29"/>
      <c r="DN1528" s="29"/>
      <c r="DO1528" s="29"/>
      <c r="DP1528" s="29"/>
      <c r="DQ1528" s="29"/>
      <c r="DR1528" s="29"/>
      <c r="DS1528" s="29"/>
      <c r="DT1528" s="29"/>
      <c r="DU1528" s="29"/>
      <c r="DV1528" s="29"/>
      <c r="DW1528" s="29"/>
      <c r="DX1528" s="29"/>
      <c r="DY1528" s="29"/>
      <c r="DZ1528" s="29"/>
      <c r="EA1528" s="29"/>
      <c r="EB1528" s="29"/>
      <c r="EC1528" s="29"/>
      <c r="ED1528" s="29"/>
      <c r="EE1528" s="29"/>
      <c r="EF1528" s="29"/>
      <c r="EG1528" s="29"/>
      <c r="EH1528" s="29"/>
      <c r="EI1528" s="29"/>
      <c r="EJ1528" s="29"/>
      <c r="EK1528" s="29"/>
      <c r="EL1528" s="29"/>
      <c r="EM1528" s="29"/>
      <c r="EN1528" s="29"/>
      <c r="EO1528" s="29"/>
      <c r="EP1528" s="29"/>
      <c r="EQ1528" s="29"/>
      <c r="ER1528" s="29"/>
      <c r="ES1528" s="29"/>
      <c r="ET1528" s="29"/>
      <c r="EU1528" s="29"/>
      <c r="EV1528" s="29"/>
      <c r="EW1528" s="29"/>
      <c r="EX1528" s="29"/>
      <c r="EY1528" s="29"/>
      <c r="EZ1528" s="29"/>
      <c r="FA1528" s="29"/>
      <c r="FB1528" s="29"/>
      <c r="FC1528" s="29"/>
      <c r="FD1528" s="29"/>
      <c r="FE1528" s="29"/>
      <c r="FF1528" s="29"/>
      <c r="FG1528" s="29"/>
      <c r="FH1528" s="29"/>
      <c r="FI1528" s="29"/>
      <c r="FJ1528" s="29"/>
      <c r="FK1528" s="29"/>
      <c r="FL1528" s="29"/>
      <c r="FM1528" s="29"/>
      <c r="FN1528" s="29"/>
      <c r="FO1528" s="29"/>
      <c r="FP1528" s="29"/>
      <c r="FQ1528" s="29"/>
      <c r="FR1528" s="29"/>
      <c r="FS1528" s="29"/>
      <c r="FT1528" s="29"/>
      <c r="FU1528" s="29"/>
      <c r="FV1528" s="29"/>
      <c r="FW1528" s="29"/>
      <c r="FX1528" s="29"/>
      <c r="FY1528" s="29"/>
      <c r="FZ1528" s="29"/>
      <c r="GA1528" s="29"/>
      <c r="GB1528" s="29"/>
      <c r="GC1528" s="29"/>
      <c r="GD1528" s="29"/>
      <c r="GE1528" s="29"/>
      <c r="GF1528" s="29"/>
      <c r="GG1528" s="29"/>
      <c r="GH1528" s="29"/>
      <c r="GI1528" s="29"/>
      <c r="GJ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</row>
    <row r="1529" spans="2:230" ht="12.75">
      <c r="B1529" s="48"/>
      <c r="C1529" s="48"/>
      <c r="D1529" s="48"/>
      <c r="E1529" s="55"/>
      <c r="F1529" s="56"/>
      <c r="G1529" s="56"/>
      <c r="H1529" s="56"/>
      <c r="I1529" s="48"/>
      <c r="J1529" s="48"/>
      <c r="K1529" s="48"/>
      <c r="L1529" s="56"/>
      <c r="M1529" s="48"/>
      <c r="N1529" s="48"/>
      <c r="O1529" s="49"/>
      <c r="P1529" s="48"/>
      <c r="Q1529" s="48"/>
      <c r="R1529" s="56"/>
      <c r="S1529" s="52"/>
      <c r="T1529" s="116"/>
      <c r="U1529" s="116"/>
      <c r="V1529" s="116"/>
      <c r="W1529" s="116"/>
      <c r="X1529" s="43"/>
      <c r="Y1529" s="43"/>
      <c r="Z1529" s="42"/>
      <c r="AA1529" s="43"/>
      <c r="AB1529" s="45"/>
      <c r="AC1529" s="45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  <c r="BI1529" s="29"/>
      <c r="BJ1529" s="29"/>
      <c r="BK1529" s="29"/>
      <c r="BL1529" s="29"/>
      <c r="BM1529" s="29"/>
      <c r="BN1529" s="29"/>
      <c r="BO1529" s="29"/>
      <c r="BP1529" s="29"/>
      <c r="BQ1529" s="29"/>
      <c r="BR1529" s="29"/>
      <c r="BS1529" s="29"/>
      <c r="BT1529" s="29"/>
      <c r="BU1529" s="29"/>
      <c r="BV1529" s="29"/>
      <c r="BW1529" s="29"/>
      <c r="BX1529" s="29"/>
      <c r="BY1529" s="29"/>
      <c r="BZ1529" s="29"/>
      <c r="CA1529" s="29"/>
      <c r="CB1529" s="29"/>
      <c r="CC1529" s="29"/>
      <c r="CD1529" s="29"/>
      <c r="CE1529" s="29"/>
      <c r="CF1529" s="29"/>
      <c r="CG1529" s="29"/>
      <c r="CH1529" s="29"/>
      <c r="CI1529" s="29"/>
      <c r="CJ1529" s="29"/>
      <c r="CK1529" s="29"/>
      <c r="CL1529" s="29"/>
      <c r="CM1529" s="29"/>
      <c r="CN1529" s="29"/>
      <c r="CO1529" s="29"/>
      <c r="CP1529" s="29"/>
      <c r="CQ1529" s="29"/>
      <c r="CR1529" s="29"/>
      <c r="CS1529" s="29"/>
      <c r="CT1529" s="29"/>
      <c r="CU1529" s="29"/>
      <c r="CV1529" s="29"/>
      <c r="CW1529" s="29"/>
      <c r="CX1529" s="29"/>
      <c r="CY1529" s="29"/>
      <c r="CZ1529" s="29"/>
      <c r="DA1529" s="29"/>
      <c r="DB1529" s="29"/>
      <c r="DC1529" s="29"/>
      <c r="DD1529" s="29"/>
      <c r="DE1529" s="29"/>
      <c r="DF1529" s="29"/>
      <c r="DG1529" s="29"/>
      <c r="DH1529" s="29"/>
      <c r="DI1529" s="29"/>
      <c r="DJ1529" s="29"/>
      <c r="DK1529" s="29"/>
      <c r="DL1529" s="29"/>
      <c r="DM1529" s="29"/>
      <c r="DN1529" s="29"/>
      <c r="DO1529" s="29"/>
      <c r="DP1529" s="29"/>
      <c r="DQ1529" s="29"/>
      <c r="DR1529" s="29"/>
      <c r="DS1529" s="29"/>
      <c r="DT1529" s="29"/>
      <c r="DU1529" s="29"/>
      <c r="DV1529" s="29"/>
      <c r="DW1529" s="29"/>
      <c r="DX1529" s="29"/>
      <c r="DY1529" s="29"/>
      <c r="DZ1529" s="29"/>
      <c r="EA1529" s="29"/>
      <c r="EB1529" s="29"/>
      <c r="EC1529" s="29"/>
      <c r="ED1529" s="29"/>
      <c r="EE1529" s="29"/>
      <c r="EF1529" s="29"/>
      <c r="EG1529" s="29"/>
      <c r="EH1529" s="29"/>
      <c r="EI1529" s="29"/>
      <c r="EJ1529" s="29"/>
      <c r="EK1529" s="29"/>
      <c r="EL1529" s="29"/>
      <c r="EM1529" s="29"/>
      <c r="EN1529" s="29"/>
      <c r="EO1529" s="29"/>
      <c r="EP1529" s="29"/>
      <c r="EQ1529" s="29"/>
      <c r="ER1529" s="29"/>
      <c r="ES1529" s="29"/>
      <c r="ET1529" s="29"/>
      <c r="EU1529" s="29"/>
      <c r="EV1529" s="29"/>
      <c r="EW1529" s="29"/>
      <c r="EX1529" s="29"/>
      <c r="EY1529" s="29"/>
      <c r="EZ1529" s="29"/>
      <c r="FA1529" s="29"/>
      <c r="FB1529" s="29"/>
      <c r="FC1529" s="29"/>
      <c r="FD1529" s="29"/>
      <c r="FE1529" s="29"/>
      <c r="FF1529" s="29"/>
      <c r="FG1529" s="29"/>
      <c r="FH1529" s="29"/>
      <c r="FI1529" s="29"/>
      <c r="FJ1529" s="29"/>
      <c r="FK1529" s="29"/>
      <c r="FL1529" s="29"/>
      <c r="FM1529" s="29"/>
      <c r="FN1529" s="29"/>
      <c r="FO1529" s="29"/>
      <c r="FP1529" s="29"/>
      <c r="FQ1529" s="29"/>
      <c r="FR1529" s="29"/>
      <c r="FS1529" s="29"/>
      <c r="FT1529" s="29"/>
      <c r="FU1529" s="29"/>
      <c r="FV1529" s="29"/>
      <c r="FW1529" s="29"/>
      <c r="FX1529" s="29"/>
      <c r="FY1529" s="29"/>
      <c r="FZ1529" s="29"/>
      <c r="GA1529" s="29"/>
      <c r="GB1529" s="29"/>
      <c r="GC1529" s="29"/>
      <c r="GD1529" s="29"/>
      <c r="GE1529" s="29"/>
      <c r="GF1529" s="29"/>
      <c r="GG1529" s="29"/>
      <c r="GH1529" s="29"/>
      <c r="GI1529" s="29"/>
      <c r="GJ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</row>
    <row r="1530" spans="2:230" ht="12.75">
      <c r="B1530" s="48"/>
      <c r="C1530" s="48"/>
      <c r="D1530" s="48"/>
      <c r="E1530" s="55"/>
      <c r="F1530" s="56"/>
      <c r="G1530" s="56"/>
      <c r="H1530" s="56"/>
      <c r="I1530" s="48"/>
      <c r="J1530" s="48"/>
      <c r="K1530" s="48"/>
      <c r="L1530" s="56"/>
      <c r="M1530" s="48"/>
      <c r="N1530" s="48"/>
      <c r="O1530" s="49"/>
      <c r="P1530" s="48"/>
      <c r="Q1530" s="48"/>
      <c r="R1530" s="56"/>
      <c r="S1530" s="52"/>
      <c r="T1530" s="116"/>
      <c r="U1530" s="116"/>
      <c r="V1530" s="116"/>
      <c r="W1530" s="116"/>
      <c r="X1530" s="43"/>
      <c r="Y1530" s="43"/>
      <c r="Z1530" s="42"/>
      <c r="AA1530" s="43"/>
      <c r="AB1530" s="45"/>
      <c r="AC1530" s="45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  <c r="BE1530" s="29"/>
      <c r="BF1530" s="29"/>
      <c r="BG1530" s="29"/>
      <c r="BH1530" s="29"/>
      <c r="BI1530" s="29"/>
      <c r="BJ1530" s="29"/>
      <c r="BK1530" s="29"/>
      <c r="BL1530" s="29"/>
      <c r="BM1530" s="29"/>
      <c r="BN1530" s="29"/>
      <c r="BO1530" s="29"/>
      <c r="BP1530" s="29"/>
      <c r="BQ1530" s="29"/>
      <c r="BR1530" s="29"/>
      <c r="BS1530" s="29"/>
      <c r="BT1530" s="29"/>
      <c r="BU1530" s="29"/>
      <c r="BV1530" s="29"/>
      <c r="BW1530" s="29"/>
      <c r="BX1530" s="29"/>
      <c r="BY1530" s="29"/>
      <c r="BZ1530" s="29"/>
      <c r="CA1530" s="29"/>
      <c r="CB1530" s="29"/>
      <c r="CC1530" s="29"/>
      <c r="CD1530" s="29"/>
      <c r="CE1530" s="29"/>
      <c r="CF1530" s="29"/>
      <c r="CG1530" s="29"/>
      <c r="CH1530" s="29"/>
      <c r="CI1530" s="29"/>
      <c r="CJ1530" s="29"/>
      <c r="CK1530" s="29"/>
      <c r="CL1530" s="29"/>
      <c r="CM1530" s="29"/>
      <c r="CN1530" s="29"/>
      <c r="CO1530" s="29"/>
      <c r="CP1530" s="29"/>
      <c r="CQ1530" s="29"/>
      <c r="CR1530" s="29"/>
      <c r="CS1530" s="29"/>
      <c r="CT1530" s="29"/>
      <c r="CU1530" s="29"/>
      <c r="CV1530" s="29"/>
      <c r="CW1530" s="29"/>
      <c r="CX1530" s="29"/>
      <c r="CY1530" s="29"/>
      <c r="CZ1530" s="29"/>
      <c r="DA1530" s="29"/>
      <c r="DB1530" s="29"/>
      <c r="DC1530" s="29"/>
      <c r="DD1530" s="29"/>
      <c r="DE1530" s="29"/>
      <c r="DF1530" s="29"/>
      <c r="DG1530" s="29"/>
      <c r="DH1530" s="29"/>
      <c r="DI1530" s="29"/>
      <c r="DJ1530" s="29"/>
      <c r="DK1530" s="29"/>
      <c r="DL1530" s="29"/>
      <c r="DM1530" s="29"/>
      <c r="DN1530" s="29"/>
      <c r="DO1530" s="29"/>
      <c r="DP1530" s="29"/>
      <c r="DQ1530" s="29"/>
      <c r="DR1530" s="29"/>
      <c r="DS1530" s="29"/>
      <c r="DT1530" s="29"/>
      <c r="DU1530" s="29"/>
      <c r="DV1530" s="29"/>
      <c r="DW1530" s="29"/>
      <c r="DX1530" s="29"/>
      <c r="DY1530" s="29"/>
      <c r="DZ1530" s="29"/>
      <c r="EA1530" s="29"/>
      <c r="EB1530" s="29"/>
      <c r="EC1530" s="29"/>
      <c r="ED1530" s="29"/>
      <c r="EE1530" s="29"/>
      <c r="EF1530" s="29"/>
      <c r="EG1530" s="29"/>
      <c r="EH1530" s="29"/>
      <c r="EI1530" s="29"/>
      <c r="EJ1530" s="29"/>
      <c r="EK1530" s="29"/>
      <c r="EL1530" s="29"/>
      <c r="EM1530" s="29"/>
      <c r="EN1530" s="29"/>
      <c r="EO1530" s="29"/>
      <c r="EP1530" s="29"/>
      <c r="EQ1530" s="29"/>
      <c r="ER1530" s="29"/>
      <c r="ES1530" s="29"/>
      <c r="ET1530" s="29"/>
      <c r="EU1530" s="29"/>
      <c r="EV1530" s="29"/>
      <c r="EW1530" s="29"/>
      <c r="EX1530" s="29"/>
      <c r="EY1530" s="29"/>
      <c r="EZ1530" s="29"/>
      <c r="FA1530" s="29"/>
      <c r="FB1530" s="29"/>
      <c r="FC1530" s="29"/>
      <c r="FD1530" s="29"/>
      <c r="FE1530" s="29"/>
      <c r="FF1530" s="29"/>
      <c r="FG1530" s="29"/>
      <c r="FH1530" s="29"/>
      <c r="FI1530" s="29"/>
      <c r="FJ1530" s="29"/>
      <c r="FK1530" s="29"/>
      <c r="FL1530" s="29"/>
      <c r="FM1530" s="29"/>
      <c r="FN1530" s="29"/>
      <c r="FO1530" s="29"/>
      <c r="FP1530" s="29"/>
      <c r="FQ1530" s="29"/>
      <c r="FR1530" s="29"/>
      <c r="FS1530" s="29"/>
      <c r="FT1530" s="29"/>
      <c r="FU1530" s="29"/>
      <c r="FV1530" s="29"/>
      <c r="FW1530" s="29"/>
      <c r="FX1530" s="29"/>
      <c r="FY1530" s="29"/>
      <c r="FZ1530" s="29"/>
      <c r="GA1530" s="29"/>
      <c r="GB1530" s="29"/>
      <c r="GC1530" s="29"/>
      <c r="GD1530" s="29"/>
      <c r="GE1530" s="29"/>
      <c r="GF1530" s="29"/>
      <c r="GG1530" s="29"/>
      <c r="GH1530" s="29"/>
      <c r="GI1530" s="29"/>
      <c r="GJ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</row>
    <row r="1531" spans="2:230" ht="12.75">
      <c r="B1531" s="48"/>
      <c r="C1531" s="48"/>
      <c r="D1531" s="48"/>
      <c r="E1531" s="55"/>
      <c r="F1531" s="56"/>
      <c r="G1531" s="56"/>
      <c r="H1531" s="56"/>
      <c r="I1531" s="48"/>
      <c r="J1531" s="48"/>
      <c r="K1531" s="48"/>
      <c r="L1531" s="56"/>
      <c r="M1531" s="48"/>
      <c r="N1531" s="48"/>
      <c r="O1531" s="49"/>
      <c r="P1531" s="48"/>
      <c r="Q1531" s="48"/>
      <c r="R1531" s="56"/>
      <c r="S1531" s="52"/>
      <c r="T1531" s="116"/>
      <c r="U1531" s="116"/>
      <c r="V1531" s="116"/>
      <c r="W1531" s="116"/>
      <c r="X1531" s="43"/>
      <c r="Y1531" s="43"/>
      <c r="Z1531" s="42"/>
      <c r="AA1531" s="43"/>
      <c r="AB1531" s="45"/>
      <c r="AC1531" s="45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  <c r="BE1531" s="29"/>
      <c r="BF1531" s="29"/>
      <c r="BG1531" s="29"/>
      <c r="BH1531" s="29"/>
      <c r="BI1531" s="29"/>
      <c r="BJ1531" s="29"/>
      <c r="BK1531" s="29"/>
      <c r="BL1531" s="29"/>
      <c r="BM1531" s="29"/>
      <c r="BN1531" s="29"/>
      <c r="BO1531" s="29"/>
      <c r="BP1531" s="29"/>
      <c r="BQ1531" s="29"/>
      <c r="BR1531" s="29"/>
      <c r="BS1531" s="29"/>
      <c r="BT1531" s="29"/>
      <c r="BU1531" s="29"/>
      <c r="BV1531" s="29"/>
      <c r="BW1531" s="29"/>
      <c r="BX1531" s="29"/>
      <c r="BY1531" s="29"/>
      <c r="BZ1531" s="29"/>
      <c r="CA1531" s="29"/>
      <c r="CB1531" s="29"/>
      <c r="CC1531" s="29"/>
      <c r="CD1531" s="29"/>
      <c r="CE1531" s="29"/>
      <c r="CF1531" s="29"/>
      <c r="CG1531" s="29"/>
      <c r="CH1531" s="29"/>
      <c r="CI1531" s="29"/>
      <c r="CJ1531" s="29"/>
      <c r="CK1531" s="29"/>
      <c r="CL1531" s="29"/>
      <c r="CM1531" s="29"/>
      <c r="CN1531" s="29"/>
      <c r="CO1531" s="29"/>
      <c r="CP1531" s="29"/>
      <c r="CQ1531" s="29"/>
      <c r="CR1531" s="29"/>
      <c r="CS1531" s="29"/>
      <c r="CT1531" s="29"/>
      <c r="CU1531" s="29"/>
      <c r="CV1531" s="29"/>
      <c r="CW1531" s="29"/>
      <c r="CX1531" s="29"/>
      <c r="CY1531" s="29"/>
      <c r="CZ1531" s="29"/>
      <c r="DA1531" s="29"/>
      <c r="DB1531" s="29"/>
      <c r="DC1531" s="29"/>
      <c r="DD1531" s="29"/>
      <c r="DE1531" s="29"/>
      <c r="DF1531" s="29"/>
      <c r="DG1531" s="29"/>
      <c r="DH1531" s="29"/>
      <c r="DI1531" s="29"/>
      <c r="DJ1531" s="29"/>
      <c r="DK1531" s="29"/>
      <c r="DL1531" s="29"/>
      <c r="DM1531" s="29"/>
      <c r="DN1531" s="29"/>
      <c r="DO1531" s="29"/>
      <c r="DP1531" s="29"/>
      <c r="DQ1531" s="29"/>
      <c r="DR1531" s="29"/>
      <c r="DS1531" s="29"/>
      <c r="DT1531" s="29"/>
      <c r="DU1531" s="29"/>
      <c r="DV1531" s="29"/>
      <c r="DW1531" s="29"/>
      <c r="DX1531" s="29"/>
      <c r="DY1531" s="29"/>
      <c r="DZ1531" s="29"/>
      <c r="EA1531" s="29"/>
      <c r="EB1531" s="29"/>
      <c r="EC1531" s="29"/>
      <c r="ED1531" s="29"/>
      <c r="EE1531" s="29"/>
      <c r="EF1531" s="29"/>
      <c r="EG1531" s="29"/>
      <c r="EH1531" s="29"/>
      <c r="EI1531" s="29"/>
      <c r="EJ1531" s="29"/>
      <c r="EK1531" s="29"/>
      <c r="EL1531" s="29"/>
      <c r="EM1531" s="29"/>
      <c r="EN1531" s="29"/>
      <c r="EO1531" s="29"/>
      <c r="EP1531" s="29"/>
      <c r="EQ1531" s="29"/>
      <c r="ER1531" s="29"/>
      <c r="ES1531" s="29"/>
      <c r="ET1531" s="29"/>
      <c r="EU1531" s="29"/>
      <c r="EV1531" s="29"/>
      <c r="EW1531" s="29"/>
      <c r="EX1531" s="29"/>
      <c r="EY1531" s="29"/>
      <c r="EZ1531" s="29"/>
      <c r="FA1531" s="29"/>
      <c r="FB1531" s="29"/>
      <c r="FC1531" s="29"/>
      <c r="FD1531" s="29"/>
      <c r="FE1531" s="29"/>
      <c r="FF1531" s="29"/>
      <c r="FG1531" s="29"/>
      <c r="FH1531" s="29"/>
      <c r="FI1531" s="29"/>
      <c r="FJ1531" s="29"/>
      <c r="FK1531" s="29"/>
      <c r="FL1531" s="29"/>
      <c r="FM1531" s="29"/>
      <c r="FN1531" s="29"/>
      <c r="FO1531" s="29"/>
      <c r="FP1531" s="29"/>
      <c r="FQ1531" s="29"/>
      <c r="FR1531" s="29"/>
      <c r="FS1531" s="29"/>
      <c r="FT1531" s="29"/>
      <c r="FU1531" s="29"/>
      <c r="FV1531" s="29"/>
      <c r="FW1531" s="29"/>
      <c r="FX1531" s="29"/>
      <c r="FY1531" s="29"/>
      <c r="FZ1531" s="29"/>
      <c r="GA1531" s="29"/>
      <c r="GB1531" s="29"/>
      <c r="GC1531" s="29"/>
      <c r="GD1531" s="29"/>
      <c r="GE1531" s="29"/>
      <c r="GF1531" s="29"/>
      <c r="GG1531" s="29"/>
      <c r="GH1531" s="29"/>
      <c r="GI1531" s="29"/>
      <c r="GJ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</row>
    <row r="1532" spans="2:230" ht="12.75">
      <c r="B1532" s="48"/>
      <c r="C1532" s="48"/>
      <c r="D1532" s="48"/>
      <c r="E1532" s="55"/>
      <c r="F1532" s="56"/>
      <c r="G1532" s="56"/>
      <c r="H1532" s="56"/>
      <c r="I1532" s="48"/>
      <c r="J1532" s="48"/>
      <c r="K1532" s="48"/>
      <c r="L1532" s="56"/>
      <c r="M1532" s="48"/>
      <c r="N1532" s="48"/>
      <c r="O1532" s="49"/>
      <c r="P1532" s="48"/>
      <c r="Q1532" s="48"/>
      <c r="R1532" s="56"/>
      <c r="S1532" s="52"/>
      <c r="T1532" s="116"/>
      <c r="U1532" s="116"/>
      <c r="V1532" s="116"/>
      <c r="W1532" s="116"/>
      <c r="X1532" s="43"/>
      <c r="Y1532" s="43"/>
      <c r="Z1532" s="42"/>
      <c r="AA1532" s="43"/>
      <c r="AB1532" s="45"/>
      <c r="AC1532" s="45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  <c r="BE1532" s="29"/>
      <c r="BF1532" s="29"/>
      <c r="BG1532" s="29"/>
      <c r="BH1532" s="29"/>
      <c r="BI1532" s="29"/>
      <c r="BJ1532" s="29"/>
      <c r="BK1532" s="29"/>
      <c r="BL1532" s="29"/>
      <c r="BM1532" s="29"/>
      <c r="BN1532" s="29"/>
      <c r="BO1532" s="29"/>
      <c r="BP1532" s="29"/>
      <c r="BQ1532" s="29"/>
      <c r="BR1532" s="29"/>
      <c r="BS1532" s="29"/>
      <c r="BT1532" s="29"/>
      <c r="BU1532" s="29"/>
      <c r="BV1532" s="29"/>
      <c r="BW1532" s="29"/>
      <c r="BX1532" s="29"/>
      <c r="BY1532" s="29"/>
      <c r="BZ1532" s="29"/>
      <c r="CA1532" s="29"/>
      <c r="CB1532" s="29"/>
      <c r="CC1532" s="29"/>
      <c r="CD1532" s="29"/>
      <c r="CE1532" s="29"/>
      <c r="CF1532" s="29"/>
      <c r="CG1532" s="29"/>
      <c r="CH1532" s="29"/>
      <c r="CI1532" s="29"/>
      <c r="CJ1532" s="29"/>
      <c r="CK1532" s="29"/>
      <c r="CL1532" s="29"/>
      <c r="CM1532" s="29"/>
      <c r="CN1532" s="29"/>
      <c r="CO1532" s="29"/>
      <c r="CP1532" s="29"/>
      <c r="CQ1532" s="29"/>
      <c r="CR1532" s="29"/>
      <c r="CS1532" s="29"/>
      <c r="CT1532" s="29"/>
      <c r="CU1532" s="29"/>
      <c r="CV1532" s="29"/>
      <c r="CW1532" s="29"/>
      <c r="CX1532" s="29"/>
      <c r="CY1532" s="29"/>
      <c r="CZ1532" s="29"/>
      <c r="DA1532" s="29"/>
      <c r="DB1532" s="29"/>
      <c r="DC1532" s="29"/>
      <c r="DD1532" s="29"/>
      <c r="DE1532" s="29"/>
      <c r="DF1532" s="29"/>
      <c r="DG1532" s="29"/>
      <c r="DH1532" s="29"/>
      <c r="DI1532" s="29"/>
      <c r="DJ1532" s="29"/>
      <c r="DK1532" s="29"/>
      <c r="DL1532" s="29"/>
      <c r="DM1532" s="29"/>
      <c r="DN1532" s="29"/>
      <c r="DO1532" s="29"/>
      <c r="DP1532" s="29"/>
      <c r="DQ1532" s="29"/>
      <c r="DR1532" s="29"/>
      <c r="DS1532" s="29"/>
      <c r="DT1532" s="29"/>
      <c r="DU1532" s="29"/>
      <c r="DV1532" s="29"/>
      <c r="DW1532" s="29"/>
      <c r="DX1532" s="29"/>
      <c r="DY1532" s="29"/>
      <c r="DZ1532" s="29"/>
      <c r="EA1532" s="29"/>
      <c r="EB1532" s="29"/>
      <c r="EC1532" s="29"/>
      <c r="ED1532" s="29"/>
      <c r="EE1532" s="29"/>
      <c r="EF1532" s="29"/>
      <c r="EG1532" s="29"/>
      <c r="EH1532" s="29"/>
      <c r="EI1532" s="29"/>
      <c r="EJ1532" s="29"/>
      <c r="EK1532" s="29"/>
      <c r="EL1532" s="29"/>
      <c r="EM1532" s="29"/>
      <c r="EN1532" s="29"/>
      <c r="EO1532" s="29"/>
      <c r="EP1532" s="29"/>
      <c r="EQ1532" s="29"/>
      <c r="ER1532" s="29"/>
      <c r="ES1532" s="29"/>
      <c r="ET1532" s="29"/>
      <c r="EU1532" s="29"/>
      <c r="EV1532" s="29"/>
      <c r="EW1532" s="29"/>
      <c r="EX1532" s="29"/>
      <c r="EY1532" s="29"/>
      <c r="EZ1532" s="29"/>
      <c r="FA1532" s="29"/>
      <c r="FB1532" s="29"/>
      <c r="FC1532" s="29"/>
      <c r="FD1532" s="29"/>
      <c r="FE1532" s="29"/>
      <c r="FF1532" s="29"/>
      <c r="FG1532" s="29"/>
      <c r="FH1532" s="29"/>
      <c r="FI1532" s="29"/>
      <c r="FJ1532" s="29"/>
      <c r="FK1532" s="29"/>
      <c r="FL1532" s="29"/>
      <c r="FM1532" s="29"/>
      <c r="FN1532" s="29"/>
      <c r="FO1532" s="29"/>
      <c r="FP1532" s="29"/>
      <c r="FQ1532" s="29"/>
      <c r="FR1532" s="29"/>
      <c r="FS1532" s="29"/>
      <c r="FT1532" s="29"/>
      <c r="FU1532" s="29"/>
      <c r="FV1532" s="29"/>
      <c r="FW1532" s="29"/>
      <c r="FX1532" s="29"/>
      <c r="FY1532" s="29"/>
      <c r="FZ1532" s="29"/>
      <c r="GA1532" s="29"/>
      <c r="GB1532" s="29"/>
      <c r="GC1532" s="29"/>
      <c r="GD1532" s="29"/>
      <c r="GE1532" s="29"/>
      <c r="GF1532" s="29"/>
      <c r="GG1532" s="29"/>
      <c r="GH1532" s="29"/>
      <c r="GI1532" s="29"/>
      <c r="GJ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</row>
    <row r="1533" spans="2:230" ht="12.75">
      <c r="B1533" s="48"/>
      <c r="C1533" s="48"/>
      <c r="D1533" s="48"/>
      <c r="E1533" s="55"/>
      <c r="F1533" s="56"/>
      <c r="G1533" s="56"/>
      <c r="H1533" s="56"/>
      <c r="I1533" s="48"/>
      <c r="J1533" s="48"/>
      <c r="K1533" s="48"/>
      <c r="L1533" s="56"/>
      <c r="M1533" s="48"/>
      <c r="N1533" s="48"/>
      <c r="O1533" s="49"/>
      <c r="P1533" s="48"/>
      <c r="Q1533" s="48"/>
      <c r="R1533" s="56"/>
      <c r="S1533" s="52"/>
      <c r="T1533" s="116"/>
      <c r="U1533" s="116"/>
      <c r="V1533" s="116"/>
      <c r="W1533" s="116"/>
      <c r="X1533" s="43"/>
      <c r="Y1533" s="43"/>
      <c r="Z1533" s="42"/>
      <c r="AA1533" s="43"/>
      <c r="AB1533" s="45"/>
      <c r="AC1533" s="45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  <c r="BE1533" s="29"/>
      <c r="BF1533" s="29"/>
      <c r="BG1533" s="29"/>
      <c r="BH1533" s="29"/>
      <c r="BI1533" s="29"/>
      <c r="BJ1533" s="29"/>
      <c r="BK1533" s="29"/>
      <c r="BL1533" s="29"/>
      <c r="BM1533" s="29"/>
      <c r="BN1533" s="29"/>
      <c r="BO1533" s="29"/>
      <c r="BP1533" s="29"/>
      <c r="BQ1533" s="29"/>
      <c r="BR1533" s="29"/>
      <c r="BS1533" s="29"/>
      <c r="BT1533" s="29"/>
      <c r="BU1533" s="29"/>
      <c r="BV1533" s="29"/>
      <c r="BW1533" s="29"/>
      <c r="BX1533" s="29"/>
      <c r="BY1533" s="29"/>
      <c r="BZ1533" s="29"/>
      <c r="CA1533" s="29"/>
      <c r="CB1533" s="29"/>
      <c r="CC1533" s="29"/>
      <c r="CD1533" s="29"/>
      <c r="CE1533" s="29"/>
      <c r="CF1533" s="29"/>
      <c r="CG1533" s="29"/>
      <c r="CH1533" s="29"/>
      <c r="CI1533" s="29"/>
      <c r="CJ1533" s="29"/>
      <c r="CK1533" s="29"/>
      <c r="CL1533" s="29"/>
      <c r="CM1533" s="29"/>
      <c r="CN1533" s="29"/>
      <c r="CO1533" s="29"/>
      <c r="CP1533" s="29"/>
      <c r="CQ1533" s="29"/>
      <c r="CR1533" s="29"/>
      <c r="CS1533" s="29"/>
      <c r="CT1533" s="29"/>
      <c r="CU1533" s="29"/>
      <c r="CV1533" s="29"/>
      <c r="CW1533" s="29"/>
      <c r="CX1533" s="29"/>
      <c r="CY1533" s="29"/>
      <c r="CZ1533" s="29"/>
      <c r="DA1533" s="29"/>
      <c r="DB1533" s="29"/>
      <c r="DC1533" s="29"/>
      <c r="DD1533" s="29"/>
      <c r="DE1533" s="29"/>
      <c r="DF1533" s="29"/>
      <c r="DG1533" s="29"/>
      <c r="DH1533" s="29"/>
      <c r="DI1533" s="29"/>
      <c r="DJ1533" s="29"/>
      <c r="DK1533" s="29"/>
      <c r="DL1533" s="29"/>
      <c r="DM1533" s="29"/>
      <c r="DN1533" s="29"/>
      <c r="DO1533" s="29"/>
      <c r="DP1533" s="29"/>
      <c r="DQ1533" s="29"/>
      <c r="DR1533" s="29"/>
      <c r="DS1533" s="29"/>
      <c r="DT1533" s="29"/>
      <c r="DU1533" s="29"/>
      <c r="DV1533" s="29"/>
      <c r="DW1533" s="29"/>
      <c r="DX1533" s="29"/>
      <c r="DY1533" s="29"/>
      <c r="DZ1533" s="29"/>
      <c r="EA1533" s="29"/>
      <c r="EB1533" s="29"/>
      <c r="EC1533" s="29"/>
      <c r="ED1533" s="29"/>
      <c r="EE1533" s="29"/>
      <c r="EF1533" s="29"/>
      <c r="EG1533" s="29"/>
      <c r="EH1533" s="29"/>
      <c r="EI1533" s="29"/>
      <c r="EJ1533" s="29"/>
      <c r="EK1533" s="29"/>
      <c r="EL1533" s="29"/>
      <c r="EM1533" s="29"/>
      <c r="EN1533" s="29"/>
      <c r="EO1533" s="29"/>
      <c r="EP1533" s="29"/>
      <c r="EQ1533" s="29"/>
      <c r="ER1533" s="29"/>
      <c r="ES1533" s="29"/>
      <c r="ET1533" s="29"/>
      <c r="EU1533" s="29"/>
      <c r="EV1533" s="29"/>
      <c r="EW1533" s="29"/>
      <c r="EX1533" s="29"/>
      <c r="EY1533" s="29"/>
      <c r="EZ1533" s="29"/>
      <c r="FA1533" s="29"/>
      <c r="FB1533" s="29"/>
      <c r="FC1533" s="29"/>
      <c r="FD1533" s="29"/>
      <c r="FE1533" s="29"/>
      <c r="FF1533" s="29"/>
      <c r="FG1533" s="29"/>
      <c r="FH1533" s="29"/>
      <c r="FI1533" s="29"/>
      <c r="FJ1533" s="29"/>
      <c r="FK1533" s="29"/>
      <c r="FL1533" s="29"/>
      <c r="FM1533" s="29"/>
      <c r="FN1533" s="29"/>
      <c r="FO1533" s="29"/>
      <c r="FP1533" s="29"/>
      <c r="FQ1533" s="29"/>
      <c r="FR1533" s="29"/>
      <c r="FS1533" s="29"/>
      <c r="FT1533" s="29"/>
      <c r="FU1533" s="29"/>
      <c r="FV1533" s="29"/>
      <c r="FW1533" s="29"/>
      <c r="FX1533" s="29"/>
      <c r="FY1533" s="29"/>
      <c r="FZ1533" s="29"/>
      <c r="GA1533" s="29"/>
      <c r="GB1533" s="29"/>
      <c r="GC1533" s="29"/>
      <c r="GD1533" s="29"/>
      <c r="GE1533" s="29"/>
      <c r="GF1533" s="29"/>
      <c r="GG1533" s="29"/>
      <c r="GH1533" s="29"/>
      <c r="GI1533" s="29"/>
      <c r="GJ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</row>
    <row r="1534" spans="2:230" ht="12.75">
      <c r="B1534" s="48"/>
      <c r="C1534" s="48"/>
      <c r="D1534" s="48"/>
      <c r="E1534" s="55"/>
      <c r="F1534" s="56"/>
      <c r="G1534" s="56"/>
      <c r="H1534" s="56"/>
      <c r="I1534" s="48"/>
      <c r="J1534" s="48"/>
      <c r="K1534" s="48"/>
      <c r="L1534" s="56"/>
      <c r="M1534" s="48"/>
      <c r="N1534" s="48"/>
      <c r="O1534" s="49"/>
      <c r="P1534" s="48"/>
      <c r="Q1534" s="48"/>
      <c r="R1534" s="56"/>
      <c r="S1534" s="52"/>
      <c r="T1534" s="116"/>
      <c r="U1534" s="116"/>
      <c r="V1534" s="116"/>
      <c r="W1534" s="116"/>
      <c r="X1534" s="43"/>
      <c r="Y1534" s="43"/>
      <c r="Z1534" s="42"/>
      <c r="AA1534" s="43"/>
      <c r="AB1534" s="45"/>
      <c r="AC1534" s="45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  <c r="BE1534" s="29"/>
      <c r="BF1534" s="29"/>
      <c r="BG1534" s="29"/>
      <c r="BH1534" s="29"/>
      <c r="BI1534" s="29"/>
      <c r="BJ1534" s="29"/>
      <c r="BK1534" s="29"/>
      <c r="BL1534" s="29"/>
      <c r="BM1534" s="29"/>
      <c r="BN1534" s="29"/>
      <c r="BO1534" s="29"/>
      <c r="BP1534" s="29"/>
      <c r="BQ1534" s="29"/>
      <c r="BR1534" s="29"/>
      <c r="BS1534" s="29"/>
      <c r="BT1534" s="29"/>
      <c r="BU1534" s="29"/>
      <c r="BV1534" s="29"/>
      <c r="BW1534" s="29"/>
      <c r="BX1534" s="29"/>
      <c r="BY1534" s="29"/>
      <c r="BZ1534" s="29"/>
      <c r="CA1534" s="29"/>
      <c r="CB1534" s="29"/>
      <c r="CC1534" s="29"/>
      <c r="CD1534" s="29"/>
      <c r="CE1534" s="29"/>
      <c r="CF1534" s="29"/>
      <c r="CG1534" s="29"/>
      <c r="CH1534" s="29"/>
      <c r="CI1534" s="29"/>
      <c r="CJ1534" s="29"/>
      <c r="CK1534" s="29"/>
      <c r="CL1534" s="29"/>
      <c r="CM1534" s="29"/>
      <c r="CN1534" s="29"/>
      <c r="CO1534" s="29"/>
      <c r="CP1534" s="29"/>
      <c r="CQ1534" s="29"/>
      <c r="CR1534" s="29"/>
      <c r="CS1534" s="29"/>
      <c r="CT1534" s="29"/>
      <c r="CU1534" s="29"/>
      <c r="CV1534" s="29"/>
      <c r="CW1534" s="29"/>
      <c r="CX1534" s="29"/>
      <c r="CY1534" s="29"/>
      <c r="CZ1534" s="29"/>
      <c r="DA1534" s="29"/>
      <c r="DB1534" s="29"/>
      <c r="DC1534" s="29"/>
      <c r="DD1534" s="29"/>
      <c r="DE1534" s="29"/>
      <c r="DF1534" s="29"/>
      <c r="DG1534" s="29"/>
      <c r="DH1534" s="29"/>
      <c r="DI1534" s="29"/>
      <c r="DJ1534" s="29"/>
      <c r="DK1534" s="29"/>
      <c r="DL1534" s="29"/>
      <c r="DM1534" s="29"/>
      <c r="DN1534" s="29"/>
      <c r="DO1534" s="29"/>
      <c r="DP1534" s="29"/>
      <c r="DQ1534" s="29"/>
      <c r="DR1534" s="29"/>
      <c r="DS1534" s="29"/>
      <c r="DT1534" s="29"/>
      <c r="DU1534" s="29"/>
      <c r="DV1534" s="29"/>
      <c r="DW1534" s="29"/>
      <c r="DX1534" s="29"/>
      <c r="DY1534" s="29"/>
      <c r="DZ1534" s="29"/>
      <c r="EA1534" s="29"/>
      <c r="EB1534" s="29"/>
      <c r="EC1534" s="29"/>
      <c r="ED1534" s="29"/>
      <c r="EE1534" s="29"/>
      <c r="EF1534" s="29"/>
      <c r="EG1534" s="29"/>
      <c r="EH1534" s="29"/>
      <c r="EI1534" s="29"/>
      <c r="EJ1534" s="29"/>
      <c r="EK1534" s="29"/>
      <c r="EL1534" s="29"/>
      <c r="EM1534" s="29"/>
      <c r="EN1534" s="29"/>
      <c r="EO1534" s="29"/>
      <c r="EP1534" s="29"/>
      <c r="EQ1534" s="29"/>
      <c r="ER1534" s="29"/>
      <c r="ES1534" s="29"/>
      <c r="ET1534" s="29"/>
      <c r="EU1534" s="29"/>
      <c r="EV1534" s="29"/>
      <c r="EW1534" s="29"/>
      <c r="EX1534" s="29"/>
      <c r="EY1534" s="29"/>
      <c r="EZ1534" s="29"/>
      <c r="FA1534" s="29"/>
      <c r="FB1534" s="29"/>
      <c r="FC1534" s="29"/>
      <c r="FD1534" s="29"/>
      <c r="FE1534" s="29"/>
      <c r="FF1534" s="29"/>
      <c r="FG1534" s="29"/>
      <c r="FH1534" s="29"/>
      <c r="FI1534" s="29"/>
      <c r="FJ1534" s="29"/>
      <c r="FK1534" s="29"/>
      <c r="FL1534" s="29"/>
      <c r="FM1534" s="29"/>
      <c r="FN1534" s="29"/>
      <c r="FO1534" s="29"/>
      <c r="FP1534" s="29"/>
      <c r="FQ1534" s="29"/>
      <c r="FR1534" s="29"/>
      <c r="FS1534" s="29"/>
      <c r="FT1534" s="29"/>
      <c r="FU1534" s="29"/>
      <c r="FV1534" s="29"/>
      <c r="FW1534" s="29"/>
      <c r="FX1534" s="29"/>
      <c r="FY1534" s="29"/>
      <c r="FZ1534" s="29"/>
      <c r="GA1534" s="29"/>
      <c r="GB1534" s="29"/>
      <c r="GC1534" s="29"/>
      <c r="GD1534" s="29"/>
      <c r="GE1534" s="29"/>
      <c r="GF1534" s="29"/>
      <c r="GG1534" s="29"/>
      <c r="GH1534" s="29"/>
      <c r="GI1534" s="29"/>
      <c r="GJ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</row>
    <row r="1535" spans="2:230" ht="12.75">
      <c r="B1535" s="48"/>
      <c r="C1535" s="48"/>
      <c r="D1535" s="48"/>
      <c r="E1535" s="55"/>
      <c r="F1535" s="56"/>
      <c r="G1535" s="56"/>
      <c r="H1535" s="56"/>
      <c r="I1535" s="48"/>
      <c r="J1535" s="48"/>
      <c r="K1535" s="48"/>
      <c r="L1535" s="56"/>
      <c r="M1535" s="48"/>
      <c r="N1535" s="48"/>
      <c r="O1535" s="49"/>
      <c r="P1535" s="48"/>
      <c r="Q1535" s="48"/>
      <c r="R1535" s="56"/>
      <c r="S1535" s="52"/>
      <c r="T1535" s="116"/>
      <c r="U1535" s="116"/>
      <c r="V1535" s="116"/>
      <c r="W1535" s="116"/>
      <c r="X1535" s="43"/>
      <c r="Y1535" s="43"/>
      <c r="Z1535" s="42"/>
      <c r="AA1535" s="43"/>
      <c r="AB1535" s="45"/>
      <c r="AC1535" s="45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  <c r="BI1535" s="29"/>
      <c r="BJ1535" s="29"/>
      <c r="BK1535" s="29"/>
      <c r="BL1535" s="29"/>
      <c r="BM1535" s="29"/>
      <c r="BN1535" s="29"/>
      <c r="BO1535" s="29"/>
      <c r="BP1535" s="29"/>
      <c r="BQ1535" s="29"/>
      <c r="BR1535" s="29"/>
      <c r="BS1535" s="29"/>
      <c r="BT1535" s="29"/>
      <c r="BU1535" s="29"/>
      <c r="BV1535" s="29"/>
      <c r="BW1535" s="29"/>
      <c r="BX1535" s="29"/>
      <c r="BY1535" s="29"/>
      <c r="BZ1535" s="29"/>
      <c r="CA1535" s="29"/>
      <c r="CB1535" s="29"/>
      <c r="CC1535" s="29"/>
      <c r="CD1535" s="29"/>
      <c r="CE1535" s="29"/>
      <c r="CF1535" s="29"/>
      <c r="CG1535" s="29"/>
      <c r="CH1535" s="29"/>
      <c r="CI1535" s="29"/>
      <c r="CJ1535" s="29"/>
      <c r="CK1535" s="29"/>
      <c r="CL1535" s="29"/>
      <c r="CM1535" s="29"/>
      <c r="CN1535" s="29"/>
      <c r="CO1535" s="29"/>
      <c r="CP1535" s="29"/>
      <c r="CQ1535" s="29"/>
      <c r="CR1535" s="29"/>
      <c r="CS1535" s="29"/>
      <c r="CT1535" s="29"/>
      <c r="CU1535" s="29"/>
      <c r="CV1535" s="29"/>
      <c r="CW1535" s="29"/>
      <c r="CX1535" s="29"/>
      <c r="CY1535" s="29"/>
      <c r="CZ1535" s="29"/>
      <c r="DA1535" s="29"/>
      <c r="DB1535" s="29"/>
      <c r="DC1535" s="29"/>
      <c r="DD1535" s="29"/>
      <c r="DE1535" s="29"/>
      <c r="DF1535" s="29"/>
      <c r="DG1535" s="29"/>
      <c r="DH1535" s="29"/>
      <c r="DI1535" s="29"/>
      <c r="DJ1535" s="29"/>
      <c r="DK1535" s="29"/>
      <c r="DL1535" s="29"/>
      <c r="DM1535" s="29"/>
      <c r="DN1535" s="29"/>
      <c r="DO1535" s="29"/>
      <c r="DP1535" s="29"/>
      <c r="DQ1535" s="29"/>
      <c r="DR1535" s="29"/>
      <c r="DS1535" s="29"/>
      <c r="DT1535" s="29"/>
      <c r="DU1535" s="29"/>
      <c r="DV1535" s="29"/>
      <c r="DW1535" s="29"/>
      <c r="DX1535" s="29"/>
      <c r="DY1535" s="29"/>
      <c r="DZ1535" s="29"/>
      <c r="EA1535" s="29"/>
      <c r="EB1535" s="29"/>
      <c r="EC1535" s="29"/>
      <c r="ED1535" s="29"/>
      <c r="EE1535" s="29"/>
      <c r="EF1535" s="29"/>
      <c r="EG1535" s="29"/>
      <c r="EH1535" s="29"/>
      <c r="EI1535" s="29"/>
      <c r="EJ1535" s="29"/>
      <c r="EK1535" s="29"/>
      <c r="EL1535" s="29"/>
      <c r="EM1535" s="29"/>
      <c r="EN1535" s="29"/>
      <c r="EO1535" s="29"/>
      <c r="EP1535" s="29"/>
      <c r="EQ1535" s="29"/>
      <c r="ER1535" s="29"/>
      <c r="ES1535" s="29"/>
      <c r="ET1535" s="29"/>
      <c r="EU1535" s="29"/>
      <c r="EV1535" s="29"/>
      <c r="EW1535" s="29"/>
      <c r="EX1535" s="29"/>
      <c r="EY1535" s="29"/>
      <c r="EZ1535" s="29"/>
      <c r="FA1535" s="29"/>
      <c r="FB1535" s="29"/>
      <c r="FC1535" s="29"/>
      <c r="FD1535" s="29"/>
      <c r="FE1535" s="29"/>
      <c r="FF1535" s="29"/>
      <c r="FG1535" s="29"/>
      <c r="FH1535" s="29"/>
      <c r="FI1535" s="29"/>
      <c r="FJ1535" s="29"/>
      <c r="FK1535" s="29"/>
      <c r="FL1535" s="29"/>
      <c r="FM1535" s="29"/>
      <c r="FN1535" s="29"/>
      <c r="FO1535" s="29"/>
      <c r="FP1535" s="29"/>
      <c r="FQ1535" s="29"/>
      <c r="FR1535" s="29"/>
      <c r="FS1535" s="29"/>
      <c r="FT1535" s="29"/>
      <c r="FU1535" s="29"/>
      <c r="FV1535" s="29"/>
      <c r="FW1535" s="29"/>
      <c r="FX1535" s="29"/>
      <c r="FY1535" s="29"/>
      <c r="FZ1535" s="29"/>
      <c r="GA1535" s="29"/>
      <c r="GB1535" s="29"/>
      <c r="GC1535" s="29"/>
      <c r="GD1535" s="29"/>
      <c r="GE1535" s="29"/>
      <c r="GF1535" s="29"/>
      <c r="GG1535" s="29"/>
      <c r="GH1535" s="29"/>
      <c r="GI1535" s="29"/>
      <c r="GJ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</row>
    <row r="1536" spans="2:230" ht="12.75">
      <c r="B1536" s="48"/>
      <c r="C1536" s="48"/>
      <c r="D1536" s="48"/>
      <c r="E1536" s="55"/>
      <c r="F1536" s="56"/>
      <c r="G1536" s="56"/>
      <c r="H1536" s="56"/>
      <c r="I1536" s="48"/>
      <c r="J1536" s="48"/>
      <c r="K1536" s="48"/>
      <c r="L1536" s="56"/>
      <c r="M1536" s="48"/>
      <c r="N1536" s="48"/>
      <c r="O1536" s="49"/>
      <c r="P1536" s="48"/>
      <c r="Q1536" s="48"/>
      <c r="R1536" s="56"/>
      <c r="S1536" s="52"/>
      <c r="T1536" s="116"/>
      <c r="U1536" s="116"/>
      <c r="V1536" s="116"/>
      <c r="W1536" s="116"/>
      <c r="X1536" s="43"/>
      <c r="Y1536" s="43"/>
      <c r="Z1536" s="42"/>
      <c r="AA1536" s="43"/>
      <c r="AB1536" s="45"/>
      <c r="AC1536" s="45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  <c r="BE1536" s="29"/>
      <c r="BF1536" s="29"/>
      <c r="BG1536" s="29"/>
      <c r="BH1536" s="29"/>
      <c r="BI1536" s="29"/>
      <c r="BJ1536" s="29"/>
      <c r="BK1536" s="29"/>
      <c r="BL1536" s="29"/>
      <c r="BM1536" s="29"/>
      <c r="BN1536" s="29"/>
      <c r="BO1536" s="29"/>
      <c r="BP1536" s="29"/>
      <c r="BQ1536" s="29"/>
      <c r="BR1536" s="29"/>
      <c r="BS1536" s="29"/>
      <c r="BT1536" s="29"/>
      <c r="BU1536" s="29"/>
      <c r="BV1536" s="29"/>
      <c r="BW1536" s="29"/>
      <c r="BX1536" s="29"/>
      <c r="BY1536" s="29"/>
      <c r="BZ1536" s="29"/>
      <c r="CA1536" s="29"/>
      <c r="CB1536" s="29"/>
      <c r="CC1536" s="29"/>
      <c r="CD1536" s="29"/>
      <c r="CE1536" s="29"/>
      <c r="CF1536" s="29"/>
      <c r="CG1536" s="29"/>
      <c r="CH1536" s="29"/>
      <c r="CI1536" s="29"/>
      <c r="CJ1536" s="29"/>
      <c r="CK1536" s="29"/>
      <c r="CL1536" s="29"/>
      <c r="CM1536" s="29"/>
      <c r="CN1536" s="29"/>
      <c r="CO1536" s="29"/>
      <c r="CP1536" s="29"/>
      <c r="CQ1536" s="29"/>
      <c r="CR1536" s="29"/>
      <c r="CS1536" s="29"/>
      <c r="CT1536" s="29"/>
      <c r="CU1536" s="29"/>
      <c r="CV1536" s="29"/>
      <c r="CW1536" s="29"/>
      <c r="CX1536" s="29"/>
      <c r="CY1536" s="29"/>
      <c r="CZ1536" s="29"/>
      <c r="DA1536" s="29"/>
      <c r="DB1536" s="29"/>
      <c r="DC1536" s="29"/>
      <c r="DD1536" s="29"/>
      <c r="DE1536" s="29"/>
      <c r="DF1536" s="29"/>
      <c r="DG1536" s="29"/>
      <c r="DH1536" s="29"/>
      <c r="DI1536" s="29"/>
      <c r="DJ1536" s="29"/>
      <c r="DK1536" s="29"/>
      <c r="DL1536" s="29"/>
      <c r="DM1536" s="29"/>
      <c r="DN1536" s="29"/>
      <c r="DO1536" s="29"/>
      <c r="DP1536" s="29"/>
      <c r="DQ1536" s="29"/>
      <c r="DR1536" s="29"/>
      <c r="DS1536" s="29"/>
      <c r="DT1536" s="29"/>
      <c r="DU1536" s="29"/>
      <c r="DV1536" s="29"/>
      <c r="DW1536" s="29"/>
      <c r="DX1536" s="29"/>
      <c r="DY1536" s="29"/>
      <c r="DZ1536" s="29"/>
      <c r="EA1536" s="29"/>
      <c r="EB1536" s="29"/>
      <c r="EC1536" s="29"/>
      <c r="ED1536" s="29"/>
      <c r="EE1536" s="29"/>
      <c r="EF1536" s="29"/>
      <c r="EG1536" s="29"/>
      <c r="EH1536" s="29"/>
      <c r="EI1536" s="29"/>
      <c r="EJ1536" s="29"/>
      <c r="EK1536" s="29"/>
      <c r="EL1536" s="29"/>
      <c r="EM1536" s="29"/>
      <c r="EN1536" s="29"/>
      <c r="EO1536" s="29"/>
      <c r="EP1536" s="29"/>
      <c r="EQ1536" s="29"/>
      <c r="ER1536" s="29"/>
      <c r="ES1536" s="29"/>
      <c r="ET1536" s="29"/>
      <c r="EU1536" s="29"/>
      <c r="EV1536" s="29"/>
      <c r="EW1536" s="29"/>
      <c r="EX1536" s="29"/>
      <c r="EY1536" s="29"/>
      <c r="EZ1536" s="29"/>
      <c r="FA1536" s="29"/>
      <c r="FB1536" s="29"/>
      <c r="FC1536" s="29"/>
      <c r="FD1536" s="29"/>
      <c r="FE1536" s="29"/>
      <c r="FF1536" s="29"/>
      <c r="FG1536" s="29"/>
      <c r="FH1536" s="29"/>
      <c r="FI1536" s="29"/>
      <c r="FJ1536" s="29"/>
      <c r="FK1536" s="29"/>
      <c r="FL1536" s="29"/>
      <c r="FM1536" s="29"/>
      <c r="FN1536" s="29"/>
      <c r="FO1536" s="29"/>
      <c r="FP1536" s="29"/>
      <c r="FQ1536" s="29"/>
      <c r="FR1536" s="29"/>
      <c r="FS1536" s="29"/>
      <c r="FT1536" s="29"/>
      <c r="FU1536" s="29"/>
      <c r="FV1536" s="29"/>
      <c r="FW1536" s="29"/>
      <c r="FX1536" s="29"/>
      <c r="FY1536" s="29"/>
      <c r="FZ1536" s="29"/>
      <c r="GA1536" s="29"/>
      <c r="GB1536" s="29"/>
      <c r="GC1536" s="29"/>
      <c r="GD1536" s="29"/>
      <c r="GE1536" s="29"/>
      <c r="GF1536" s="29"/>
      <c r="GG1536" s="29"/>
      <c r="GH1536" s="29"/>
      <c r="GI1536" s="29"/>
      <c r="GJ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</row>
    <row r="1537" spans="2:230" ht="12.75">
      <c r="B1537" s="48"/>
      <c r="C1537" s="48"/>
      <c r="D1537" s="48"/>
      <c r="E1537" s="55"/>
      <c r="F1537" s="56"/>
      <c r="G1537" s="56"/>
      <c r="H1537" s="56"/>
      <c r="I1537" s="48"/>
      <c r="J1537" s="48"/>
      <c r="K1537" s="48"/>
      <c r="L1537" s="56"/>
      <c r="M1537" s="48"/>
      <c r="N1537" s="48"/>
      <c r="O1537" s="49"/>
      <c r="P1537" s="48"/>
      <c r="Q1537" s="48"/>
      <c r="R1537" s="56"/>
      <c r="S1537" s="52"/>
      <c r="T1537" s="116"/>
      <c r="U1537" s="116"/>
      <c r="V1537" s="116"/>
      <c r="W1537" s="116"/>
      <c r="X1537" s="43"/>
      <c r="Y1537" s="43"/>
      <c r="Z1537" s="42"/>
      <c r="AA1537" s="43"/>
      <c r="AB1537" s="45"/>
      <c r="AC1537" s="45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  <c r="BE1537" s="29"/>
      <c r="BF1537" s="29"/>
      <c r="BG1537" s="29"/>
      <c r="BH1537" s="29"/>
      <c r="BI1537" s="29"/>
      <c r="BJ1537" s="29"/>
      <c r="BK1537" s="29"/>
      <c r="BL1537" s="29"/>
      <c r="BM1537" s="29"/>
      <c r="BN1537" s="29"/>
      <c r="BO1537" s="29"/>
      <c r="BP1537" s="29"/>
      <c r="BQ1537" s="29"/>
      <c r="BR1537" s="29"/>
      <c r="BS1537" s="29"/>
      <c r="BT1537" s="29"/>
      <c r="BU1537" s="29"/>
      <c r="BV1537" s="29"/>
      <c r="BW1537" s="29"/>
      <c r="BX1537" s="29"/>
      <c r="BY1537" s="29"/>
      <c r="BZ1537" s="29"/>
      <c r="CA1537" s="29"/>
      <c r="CB1537" s="29"/>
      <c r="CC1537" s="29"/>
      <c r="CD1537" s="29"/>
      <c r="CE1537" s="29"/>
      <c r="CF1537" s="29"/>
      <c r="CG1537" s="29"/>
      <c r="CH1537" s="29"/>
      <c r="CI1537" s="29"/>
      <c r="CJ1537" s="29"/>
      <c r="CK1537" s="29"/>
      <c r="CL1537" s="29"/>
      <c r="CM1537" s="29"/>
      <c r="CN1537" s="29"/>
      <c r="CO1537" s="29"/>
      <c r="CP1537" s="29"/>
      <c r="CQ1537" s="29"/>
      <c r="CR1537" s="29"/>
      <c r="CS1537" s="29"/>
      <c r="CT1537" s="29"/>
      <c r="CU1537" s="29"/>
      <c r="CV1537" s="29"/>
      <c r="CW1537" s="29"/>
      <c r="CX1537" s="29"/>
      <c r="CY1537" s="29"/>
      <c r="CZ1537" s="29"/>
      <c r="DA1537" s="29"/>
      <c r="DB1537" s="29"/>
      <c r="DC1537" s="29"/>
      <c r="DD1537" s="29"/>
      <c r="DE1537" s="29"/>
      <c r="DF1537" s="29"/>
      <c r="DG1537" s="29"/>
      <c r="DH1537" s="29"/>
      <c r="DI1537" s="29"/>
      <c r="DJ1537" s="29"/>
      <c r="DK1537" s="29"/>
      <c r="DL1537" s="29"/>
      <c r="DM1537" s="29"/>
      <c r="DN1537" s="29"/>
      <c r="DO1537" s="29"/>
      <c r="DP1537" s="29"/>
      <c r="DQ1537" s="29"/>
      <c r="DR1537" s="29"/>
      <c r="DS1537" s="29"/>
      <c r="DT1537" s="29"/>
      <c r="DU1537" s="29"/>
      <c r="DV1537" s="29"/>
      <c r="DW1537" s="29"/>
      <c r="DX1537" s="29"/>
      <c r="DY1537" s="29"/>
      <c r="DZ1537" s="29"/>
      <c r="EA1537" s="29"/>
      <c r="EB1537" s="29"/>
      <c r="EC1537" s="29"/>
      <c r="ED1537" s="29"/>
      <c r="EE1537" s="29"/>
      <c r="EF1537" s="29"/>
      <c r="EG1537" s="29"/>
      <c r="EH1537" s="29"/>
      <c r="EI1537" s="29"/>
      <c r="EJ1537" s="29"/>
      <c r="EK1537" s="29"/>
      <c r="EL1537" s="29"/>
      <c r="EM1537" s="29"/>
      <c r="EN1537" s="29"/>
      <c r="EO1537" s="29"/>
      <c r="EP1537" s="29"/>
      <c r="EQ1537" s="29"/>
      <c r="ER1537" s="29"/>
      <c r="ES1537" s="29"/>
      <c r="ET1537" s="29"/>
      <c r="EU1537" s="29"/>
      <c r="EV1537" s="29"/>
      <c r="EW1537" s="29"/>
      <c r="EX1537" s="29"/>
      <c r="EY1537" s="29"/>
      <c r="EZ1537" s="29"/>
      <c r="FA1537" s="29"/>
      <c r="FB1537" s="29"/>
      <c r="FC1537" s="29"/>
      <c r="FD1537" s="29"/>
      <c r="FE1537" s="29"/>
      <c r="FF1537" s="29"/>
      <c r="FG1537" s="29"/>
      <c r="FH1537" s="29"/>
      <c r="FI1537" s="29"/>
      <c r="FJ1537" s="29"/>
      <c r="FK1537" s="29"/>
      <c r="FL1537" s="29"/>
      <c r="FM1537" s="29"/>
      <c r="FN1537" s="29"/>
      <c r="FO1537" s="29"/>
      <c r="FP1537" s="29"/>
      <c r="FQ1537" s="29"/>
      <c r="FR1537" s="29"/>
      <c r="FS1537" s="29"/>
      <c r="FT1537" s="29"/>
      <c r="FU1537" s="29"/>
      <c r="FV1537" s="29"/>
      <c r="FW1537" s="29"/>
      <c r="FX1537" s="29"/>
      <c r="FY1537" s="29"/>
      <c r="FZ1537" s="29"/>
      <c r="GA1537" s="29"/>
      <c r="GB1537" s="29"/>
      <c r="GC1537" s="29"/>
      <c r="GD1537" s="29"/>
      <c r="GE1537" s="29"/>
      <c r="GF1537" s="29"/>
      <c r="GG1537" s="29"/>
      <c r="GH1537" s="29"/>
      <c r="GI1537" s="29"/>
      <c r="GJ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</row>
    <row r="1538" spans="2:230" ht="12.75">
      <c r="B1538" s="48"/>
      <c r="C1538" s="48"/>
      <c r="D1538" s="48"/>
      <c r="E1538" s="55"/>
      <c r="F1538" s="56"/>
      <c r="G1538" s="56"/>
      <c r="H1538" s="56"/>
      <c r="I1538" s="48"/>
      <c r="J1538" s="48"/>
      <c r="K1538" s="48"/>
      <c r="L1538" s="56"/>
      <c r="M1538" s="48"/>
      <c r="N1538" s="48"/>
      <c r="O1538" s="49"/>
      <c r="P1538" s="48"/>
      <c r="Q1538" s="48"/>
      <c r="R1538" s="56"/>
      <c r="S1538" s="52"/>
      <c r="T1538" s="116"/>
      <c r="U1538" s="116"/>
      <c r="V1538" s="116"/>
      <c r="W1538" s="116"/>
      <c r="X1538" s="43"/>
      <c r="Y1538" s="43"/>
      <c r="Z1538" s="42"/>
      <c r="AA1538" s="43"/>
      <c r="AB1538" s="45"/>
      <c r="AC1538" s="45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  <c r="BE1538" s="29"/>
      <c r="BF1538" s="29"/>
      <c r="BG1538" s="29"/>
      <c r="BH1538" s="29"/>
      <c r="BI1538" s="29"/>
      <c r="BJ1538" s="29"/>
      <c r="BK1538" s="29"/>
      <c r="BL1538" s="29"/>
      <c r="BM1538" s="29"/>
      <c r="BN1538" s="29"/>
      <c r="BO1538" s="29"/>
      <c r="BP1538" s="29"/>
      <c r="BQ1538" s="29"/>
      <c r="BR1538" s="29"/>
      <c r="BS1538" s="29"/>
      <c r="BT1538" s="29"/>
      <c r="BU1538" s="29"/>
      <c r="BV1538" s="29"/>
      <c r="BW1538" s="29"/>
      <c r="BX1538" s="29"/>
      <c r="BY1538" s="29"/>
      <c r="BZ1538" s="29"/>
      <c r="CA1538" s="29"/>
      <c r="CB1538" s="29"/>
      <c r="CC1538" s="29"/>
      <c r="CD1538" s="29"/>
      <c r="CE1538" s="29"/>
      <c r="CF1538" s="29"/>
      <c r="CG1538" s="29"/>
      <c r="CH1538" s="29"/>
      <c r="CI1538" s="29"/>
      <c r="CJ1538" s="29"/>
      <c r="CK1538" s="29"/>
      <c r="CL1538" s="29"/>
      <c r="CM1538" s="29"/>
      <c r="CN1538" s="29"/>
      <c r="CO1538" s="29"/>
      <c r="CP1538" s="29"/>
      <c r="CQ1538" s="29"/>
      <c r="CR1538" s="29"/>
      <c r="CS1538" s="29"/>
      <c r="CT1538" s="29"/>
      <c r="CU1538" s="29"/>
      <c r="CV1538" s="29"/>
      <c r="CW1538" s="29"/>
      <c r="CX1538" s="29"/>
      <c r="CY1538" s="29"/>
      <c r="CZ1538" s="29"/>
      <c r="DA1538" s="29"/>
      <c r="DB1538" s="29"/>
      <c r="DC1538" s="29"/>
      <c r="DD1538" s="29"/>
      <c r="DE1538" s="29"/>
      <c r="DF1538" s="29"/>
      <c r="DG1538" s="29"/>
      <c r="DH1538" s="29"/>
      <c r="DI1538" s="29"/>
      <c r="DJ1538" s="29"/>
      <c r="DK1538" s="29"/>
      <c r="DL1538" s="29"/>
      <c r="DM1538" s="29"/>
      <c r="DN1538" s="29"/>
      <c r="DO1538" s="29"/>
      <c r="DP1538" s="29"/>
      <c r="DQ1538" s="29"/>
      <c r="DR1538" s="29"/>
      <c r="DS1538" s="29"/>
      <c r="DT1538" s="29"/>
      <c r="DU1538" s="29"/>
      <c r="DV1538" s="29"/>
      <c r="DW1538" s="29"/>
      <c r="DX1538" s="29"/>
      <c r="DY1538" s="29"/>
      <c r="DZ1538" s="29"/>
      <c r="EA1538" s="29"/>
      <c r="EB1538" s="29"/>
      <c r="EC1538" s="29"/>
      <c r="ED1538" s="29"/>
      <c r="EE1538" s="29"/>
      <c r="EF1538" s="29"/>
      <c r="EG1538" s="29"/>
      <c r="EH1538" s="29"/>
      <c r="EI1538" s="29"/>
      <c r="EJ1538" s="29"/>
      <c r="EK1538" s="29"/>
      <c r="EL1538" s="29"/>
      <c r="EM1538" s="29"/>
      <c r="EN1538" s="29"/>
      <c r="EO1538" s="29"/>
      <c r="EP1538" s="29"/>
      <c r="EQ1538" s="29"/>
      <c r="ER1538" s="29"/>
      <c r="ES1538" s="29"/>
      <c r="ET1538" s="29"/>
      <c r="EU1538" s="29"/>
      <c r="EV1538" s="29"/>
      <c r="EW1538" s="29"/>
      <c r="EX1538" s="29"/>
      <c r="EY1538" s="29"/>
      <c r="EZ1538" s="29"/>
      <c r="FA1538" s="29"/>
      <c r="FB1538" s="29"/>
      <c r="FC1538" s="29"/>
      <c r="FD1538" s="29"/>
      <c r="FE1538" s="29"/>
      <c r="FF1538" s="29"/>
      <c r="FG1538" s="29"/>
      <c r="FH1538" s="29"/>
      <c r="FI1538" s="29"/>
      <c r="FJ1538" s="29"/>
      <c r="FK1538" s="29"/>
      <c r="FL1538" s="29"/>
      <c r="FM1538" s="29"/>
      <c r="FN1538" s="29"/>
      <c r="FO1538" s="29"/>
      <c r="FP1538" s="29"/>
      <c r="FQ1538" s="29"/>
      <c r="FR1538" s="29"/>
      <c r="FS1538" s="29"/>
      <c r="FT1538" s="29"/>
      <c r="FU1538" s="29"/>
      <c r="FV1538" s="29"/>
      <c r="FW1538" s="29"/>
      <c r="FX1538" s="29"/>
      <c r="FY1538" s="29"/>
      <c r="FZ1538" s="29"/>
      <c r="GA1538" s="29"/>
      <c r="GB1538" s="29"/>
      <c r="GC1538" s="29"/>
      <c r="GD1538" s="29"/>
      <c r="GE1538" s="29"/>
      <c r="GF1538" s="29"/>
      <c r="GG1538" s="29"/>
      <c r="GH1538" s="29"/>
      <c r="GI1538" s="29"/>
      <c r="GJ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</row>
    <row r="1539" spans="2:230" ht="12.75">
      <c r="B1539" s="48"/>
      <c r="C1539" s="48"/>
      <c r="D1539" s="48"/>
      <c r="E1539" s="55"/>
      <c r="F1539" s="56"/>
      <c r="G1539" s="56"/>
      <c r="H1539" s="56"/>
      <c r="I1539" s="48"/>
      <c r="J1539" s="48"/>
      <c r="K1539" s="48"/>
      <c r="L1539" s="56"/>
      <c r="M1539" s="48"/>
      <c r="N1539" s="48"/>
      <c r="O1539" s="49"/>
      <c r="P1539" s="48"/>
      <c r="Q1539" s="48"/>
      <c r="R1539" s="56"/>
      <c r="S1539" s="52"/>
      <c r="T1539" s="116"/>
      <c r="U1539" s="116"/>
      <c r="V1539" s="116"/>
      <c r="W1539" s="116"/>
      <c r="X1539" s="43"/>
      <c r="Y1539" s="43"/>
      <c r="Z1539" s="42"/>
      <c r="AA1539" s="43"/>
      <c r="AB1539" s="45"/>
      <c r="AC1539" s="45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  <c r="BE1539" s="29"/>
      <c r="BF1539" s="29"/>
      <c r="BG1539" s="29"/>
      <c r="BH1539" s="29"/>
      <c r="BI1539" s="29"/>
      <c r="BJ1539" s="29"/>
      <c r="BK1539" s="29"/>
      <c r="BL1539" s="29"/>
      <c r="BM1539" s="29"/>
      <c r="BN1539" s="29"/>
      <c r="BO1539" s="29"/>
      <c r="BP1539" s="29"/>
      <c r="BQ1539" s="29"/>
      <c r="BR1539" s="29"/>
      <c r="BS1539" s="29"/>
      <c r="BT1539" s="29"/>
      <c r="BU1539" s="29"/>
      <c r="BV1539" s="29"/>
      <c r="BW1539" s="29"/>
      <c r="BX1539" s="29"/>
      <c r="BY1539" s="29"/>
      <c r="BZ1539" s="29"/>
      <c r="CA1539" s="29"/>
      <c r="CB1539" s="29"/>
      <c r="CC1539" s="29"/>
      <c r="CD1539" s="29"/>
      <c r="CE1539" s="29"/>
      <c r="CF1539" s="29"/>
      <c r="CG1539" s="29"/>
      <c r="CH1539" s="29"/>
      <c r="CI1539" s="29"/>
      <c r="CJ1539" s="29"/>
      <c r="CK1539" s="29"/>
      <c r="CL1539" s="29"/>
      <c r="CM1539" s="29"/>
      <c r="CN1539" s="29"/>
      <c r="CO1539" s="29"/>
      <c r="CP1539" s="29"/>
      <c r="CQ1539" s="29"/>
      <c r="CR1539" s="29"/>
      <c r="CS1539" s="29"/>
      <c r="CT1539" s="29"/>
      <c r="CU1539" s="29"/>
      <c r="CV1539" s="29"/>
      <c r="CW1539" s="29"/>
      <c r="CX1539" s="29"/>
      <c r="CY1539" s="29"/>
      <c r="CZ1539" s="29"/>
      <c r="DA1539" s="29"/>
      <c r="DB1539" s="29"/>
      <c r="DC1539" s="29"/>
      <c r="DD1539" s="29"/>
      <c r="DE1539" s="29"/>
      <c r="DF1539" s="29"/>
      <c r="DG1539" s="29"/>
      <c r="DH1539" s="29"/>
      <c r="DI1539" s="29"/>
      <c r="DJ1539" s="29"/>
      <c r="DK1539" s="29"/>
      <c r="DL1539" s="29"/>
      <c r="DM1539" s="29"/>
      <c r="DN1539" s="29"/>
      <c r="DO1539" s="29"/>
      <c r="DP1539" s="29"/>
      <c r="DQ1539" s="29"/>
      <c r="DR1539" s="29"/>
      <c r="DS1539" s="29"/>
      <c r="DT1539" s="29"/>
      <c r="DU1539" s="29"/>
      <c r="DV1539" s="29"/>
      <c r="DW1539" s="29"/>
      <c r="DX1539" s="29"/>
      <c r="DY1539" s="29"/>
      <c r="DZ1539" s="29"/>
      <c r="EA1539" s="29"/>
      <c r="EB1539" s="29"/>
      <c r="EC1539" s="29"/>
      <c r="ED1539" s="29"/>
      <c r="EE1539" s="29"/>
      <c r="EF1539" s="29"/>
      <c r="EG1539" s="29"/>
      <c r="EH1539" s="29"/>
      <c r="EI1539" s="29"/>
      <c r="EJ1539" s="29"/>
      <c r="EK1539" s="29"/>
      <c r="EL1539" s="29"/>
      <c r="EM1539" s="29"/>
      <c r="EN1539" s="29"/>
      <c r="EO1539" s="29"/>
      <c r="EP1539" s="29"/>
      <c r="EQ1539" s="29"/>
      <c r="ER1539" s="29"/>
      <c r="ES1539" s="29"/>
      <c r="ET1539" s="29"/>
      <c r="EU1539" s="29"/>
      <c r="EV1539" s="29"/>
      <c r="EW1539" s="29"/>
      <c r="EX1539" s="29"/>
      <c r="EY1539" s="29"/>
      <c r="EZ1539" s="29"/>
      <c r="FA1539" s="29"/>
      <c r="FB1539" s="29"/>
      <c r="FC1539" s="29"/>
      <c r="FD1539" s="29"/>
      <c r="FE1539" s="29"/>
      <c r="FF1539" s="29"/>
      <c r="FG1539" s="29"/>
      <c r="FH1539" s="29"/>
      <c r="FI1539" s="29"/>
      <c r="FJ1539" s="29"/>
      <c r="FK1539" s="29"/>
      <c r="FL1539" s="29"/>
      <c r="FM1539" s="29"/>
      <c r="FN1539" s="29"/>
      <c r="FO1539" s="29"/>
      <c r="FP1539" s="29"/>
      <c r="FQ1539" s="29"/>
      <c r="FR1539" s="29"/>
      <c r="FS1539" s="29"/>
      <c r="FT1539" s="29"/>
      <c r="FU1539" s="29"/>
      <c r="FV1539" s="29"/>
      <c r="FW1539" s="29"/>
      <c r="FX1539" s="29"/>
      <c r="FY1539" s="29"/>
      <c r="FZ1539" s="29"/>
      <c r="GA1539" s="29"/>
      <c r="GB1539" s="29"/>
      <c r="GC1539" s="29"/>
      <c r="GD1539" s="29"/>
      <c r="GE1539" s="29"/>
      <c r="GF1539" s="29"/>
      <c r="GG1539" s="29"/>
      <c r="GH1539" s="29"/>
      <c r="GI1539" s="29"/>
      <c r="GJ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</row>
    <row r="1540" spans="2:230" ht="12.75">
      <c r="B1540" s="48"/>
      <c r="C1540" s="48"/>
      <c r="D1540" s="48"/>
      <c r="E1540" s="55"/>
      <c r="F1540" s="56"/>
      <c r="G1540" s="56"/>
      <c r="H1540" s="56"/>
      <c r="I1540" s="48"/>
      <c r="J1540" s="48"/>
      <c r="K1540" s="48"/>
      <c r="L1540" s="56"/>
      <c r="M1540" s="48"/>
      <c r="N1540" s="48"/>
      <c r="O1540" s="49"/>
      <c r="P1540" s="48"/>
      <c r="Q1540" s="48"/>
      <c r="R1540" s="56"/>
      <c r="S1540" s="52"/>
      <c r="T1540" s="116"/>
      <c r="U1540" s="116"/>
      <c r="V1540" s="116"/>
      <c r="W1540" s="116"/>
      <c r="X1540" s="43"/>
      <c r="Y1540" s="43"/>
      <c r="Z1540" s="42"/>
      <c r="AA1540" s="43"/>
      <c r="AB1540" s="45"/>
      <c r="AC1540" s="45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  <c r="BE1540" s="29"/>
      <c r="BF1540" s="29"/>
      <c r="BG1540" s="29"/>
      <c r="BH1540" s="29"/>
      <c r="BI1540" s="29"/>
      <c r="BJ1540" s="29"/>
      <c r="BK1540" s="29"/>
      <c r="BL1540" s="29"/>
      <c r="BM1540" s="29"/>
      <c r="BN1540" s="29"/>
      <c r="BO1540" s="29"/>
      <c r="BP1540" s="29"/>
      <c r="BQ1540" s="29"/>
      <c r="BR1540" s="29"/>
      <c r="BS1540" s="29"/>
      <c r="BT1540" s="29"/>
      <c r="BU1540" s="29"/>
      <c r="BV1540" s="29"/>
      <c r="BW1540" s="29"/>
      <c r="BX1540" s="29"/>
      <c r="BY1540" s="29"/>
      <c r="BZ1540" s="29"/>
      <c r="CA1540" s="29"/>
      <c r="CB1540" s="29"/>
      <c r="CC1540" s="29"/>
      <c r="CD1540" s="29"/>
      <c r="CE1540" s="29"/>
      <c r="CF1540" s="29"/>
      <c r="CG1540" s="29"/>
      <c r="CH1540" s="29"/>
      <c r="CI1540" s="29"/>
      <c r="CJ1540" s="29"/>
      <c r="CK1540" s="29"/>
      <c r="CL1540" s="29"/>
      <c r="CM1540" s="29"/>
      <c r="CN1540" s="29"/>
      <c r="CO1540" s="29"/>
      <c r="CP1540" s="29"/>
      <c r="CQ1540" s="29"/>
      <c r="CR1540" s="29"/>
      <c r="CS1540" s="29"/>
      <c r="CT1540" s="29"/>
      <c r="CU1540" s="29"/>
      <c r="CV1540" s="29"/>
      <c r="CW1540" s="29"/>
      <c r="CX1540" s="29"/>
      <c r="CY1540" s="29"/>
      <c r="CZ1540" s="29"/>
      <c r="DA1540" s="29"/>
      <c r="DB1540" s="29"/>
      <c r="DC1540" s="29"/>
      <c r="DD1540" s="29"/>
      <c r="DE1540" s="29"/>
      <c r="DF1540" s="29"/>
      <c r="DG1540" s="29"/>
      <c r="DH1540" s="29"/>
      <c r="DI1540" s="29"/>
      <c r="DJ1540" s="29"/>
      <c r="DK1540" s="29"/>
      <c r="DL1540" s="29"/>
      <c r="DM1540" s="29"/>
      <c r="DN1540" s="29"/>
      <c r="DO1540" s="29"/>
      <c r="DP1540" s="29"/>
      <c r="DQ1540" s="29"/>
      <c r="DR1540" s="29"/>
      <c r="DS1540" s="29"/>
      <c r="DT1540" s="29"/>
      <c r="DU1540" s="29"/>
      <c r="DV1540" s="29"/>
      <c r="DW1540" s="29"/>
      <c r="DX1540" s="29"/>
      <c r="DY1540" s="29"/>
      <c r="DZ1540" s="29"/>
      <c r="EA1540" s="29"/>
      <c r="EB1540" s="29"/>
      <c r="EC1540" s="29"/>
      <c r="ED1540" s="29"/>
      <c r="EE1540" s="29"/>
      <c r="EF1540" s="29"/>
      <c r="EG1540" s="29"/>
      <c r="EH1540" s="29"/>
      <c r="EI1540" s="29"/>
      <c r="EJ1540" s="29"/>
      <c r="EK1540" s="29"/>
      <c r="EL1540" s="29"/>
      <c r="EM1540" s="29"/>
      <c r="EN1540" s="29"/>
      <c r="EO1540" s="29"/>
      <c r="EP1540" s="29"/>
      <c r="EQ1540" s="29"/>
      <c r="ER1540" s="29"/>
      <c r="ES1540" s="29"/>
      <c r="ET1540" s="29"/>
      <c r="EU1540" s="29"/>
      <c r="EV1540" s="29"/>
      <c r="EW1540" s="29"/>
      <c r="EX1540" s="29"/>
      <c r="EY1540" s="29"/>
      <c r="EZ1540" s="29"/>
      <c r="FA1540" s="29"/>
      <c r="FB1540" s="29"/>
      <c r="FC1540" s="29"/>
      <c r="FD1540" s="29"/>
      <c r="FE1540" s="29"/>
      <c r="FF1540" s="29"/>
      <c r="FG1540" s="29"/>
      <c r="FH1540" s="29"/>
      <c r="FI1540" s="29"/>
      <c r="FJ1540" s="29"/>
      <c r="FK1540" s="29"/>
      <c r="FL1540" s="29"/>
      <c r="FM1540" s="29"/>
      <c r="FN1540" s="29"/>
      <c r="FO1540" s="29"/>
      <c r="FP1540" s="29"/>
      <c r="FQ1540" s="29"/>
      <c r="FR1540" s="29"/>
      <c r="FS1540" s="29"/>
      <c r="FT1540" s="29"/>
      <c r="FU1540" s="29"/>
      <c r="FV1540" s="29"/>
      <c r="FW1540" s="29"/>
      <c r="FX1540" s="29"/>
      <c r="FY1540" s="29"/>
      <c r="FZ1540" s="29"/>
      <c r="GA1540" s="29"/>
      <c r="GB1540" s="29"/>
      <c r="GC1540" s="29"/>
      <c r="GD1540" s="29"/>
      <c r="GE1540" s="29"/>
      <c r="GF1540" s="29"/>
      <c r="GG1540" s="29"/>
      <c r="GH1540" s="29"/>
      <c r="GI1540" s="29"/>
      <c r="GJ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</row>
    <row r="1541" spans="2:230" ht="12.75">
      <c r="B1541" s="48"/>
      <c r="C1541" s="48"/>
      <c r="D1541" s="48"/>
      <c r="E1541" s="55"/>
      <c r="F1541" s="56"/>
      <c r="G1541" s="56"/>
      <c r="H1541" s="56"/>
      <c r="I1541" s="48"/>
      <c r="J1541" s="48"/>
      <c r="K1541" s="48"/>
      <c r="L1541" s="56"/>
      <c r="M1541" s="48"/>
      <c r="N1541" s="48"/>
      <c r="O1541" s="49"/>
      <c r="P1541" s="48"/>
      <c r="Q1541" s="48"/>
      <c r="R1541" s="56"/>
      <c r="S1541" s="52"/>
      <c r="T1541" s="116"/>
      <c r="U1541" s="116"/>
      <c r="V1541" s="116"/>
      <c r="W1541" s="116"/>
      <c r="X1541" s="43"/>
      <c r="Y1541" s="43"/>
      <c r="Z1541" s="42"/>
      <c r="AA1541" s="43"/>
      <c r="AB1541" s="45"/>
      <c r="AC1541" s="45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  <c r="BI1541" s="29"/>
      <c r="BJ1541" s="29"/>
      <c r="BK1541" s="29"/>
      <c r="BL1541" s="29"/>
      <c r="BM1541" s="29"/>
      <c r="BN1541" s="29"/>
      <c r="BO1541" s="29"/>
      <c r="BP1541" s="29"/>
      <c r="BQ1541" s="29"/>
      <c r="BR1541" s="29"/>
      <c r="BS1541" s="29"/>
      <c r="BT1541" s="29"/>
      <c r="BU1541" s="29"/>
      <c r="BV1541" s="29"/>
      <c r="BW1541" s="29"/>
      <c r="BX1541" s="29"/>
      <c r="BY1541" s="29"/>
      <c r="BZ1541" s="29"/>
      <c r="CA1541" s="29"/>
      <c r="CB1541" s="29"/>
      <c r="CC1541" s="29"/>
      <c r="CD1541" s="29"/>
      <c r="CE1541" s="29"/>
      <c r="CF1541" s="29"/>
      <c r="CG1541" s="29"/>
      <c r="CH1541" s="29"/>
      <c r="CI1541" s="29"/>
      <c r="CJ1541" s="29"/>
      <c r="CK1541" s="29"/>
      <c r="CL1541" s="29"/>
      <c r="CM1541" s="29"/>
      <c r="CN1541" s="29"/>
      <c r="CO1541" s="29"/>
      <c r="CP1541" s="29"/>
      <c r="CQ1541" s="29"/>
      <c r="CR1541" s="29"/>
      <c r="CS1541" s="29"/>
      <c r="CT1541" s="29"/>
      <c r="CU1541" s="29"/>
      <c r="CV1541" s="29"/>
      <c r="CW1541" s="29"/>
      <c r="CX1541" s="29"/>
      <c r="CY1541" s="29"/>
      <c r="CZ1541" s="29"/>
      <c r="DA1541" s="29"/>
      <c r="DB1541" s="29"/>
      <c r="DC1541" s="29"/>
      <c r="DD1541" s="29"/>
      <c r="DE1541" s="29"/>
      <c r="DF1541" s="29"/>
      <c r="DG1541" s="29"/>
      <c r="DH1541" s="29"/>
      <c r="DI1541" s="29"/>
      <c r="DJ1541" s="29"/>
      <c r="DK1541" s="29"/>
      <c r="DL1541" s="29"/>
      <c r="DM1541" s="29"/>
      <c r="DN1541" s="29"/>
      <c r="DO1541" s="29"/>
      <c r="DP1541" s="29"/>
      <c r="DQ1541" s="29"/>
      <c r="DR1541" s="29"/>
      <c r="DS1541" s="29"/>
      <c r="DT1541" s="29"/>
      <c r="DU1541" s="29"/>
      <c r="DV1541" s="29"/>
      <c r="DW1541" s="29"/>
      <c r="DX1541" s="29"/>
      <c r="DY1541" s="29"/>
      <c r="DZ1541" s="29"/>
      <c r="EA1541" s="29"/>
      <c r="EB1541" s="29"/>
      <c r="EC1541" s="29"/>
      <c r="ED1541" s="29"/>
      <c r="EE1541" s="29"/>
      <c r="EF1541" s="29"/>
      <c r="EG1541" s="29"/>
      <c r="EH1541" s="29"/>
      <c r="EI1541" s="29"/>
      <c r="EJ1541" s="29"/>
      <c r="EK1541" s="29"/>
      <c r="EL1541" s="29"/>
      <c r="EM1541" s="29"/>
      <c r="EN1541" s="29"/>
      <c r="EO1541" s="29"/>
      <c r="EP1541" s="29"/>
      <c r="EQ1541" s="29"/>
      <c r="ER1541" s="29"/>
      <c r="ES1541" s="29"/>
      <c r="ET1541" s="29"/>
      <c r="EU1541" s="29"/>
      <c r="EV1541" s="29"/>
      <c r="EW1541" s="29"/>
      <c r="EX1541" s="29"/>
      <c r="EY1541" s="29"/>
      <c r="EZ1541" s="29"/>
      <c r="FA1541" s="29"/>
      <c r="FB1541" s="29"/>
      <c r="FC1541" s="29"/>
      <c r="FD1541" s="29"/>
      <c r="FE1541" s="29"/>
      <c r="FF1541" s="29"/>
      <c r="FG1541" s="29"/>
      <c r="FH1541" s="29"/>
      <c r="FI1541" s="29"/>
      <c r="FJ1541" s="29"/>
      <c r="FK1541" s="29"/>
      <c r="FL1541" s="29"/>
      <c r="FM1541" s="29"/>
      <c r="FN1541" s="29"/>
      <c r="FO1541" s="29"/>
      <c r="FP1541" s="29"/>
      <c r="FQ1541" s="29"/>
      <c r="FR1541" s="29"/>
      <c r="FS1541" s="29"/>
      <c r="FT1541" s="29"/>
      <c r="FU1541" s="29"/>
      <c r="FV1541" s="29"/>
      <c r="FW1541" s="29"/>
      <c r="FX1541" s="29"/>
      <c r="FY1541" s="29"/>
      <c r="FZ1541" s="29"/>
      <c r="GA1541" s="29"/>
      <c r="GB1541" s="29"/>
      <c r="GC1541" s="29"/>
      <c r="GD1541" s="29"/>
      <c r="GE1541" s="29"/>
      <c r="GF1541" s="29"/>
      <c r="GG1541" s="29"/>
      <c r="GH1541" s="29"/>
      <c r="GI1541" s="29"/>
      <c r="GJ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</row>
    <row r="1542" spans="2:230" ht="12.75">
      <c r="B1542" s="48"/>
      <c r="C1542" s="48"/>
      <c r="D1542" s="48"/>
      <c r="E1542" s="55"/>
      <c r="F1542" s="56"/>
      <c r="G1542" s="56"/>
      <c r="H1542" s="56"/>
      <c r="I1542" s="48"/>
      <c r="J1542" s="48"/>
      <c r="K1542" s="48"/>
      <c r="L1542" s="56"/>
      <c r="M1542" s="48"/>
      <c r="N1542" s="48"/>
      <c r="O1542" s="49"/>
      <c r="P1542" s="48"/>
      <c r="Q1542" s="48"/>
      <c r="R1542" s="56"/>
      <c r="S1542" s="52"/>
      <c r="T1542" s="116"/>
      <c r="U1542" s="116"/>
      <c r="V1542" s="116"/>
      <c r="W1542" s="116"/>
      <c r="X1542" s="43"/>
      <c r="Y1542" s="43"/>
      <c r="Z1542" s="42"/>
      <c r="AA1542" s="43"/>
      <c r="AB1542" s="45"/>
      <c r="AC1542" s="45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  <c r="BE1542" s="29"/>
      <c r="BF1542" s="29"/>
      <c r="BG1542" s="29"/>
      <c r="BH1542" s="29"/>
      <c r="BI1542" s="29"/>
      <c r="BJ1542" s="29"/>
      <c r="BK1542" s="29"/>
      <c r="BL1542" s="29"/>
      <c r="BM1542" s="29"/>
      <c r="BN1542" s="29"/>
      <c r="BO1542" s="29"/>
      <c r="BP1542" s="29"/>
      <c r="BQ1542" s="29"/>
      <c r="BR1542" s="29"/>
      <c r="BS1542" s="29"/>
      <c r="BT1542" s="29"/>
      <c r="BU1542" s="29"/>
      <c r="BV1542" s="29"/>
      <c r="BW1542" s="29"/>
      <c r="BX1542" s="29"/>
      <c r="BY1542" s="29"/>
      <c r="BZ1542" s="29"/>
      <c r="CA1542" s="29"/>
      <c r="CB1542" s="29"/>
      <c r="CC1542" s="29"/>
      <c r="CD1542" s="29"/>
      <c r="CE1542" s="29"/>
      <c r="CF1542" s="29"/>
      <c r="CG1542" s="29"/>
      <c r="CH1542" s="29"/>
      <c r="CI1542" s="29"/>
      <c r="CJ1542" s="29"/>
      <c r="CK1542" s="29"/>
      <c r="CL1542" s="29"/>
      <c r="CM1542" s="29"/>
      <c r="CN1542" s="29"/>
      <c r="CO1542" s="29"/>
      <c r="CP1542" s="29"/>
      <c r="CQ1542" s="29"/>
      <c r="CR1542" s="29"/>
      <c r="CS1542" s="29"/>
      <c r="CT1542" s="29"/>
      <c r="CU1542" s="29"/>
      <c r="CV1542" s="29"/>
      <c r="CW1542" s="29"/>
      <c r="CX1542" s="29"/>
      <c r="CY1542" s="29"/>
      <c r="CZ1542" s="29"/>
      <c r="DA1542" s="29"/>
      <c r="DB1542" s="29"/>
      <c r="DC1542" s="29"/>
      <c r="DD1542" s="29"/>
      <c r="DE1542" s="29"/>
      <c r="DF1542" s="29"/>
      <c r="DG1542" s="29"/>
      <c r="DH1542" s="29"/>
      <c r="DI1542" s="29"/>
      <c r="DJ1542" s="29"/>
      <c r="DK1542" s="29"/>
      <c r="DL1542" s="29"/>
      <c r="DM1542" s="29"/>
      <c r="DN1542" s="29"/>
      <c r="DO1542" s="29"/>
      <c r="DP1542" s="29"/>
      <c r="DQ1542" s="29"/>
      <c r="DR1542" s="29"/>
      <c r="DS1542" s="29"/>
      <c r="DT1542" s="29"/>
      <c r="DU1542" s="29"/>
      <c r="DV1542" s="29"/>
      <c r="DW1542" s="29"/>
      <c r="DX1542" s="29"/>
      <c r="DY1542" s="29"/>
      <c r="DZ1542" s="29"/>
      <c r="EA1542" s="29"/>
      <c r="EB1542" s="29"/>
      <c r="EC1542" s="29"/>
      <c r="ED1542" s="29"/>
      <c r="EE1542" s="29"/>
      <c r="EF1542" s="29"/>
      <c r="EG1542" s="29"/>
      <c r="EH1542" s="29"/>
      <c r="EI1542" s="29"/>
      <c r="EJ1542" s="29"/>
      <c r="EK1542" s="29"/>
      <c r="EL1542" s="29"/>
      <c r="EM1542" s="29"/>
      <c r="EN1542" s="29"/>
      <c r="EO1542" s="29"/>
      <c r="EP1542" s="29"/>
      <c r="EQ1542" s="29"/>
      <c r="ER1542" s="29"/>
      <c r="ES1542" s="29"/>
      <c r="ET1542" s="29"/>
      <c r="EU1542" s="29"/>
      <c r="EV1542" s="29"/>
      <c r="EW1542" s="29"/>
      <c r="EX1542" s="29"/>
      <c r="EY1542" s="29"/>
      <c r="EZ1542" s="29"/>
      <c r="FA1542" s="29"/>
      <c r="FB1542" s="29"/>
      <c r="FC1542" s="29"/>
      <c r="FD1542" s="29"/>
      <c r="FE1542" s="29"/>
      <c r="FF1542" s="29"/>
      <c r="FG1542" s="29"/>
      <c r="FH1542" s="29"/>
      <c r="FI1542" s="29"/>
      <c r="FJ1542" s="29"/>
      <c r="FK1542" s="29"/>
      <c r="FL1542" s="29"/>
      <c r="FM1542" s="29"/>
      <c r="FN1542" s="29"/>
      <c r="FO1542" s="29"/>
      <c r="FP1542" s="29"/>
      <c r="FQ1542" s="29"/>
      <c r="FR1542" s="29"/>
      <c r="FS1542" s="29"/>
      <c r="FT1542" s="29"/>
      <c r="FU1542" s="29"/>
      <c r="FV1542" s="29"/>
      <c r="FW1542" s="29"/>
      <c r="FX1542" s="29"/>
      <c r="FY1542" s="29"/>
      <c r="FZ1542" s="29"/>
      <c r="GA1542" s="29"/>
      <c r="GB1542" s="29"/>
      <c r="GC1542" s="29"/>
      <c r="GD1542" s="29"/>
      <c r="GE1542" s="29"/>
      <c r="GF1542" s="29"/>
      <c r="GG1542" s="29"/>
      <c r="GH1542" s="29"/>
      <c r="GI1542" s="29"/>
      <c r="GJ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</row>
    <row r="1543" spans="2:230" ht="12.75">
      <c r="B1543" s="48"/>
      <c r="C1543" s="48"/>
      <c r="D1543" s="48"/>
      <c r="E1543" s="55"/>
      <c r="F1543" s="56"/>
      <c r="G1543" s="56"/>
      <c r="H1543" s="56"/>
      <c r="I1543" s="48"/>
      <c r="J1543" s="48"/>
      <c r="K1543" s="48"/>
      <c r="L1543" s="56"/>
      <c r="M1543" s="48"/>
      <c r="N1543" s="48"/>
      <c r="O1543" s="49"/>
      <c r="P1543" s="48"/>
      <c r="Q1543" s="48"/>
      <c r="R1543" s="56"/>
      <c r="S1543" s="52"/>
      <c r="T1543" s="116"/>
      <c r="U1543" s="116"/>
      <c r="V1543" s="116"/>
      <c r="W1543" s="116"/>
      <c r="X1543" s="43"/>
      <c r="Y1543" s="43"/>
      <c r="Z1543" s="42"/>
      <c r="AA1543" s="43"/>
      <c r="AB1543" s="45"/>
      <c r="AC1543" s="45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  <c r="BE1543" s="29"/>
      <c r="BF1543" s="29"/>
      <c r="BG1543" s="29"/>
      <c r="BH1543" s="29"/>
      <c r="BI1543" s="29"/>
      <c r="BJ1543" s="29"/>
      <c r="BK1543" s="29"/>
      <c r="BL1543" s="29"/>
      <c r="BM1543" s="29"/>
      <c r="BN1543" s="29"/>
      <c r="BO1543" s="29"/>
      <c r="BP1543" s="29"/>
      <c r="BQ1543" s="29"/>
      <c r="BR1543" s="29"/>
      <c r="BS1543" s="29"/>
      <c r="BT1543" s="29"/>
      <c r="BU1543" s="29"/>
      <c r="BV1543" s="29"/>
      <c r="BW1543" s="29"/>
      <c r="BX1543" s="29"/>
      <c r="BY1543" s="29"/>
      <c r="BZ1543" s="29"/>
      <c r="CA1543" s="29"/>
      <c r="CB1543" s="29"/>
      <c r="CC1543" s="29"/>
      <c r="CD1543" s="29"/>
      <c r="CE1543" s="29"/>
      <c r="CF1543" s="29"/>
      <c r="CG1543" s="29"/>
      <c r="CH1543" s="29"/>
      <c r="CI1543" s="29"/>
      <c r="CJ1543" s="29"/>
      <c r="CK1543" s="29"/>
      <c r="CL1543" s="29"/>
      <c r="CM1543" s="29"/>
      <c r="CN1543" s="29"/>
      <c r="CO1543" s="29"/>
      <c r="CP1543" s="29"/>
      <c r="CQ1543" s="29"/>
      <c r="CR1543" s="29"/>
      <c r="CS1543" s="29"/>
      <c r="CT1543" s="29"/>
      <c r="CU1543" s="29"/>
      <c r="CV1543" s="29"/>
      <c r="CW1543" s="29"/>
      <c r="CX1543" s="29"/>
      <c r="CY1543" s="29"/>
      <c r="CZ1543" s="29"/>
      <c r="DA1543" s="29"/>
      <c r="DB1543" s="29"/>
      <c r="DC1543" s="29"/>
      <c r="DD1543" s="29"/>
      <c r="DE1543" s="29"/>
      <c r="DF1543" s="29"/>
      <c r="DG1543" s="29"/>
      <c r="DH1543" s="29"/>
      <c r="DI1543" s="29"/>
      <c r="DJ1543" s="29"/>
      <c r="DK1543" s="29"/>
      <c r="DL1543" s="29"/>
      <c r="DM1543" s="29"/>
      <c r="DN1543" s="29"/>
      <c r="DO1543" s="29"/>
      <c r="DP1543" s="29"/>
      <c r="DQ1543" s="29"/>
      <c r="DR1543" s="29"/>
      <c r="DS1543" s="29"/>
      <c r="DT1543" s="29"/>
      <c r="DU1543" s="29"/>
      <c r="DV1543" s="29"/>
      <c r="DW1543" s="29"/>
      <c r="DX1543" s="29"/>
      <c r="DY1543" s="29"/>
      <c r="DZ1543" s="29"/>
      <c r="EA1543" s="29"/>
      <c r="EB1543" s="29"/>
      <c r="EC1543" s="29"/>
      <c r="ED1543" s="29"/>
      <c r="EE1543" s="29"/>
      <c r="EF1543" s="29"/>
      <c r="EG1543" s="29"/>
      <c r="EH1543" s="29"/>
      <c r="EI1543" s="29"/>
      <c r="EJ1543" s="29"/>
      <c r="EK1543" s="29"/>
      <c r="EL1543" s="29"/>
      <c r="EM1543" s="29"/>
      <c r="EN1543" s="29"/>
      <c r="EO1543" s="29"/>
      <c r="EP1543" s="29"/>
      <c r="EQ1543" s="29"/>
      <c r="ER1543" s="29"/>
      <c r="ES1543" s="29"/>
      <c r="ET1543" s="29"/>
      <c r="EU1543" s="29"/>
      <c r="EV1543" s="29"/>
      <c r="EW1543" s="29"/>
      <c r="EX1543" s="29"/>
      <c r="EY1543" s="29"/>
      <c r="EZ1543" s="29"/>
      <c r="FA1543" s="29"/>
      <c r="FB1543" s="29"/>
      <c r="FC1543" s="29"/>
      <c r="FD1543" s="29"/>
      <c r="FE1543" s="29"/>
      <c r="FF1543" s="29"/>
      <c r="FG1543" s="29"/>
      <c r="FH1543" s="29"/>
      <c r="FI1543" s="29"/>
      <c r="FJ1543" s="29"/>
      <c r="FK1543" s="29"/>
      <c r="FL1543" s="29"/>
      <c r="FM1543" s="29"/>
      <c r="FN1543" s="29"/>
      <c r="FO1543" s="29"/>
      <c r="FP1543" s="29"/>
      <c r="FQ1543" s="29"/>
      <c r="FR1543" s="29"/>
      <c r="FS1543" s="29"/>
      <c r="FT1543" s="29"/>
      <c r="FU1543" s="29"/>
      <c r="FV1543" s="29"/>
      <c r="FW1543" s="29"/>
      <c r="FX1543" s="29"/>
      <c r="FY1543" s="29"/>
      <c r="FZ1543" s="29"/>
      <c r="GA1543" s="29"/>
      <c r="GB1543" s="29"/>
      <c r="GC1543" s="29"/>
      <c r="GD1543" s="29"/>
      <c r="GE1543" s="29"/>
      <c r="GF1543" s="29"/>
      <c r="GG1543" s="29"/>
      <c r="GH1543" s="29"/>
      <c r="GI1543" s="29"/>
      <c r="GJ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</row>
    <row r="1544" spans="2:230" ht="12.75">
      <c r="B1544" s="48"/>
      <c r="C1544" s="48"/>
      <c r="D1544" s="48"/>
      <c r="E1544" s="55"/>
      <c r="F1544" s="56"/>
      <c r="G1544" s="56"/>
      <c r="H1544" s="56"/>
      <c r="I1544" s="48"/>
      <c r="J1544" s="48"/>
      <c r="K1544" s="48"/>
      <c r="L1544" s="56"/>
      <c r="M1544" s="48"/>
      <c r="N1544" s="48"/>
      <c r="O1544" s="49"/>
      <c r="P1544" s="48"/>
      <c r="Q1544" s="48"/>
      <c r="R1544" s="56"/>
      <c r="S1544" s="52"/>
      <c r="T1544" s="116"/>
      <c r="U1544" s="116"/>
      <c r="V1544" s="116"/>
      <c r="W1544" s="116"/>
      <c r="X1544" s="43"/>
      <c r="Y1544" s="43"/>
      <c r="Z1544" s="42"/>
      <c r="AA1544" s="43"/>
      <c r="AB1544" s="45"/>
      <c r="AC1544" s="45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  <c r="BE1544" s="29"/>
      <c r="BF1544" s="29"/>
      <c r="BG1544" s="29"/>
      <c r="BH1544" s="29"/>
      <c r="BI1544" s="29"/>
      <c r="BJ1544" s="29"/>
      <c r="BK1544" s="29"/>
      <c r="BL1544" s="29"/>
      <c r="BM1544" s="29"/>
      <c r="BN1544" s="29"/>
      <c r="BO1544" s="29"/>
      <c r="BP1544" s="29"/>
      <c r="BQ1544" s="29"/>
      <c r="BR1544" s="29"/>
      <c r="BS1544" s="29"/>
      <c r="BT1544" s="29"/>
      <c r="BU1544" s="29"/>
      <c r="BV1544" s="29"/>
      <c r="BW1544" s="29"/>
      <c r="BX1544" s="29"/>
      <c r="BY1544" s="29"/>
      <c r="BZ1544" s="29"/>
      <c r="CA1544" s="29"/>
      <c r="CB1544" s="29"/>
      <c r="CC1544" s="29"/>
      <c r="CD1544" s="29"/>
      <c r="CE1544" s="29"/>
      <c r="CF1544" s="29"/>
      <c r="CG1544" s="29"/>
      <c r="CH1544" s="29"/>
      <c r="CI1544" s="29"/>
      <c r="CJ1544" s="29"/>
      <c r="CK1544" s="29"/>
      <c r="CL1544" s="29"/>
      <c r="CM1544" s="29"/>
      <c r="CN1544" s="29"/>
      <c r="CO1544" s="29"/>
      <c r="CP1544" s="29"/>
      <c r="CQ1544" s="29"/>
      <c r="CR1544" s="29"/>
      <c r="CS1544" s="29"/>
      <c r="CT1544" s="29"/>
      <c r="CU1544" s="29"/>
      <c r="CV1544" s="29"/>
      <c r="CW1544" s="29"/>
      <c r="CX1544" s="29"/>
      <c r="CY1544" s="29"/>
      <c r="CZ1544" s="29"/>
      <c r="DA1544" s="29"/>
      <c r="DB1544" s="29"/>
      <c r="DC1544" s="29"/>
      <c r="DD1544" s="29"/>
      <c r="DE1544" s="29"/>
      <c r="DF1544" s="29"/>
      <c r="DG1544" s="29"/>
      <c r="DH1544" s="29"/>
      <c r="DI1544" s="29"/>
      <c r="DJ1544" s="29"/>
      <c r="DK1544" s="29"/>
      <c r="DL1544" s="29"/>
      <c r="DM1544" s="29"/>
      <c r="DN1544" s="29"/>
      <c r="DO1544" s="29"/>
      <c r="DP1544" s="29"/>
      <c r="DQ1544" s="29"/>
      <c r="DR1544" s="29"/>
      <c r="DS1544" s="29"/>
      <c r="DT1544" s="29"/>
      <c r="DU1544" s="29"/>
      <c r="DV1544" s="29"/>
      <c r="DW1544" s="29"/>
      <c r="DX1544" s="29"/>
      <c r="DY1544" s="29"/>
      <c r="DZ1544" s="29"/>
      <c r="EA1544" s="29"/>
      <c r="EB1544" s="29"/>
      <c r="EC1544" s="29"/>
      <c r="ED1544" s="29"/>
      <c r="EE1544" s="29"/>
      <c r="EF1544" s="29"/>
      <c r="EG1544" s="29"/>
      <c r="EH1544" s="29"/>
      <c r="EI1544" s="29"/>
      <c r="EJ1544" s="29"/>
      <c r="EK1544" s="29"/>
      <c r="EL1544" s="29"/>
      <c r="EM1544" s="29"/>
      <c r="EN1544" s="29"/>
      <c r="EO1544" s="29"/>
      <c r="EP1544" s="29"/>
      <c r="EQ1544" s="29"/>
      <c r="ER1544" s="29"/>
      <c r="ES1544" s="29"/>
      <c r="ET1544" s="29"/>
      <c r="EU1544" s="29"/>
      <c r="EV1544" s="29"/>
      <c r="EW1544" s="29"/>
      <c r="EX1544" s="29"/>
      <c r="EY1544" s="29"/>
      <c r="EZ1544" s="29"/>
      <c r="FA1544" s="29"/>
      <c r="FB1544" s="29"/>
      <c r="FC1544" s="29"/>
      <c r="FD1544" s="29"/>
      <c r="FE1544" s="29"/>
      <c r="FF1544" s="29"/>
      <c r="FG1544" s="29"/>
      <c r="FH1544" s="29"/>
      <c r="FI1544" s="29"/>
      <c r="FJ1544" s="29"/>
      <c r="FK1544" s="29"/>
      <c r="FL1544" s="29"/>
      <c r="FM1544" s="29"/>
      <c r="FN1544" s="29"/>
      <c r="FO1544" s="29"/>
      <c r="FP1544" s="29"/>
      <c r="FQ1544" s="29"/>
      <c r="FR1544" s="29"/>
      <c r="FS1544" s="29"/>
      <c r="FT1544" s="29"/>
      <c r="FU1544" s="29"/>
      <c r="FV1544" s="29"/>
      <c r="FW1544" s="29"/>
      <c r="FX1544" s="29"/>
      <c r="FY1544" s="29"/>
      <c r="FZ1544" s="29"/>
      <c r="GA1544" s="29"/>
      <c r="GB1544" s="29"/>
      <c r="GC1544" s="29"/>
      <c r="GD1544" s="29"/>
      <c r="GE1544" s="29"/>
      <c r="GF1544" s="29"/>
      <c r="GG1544" s="29"/>
      <c r="GH1544" s="29"/>
      <c r="GI1544" s="29"/>
      <c r="GJ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</row>
    <row r="1545" spans="2:230" ht="12.75">
      <c r="B1545" s="48"/>
      <c r="C1545" s="48"/>
      <c r="D1545" s="48"/>
      <c r="E1545" s="55"/>
      <c r="F1545" s="56"/>
      <c r="G1545" s="56"/>
      <c r="H1545" s="56"/>
      <c r="I1545" s="48"/>
      <c r="J1545" s="48"/>
      <c r="K1545" s="48"/>
      <c r="L1545" s="56"/>
      <c r="M1545" s="48"/>
      <c r="N1545" s="48"/>
      <c r="O1545" s="49"/>
      <c r="P1545" s="48"/>
      <c r="Q1545" s="48"/>
      <c r="R1545" s="56"/>
      <c r="S1545" s="52"/>
      <c r="T1545" s="116"/>
      <c r="U1545" s="116"/>
      <c r="V1545" s="116"/>
      <c r="W1545" s="116"/>
      <c r="X1545" s="43"/>
      <c r="Y1545" s="43"/>
      <c r="Z1545" s="42"/>
      <c r="AA1545" s="43"/>
      <c r="AB1545" s="45"/>
      <c r="AC1545" s="45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  <c r="BE1545" s="29"/>
      <c r="BF1545" s="29"/>
      <c r="BG1545" s="29"/>
      <c r="BH1545" s="29"/>
      <c r="BI1545" s="29"/>
      <c r="BJ1545" s="29"/>
      <c r="BK1545" s="29"/>
      <c r="BL1545" s="29"/>
      <c r="BM1545" s="29"/>
      <c r="BN1545" s="29"/>
      <c r="BO1545" s="29"/>
      <c r="BP1545" s="29"/>
      <c r="BQ1545" s="29"/>
      <c r="BR1545" s="29"/>
      <c r="BS1545" s="29"/>
      <c r="BT1545" s="29"/>
      <c r="BU1545" s="29"/>
      <c r="BV1545" s="29"/>
      <c r="BW1545" s="29"/>
      <c r="BX1545" s="29"/>
      <c r="BY1545" s="29"/>
      <c r="BZ1545" s="29"/>
      <c r="CA1545" s="29"/>
      <c r="CB1545" s="29"/>
      <c r="CC1545" s="29"/>
      <c r="CD1545" s="29"/>
      <c r="CE1545" s="29"/>
      <c r="CF1545" s="29"/>
      <c r="CG1545" s="29"/>
      <c r="CH1545" s="29"/>
      <c r="CI1545" s="29"/>
      <c r="CJ1545" s="29"/>
      <c r="CK1545" s="29"/>
      <c r="CL1545" s="29"/>
      <c r="CM1545" s="29"/>
      <c r="CN1545" s="29"/>
      <c r="CO1545" s="29"/>
      <c r="CP1545" s="29"/>
      <c r="CQ1545" s="29"/>
      <c r="CR1545" s="29"/>
      <c r="CS1545" s="29"/>
      <c r="CT1545" s="29"/>
      <c r="CU1545" s="29"/>
      <c r="CV1545" s="29"/>
      <c r="CW1545" s="29"/>
      <c r="CX1545" s="29"/>
      <c r="CY1545" s="29"/>
      <c r="CZ1545" s="29"/>
      <c r="DA1545" s="29"/>
      <c r="DB1545" s="29"/>
      <c r="DC1545" s="29"/>
      <c r="DD1545" s="29"/>
      <c r="DE1545" s="29"/>
      <c r="DF1545" s="29"/>
      <c r="DG1545" s="29"/>
      <c r="DH1545" s="29"/>
      <c r="DI1545" s="29"/>
      <c r="DJ1545" s="29"/>
      <c r="DK1545" s="29"/>
      <c r="DL1545" s="29"/>
      <c r="DM1545" s="29"/>
      <c r="DN1545" s="29"/>
      <c r="DO1545" s="29"/>
      <c r="DP1545" s="29"/>
      <c r="DQ1545" s="29"/>
      <c r="DR1545" s="29"/>
      <c r="DS1545" s="29"/>
      <c r="DT1545" s="29"/>
      <c r="DU1545" s="29"/>
      <c r="DV1545" s="29"/>
      <c r="DW1545" s="29"/>
      <c r="DX1545" s="29"/>
      <c r="DY1545" s="29"/>
      <c r="DZ1545" s="29"/>
      <c r="EA1545" s="29"/>
      <c r="EB1545" s="29"/>
      <c r="EC1545" s="29"/>
      <c r="ED1545" s="29"/>
      <c r="EE1545" s="29"/>
      <c r="EF1545" s="29"/>
      <c r="EG1545" s="29"/>
      <c r="EH1545" s="29"/>
      <c r="EI1545" s="29"/>
      <c r="EJ1545" s="29"/>
      <c r="EK1545" s="29"/>
      <c r="EL1545" s="29"/>
      <c r="EM1545" s="29"/>
      <c r="EN1545" s="29"/>
      <c r="EO1545" s="29"/>
      <c r="EP1545" s="29"/>
      <c r="EQ1545" s="29"/>
      <c r="ER1545" s="29"/>
      <c r="ES1545" s="29"/>
      <c r="ET1545" s="29"/>
      <c r="EU1545" s="29"/>
      <c r="EV1545" s="29"/>
      <c r="EW1545" s="29"/>
      <c r="EX1545" s="29"/>
      <c r="EY1545" s="29"/>
      <c r="EZ1545" s="29"/>
      <c r="FA1545" s="29"/>
      <c r="FB1545" s="29"/>
      <c r="FC1545" s="29"/>
      <c r="FD1545" s="29"/>
      <c r="FE1545" s="29"/>
      <c r="FF1545" s="29"/>
      <c r="FG1545" s="29"/>
      <c r="FH1545" s="29"/>
      <c r="FI1545" s="29"/>
      <c r="FJ1545" s="29"/>
      <c r="FK1545" s="29"/>
      <c r="FL1545" s="29"/>
      <c r="FM1545" s="29"/>
      <c r="FN1545" s="29"/>
      <c r="FO1545" s="29"/>
      <c r="FP1545" s="29"/>
      <c r="FQ1545" s="29"/>
      <c r="FR1545" s="29"/>
      <c r="FS1545" s="29"/>
      <c r="FT1545" s="29"/>
      <c r="FU1545" s="29"/>
      <c r="FV1545" s="29"/>
      <c r="FW1545" s="29"/>
      <c r="FX1545" s="29"/>
      <c r="FY1545" s="29"/>
      <c r="FZ1545" s="29"/>
      <c r="GA1545" s="29"/>
      <c r="GB1545" s="29"/>
      <c r="GC1545" s="29"/>
      <c r="GD1545" s="29"/>
      <c r="GE1545" s="29"/>
      <c r="GF1545" s="29"/>
      <c r="GG1545" s="29"/>
      <c r="GH1545" s="29"/>
      <c r="GI1545" s="29"/>
      <c r="GJ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</row>
    <row r="1546" spans="2:230" ht="12.75">
      <c r="B1546" s="48"/>
      <c r="C1546" s="48"/>
      <c r="D1546" s="48"/>
      <c r="E1546" s="55"/>
      <c r="F1546" s="56"/>
      <c r="G1546" s="56"/>
      <c r="H1546" s="56"/>
      <c r="I1546" s="48"/>
      <c r="J1546" s="48"/>
      <c r="K1546" s="48"/>
      <c r="L1546" s="56"/>
      <c r="M1546" s="48"/>
      <c r="N1546" s="48"/>
      <c r="O1546" s="49"/>
      <c r="P1546" s="48"/>
      <c r="Q1546" s="48"/>
      <c r="R1546" s="56"/>
      <c r="S1546" s="52"/>
      <c r="T1546" s="116"/>
      <c r="U1546" s="116"/>
      <c r="V1546" s="116"/>
      <c r="W1546" s="116"/>
      <c r="X1546" s="43"/>
      <c r="Y1546" s="43"/>
      <c r="Z1546" s="42"/>
      <c r="AA1546" s="43"/>
      <c r="AB1546" s="45"/>
      <c r="AC1546" s="45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  <c r="BE1546" s="29"/>
      <c r="BF1546" s="29"/>
      <c r="BG1546" s="29"/>
      <c r="BH1546" s="29"/>
      <c r="BI1546" s="29"/>
      <c r="BJ1546" s="29"/>
      <c r="BK1546" s="29"/>
      <c r="BL1546" s="29"/>
      <c r="BM1546" s="29"/>
      <c r="BN1546" s="29"/>
      <c r="BO1546" s="29"/>
      <c r="BP1546" s="29"/>
      <c r="BQ1546" s="29"/>
      <c r="BR1546" s="29"/>
      <c r="BS1546" s="29"/>
      <c r="BT1546" s="29"/>
      <c r="BU1546" s="29"/>
      <c r="BV1546" s="29"/>
      <c r="BW1546" s="29"/>
      <c r="BX1546" s="29"/>
      <c r="BY1546" s="29"/>
      <c r="BZ1546" s="29"/>
      <c r="CA1546" s="29"/>
      <c r="CB1546" s="29"/>
      <c r="CC1546" s="29"/>
      <c r="CD1546" s="29"/>
      <c r="CE1546" s="29"/>
      <c r="CF1546" s="29"/>
      <c r="CG1546" s="29"/>
      <c r="CH1546" s="29"/>
      <c r="CI1546" s="29"/>
      <c r="CJ1546" s="29"/>
      <c r="CK1546" s="29"/>
      <c r="CL1546" s="29"/>
      <c r="CM1546" s="29"/>
      <c r="CN1546" s="29"/>
      <c r="CO1546" s="29"/>
      <c r="CP1546" s="29"/>
      <c r="CQ1546" s="29"/>
      <c r="CR1546" s="29"/>
      <c r="CS1546" s="29"/>
      <c r="CT1546" s="29"/>
      <c r="CU1546" s="29"/>
      <c r="CV1546" s="29"/>
      <c r="CW1546" s="29"/>
      <c r="CX1546" s="29"/>
      <c r="CY1546" s="29"/>
      <c r="CZ1546" s="29"/>
      <c r="DA1546" s="29"/>
      <c r="DB1546" s="29"/>
      <c r="DC1546" s="29"/>
      <c r="DD1546" s="29"/>
      <c r="DE1546" s="29"/>
      <c r="DF1546" s="29"/>
      <c r="DG1546" s="29"/>
      <c r="DH1546" s="29"/>
      <c r="DI1546" s="29"/>
      <c r="DJ1546" s="29"/>
      <c r="DK1546" s="29"/>
      <c r="DL1546" s="29"/>
      <c r="DM1546" s="29"/>
      <c r="DN1546" s="29"/>
      <c r="DO1546" s="29"/>
      <c r="DP1546" s="29"/>
      <c r="DQ1546" s="29"/>
      <c r="DR1546" s="29"/>
      <c r="DS1546" s="29"/>
      <c r="DT1546" s="29"/>
      <c r="DU1546" s="29"/>
      <c r="DV1546" s="29"/>
      <c r="DW1546" s="29"/>
      <c r="DX1546" s="29"/>
      <c r="DY1546" s="29"/>
      <c r="DZ1546" s="29"/>
      <c r="EA1546" s="29"/>
      <c r="EB1546" s="29"/>
      <c r="EC1546" s="29"/>
      <c r="ED1546" s="29"/>
      <c r="EE1546" s="29"/>
      <c r="EF1546" s="29"/>
      <c r="EG1546" s="29"/>
      <c r="EH1546" s="29"/>
      <c r="EI1546" s="29"/>
      <c r="EJ1546" s="29"/>
      <c r="EK1546" s="29"/>
      <c r="EL1546" s="29"/>
      <c r="EM1546" s="29"/>
      <c r="EN1546" s="29"/>
      <c r="EO1546" s="29"/>
      <c r="EP1546" s="29"/>
      <c r="EQ1546" s="29"/>
      <c r="ER1546" s="29"/>
      <c r="ES1546" s="29"/>
      <c r="ET1546" s="29"/>
      <c r="EU1546" s="29"/>
      <c r="EV1546" s="29"/>
      <c r="EW1546" s="29"/>
      <c r="EX1546" s="29"/>
      <c r="EY1546" s="29"/>
      <c r="EZ1546" s="29"/>
      <c r="FA1546" s="29"/>
      <c r="FB1546" s="29"/>
      <c r="FC1546" s="29"/>
      <c r="FD1546" s="29"/>
      <c r="FE1546" s="29"/>
      <c r="FF1546" s="29"/>
      <c r="FG1546" s="29"/>
      <c r="FH1546" s="29"/>
      <c r="FI1546" s="29"/>
      <c r="FJ1546" s="29"/>
      <c r="FK1546" s="29"/>
      <c r="FL1546" s="29"/>
      <c r="FM1546" s="29"/>
      <c r="FN1546" s="29"/>
      <c r="FO1546" s="29"/>
      <c r="FP1546" s="29"/>
      <c r="FQ1546" s="29"/>
      <c r="FR1546" s="29"/>
      <c r="FS1546" s="29"/>
      <c r="FT1546" s="29"/>
      <c r="FU1546" s="29"/>
      <c r="FV1546" s="29"/>
      <c r="FW1546" s="29"/>
      <c r="FX1546" s="29"/>
      <c r="FY1546" s="29"/>
      <c r="FZ1546" s="29"/>
      <c r="GA1546" s="29"/>
      <c r="GB1546" s="29"/>
      <c r="GC1546" s="29"/>
      <c r="GD1546" s="29"/>
      <c r="GE1546" s="29"/>
      <c r="GF1546" s="29"/>
      <c r="GG1546" s="29"/>
      <c r="GH1546" s="29"/>
      <c r="GI1546" s="29"/>
      <c r="GJ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</row>
    <row r="1547" spans="2:230" ht="12.75">
      <c r="B1547" s="48"/>
      <c r="C1547" s="48"/>
      <c r="D1547" s="48"/>
      <c r="E1547" s="55"/>
      <c r="F1547" s="56"/>
      <c r="G1547" s="56"/>
      <c r="H1547" s="56"/>
      <c r="I1547" s="48"/>
      <c r="J1547" s="48"/>
      <c r="K1547" s="48"/>
      <c r="L1547" s="56"/>
      <c r="M1547" s="48"/>
      <c r="N1547" s="48"/>
      <c r="O1547" s="49"/>
      <c r="P1547" s="48"/>
      <c r="Q1547" s="48"/>
      <c r="R1547" s="56"/>
      <c r="S1547" s="52"/>
      <c r="T1547" s="116"/>
      <c r="U1547" s="116"/>
      <c r="V1547" s="116"/>
      <c r="W1547" s="116"/>
      <c r="X1547" s="43"/>
      <c r="Y1547" s="43"/>
      <c r="Z1547" s="42"/>
      <c r="AA1547" s="43"/>
      <c r="AB1547" s="45"/>
      <c r="AC1547" s="45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  <c r="BI1547" s="29"/>
      <c r="BJ1547" s="29"/>
      <c r="BK1547" s="29"/>
      <c r="BL1547" s="29"/>
      <c r="BM1547" s="29"/>
      <c r="BN1547" s="29"/>
      <c r="BO1547" s="29"/>
      <c r="BP1547" s="29"/>
      <c r="BQ1547" s="29"/>
      <c r="BR1547" s="29"/>
      <c r="BS1547" s="29"/>
      <c r="BT1547" s="29"/>
      <c r="BU1547" s="29"/>
      <c r="BV1547" s="29"/>
      <c r="BW1547" s="29"/>
      <c r="BX1547" s="29"/>
      <c r="BY1547" s="29"/>
      <c r="BZ1547" s="29"/>
      <c r="CA1547" s="29"/>
      <c r="CB1547" s="29"/>
      <c r="CC1547" s="29"/>
      <c r="CD1547" s="29"/>
      <c r="CE1547" s="29"/>
      <c r="CF1547" s="29"/>
      <c r="CG1547" s="29"/>
      <c r="CH1547" s="29"/>
      <c r="CI1547" s="29"/>
      <c r="CJ1547" s="29"/>
      <c r="CK1547" s="29"/>
      <c r="CL1547" s="29"/>
      <c r="CM1547" s="29"/>
      <c r="CN1547" s="29"/>
      <c r="CO1547" s="29"/>
      <c r="CP1547" s="29"/>
      <c r="CQ1547" s="29"/>
      <c r="CR1547" s="29"/>
      <c r="CS1547" s="29"/>
      <c r="CT1547" s="29"/>
      <c r="CU1547" s="29"/>
      <c r="CV1547" s="29"/>
      <c r="CW1547" s="29"/>
      <c r="CX1547" s="29"/>
      <c r="CY1547" s="29"/>
      <c r="CZ1547" s="29"/>
      <c r="DA1547" s="29"/>
      <c r="DB1547" s="29"/>
      <c r="DC1547" s="29"/>
      <c r="DD1547" s="29"/>
      <c r="DE1547" s="29"/>
      <c r="DF1547" s="29"/>
      <c r="DG1547" s="29"/>
      <c r="DH1547" s="29"/>
      <c r="DI1547" s="29"/>
      <c r="DJ1547" s="29"/>
      <c r="DK1547" s="29"/>
      <c r="DL1547" s="29"/>
      <c r="DM1547" s="29"/>
      <c r="DN1547" s="29"/>
      <c r="DO1547" s="29"/>
      <c r="DP1547" s="29"/>
      <c r="DQ1547" s="29"/>
      <c r="DR1547" s="29"/>
      <c r="DS1547" s="29"/>
      <c r="DT1547" s="29"/>
      <c r="DU1547" s="29"/>
      <c r="DV1547" s="29"/>
      <c r="DW1547" s="29"/>
      <c r="DX1547" s="29"/>
      <c r="DY1547" s="29"/>
      <c r="DZ1547" s="29"/>
      <c r="EA1547" s="29"/>
      <c r="EB1547" s="29"/>
      <c r="EC1547" s="29"/>
      <c r="ED1547" s="29"/>
      <c r="EE1547" s="29"/>
      <c r="EF1547" s="29"/>
      <c r="EG1547" s="29"/>
      <c r="EH1547" s="29"/>
      <c r="EI1547" s="29"/>
      <c r="EJ1547" s="29"/>
      <c r="EK1547" s="29"/>
      <c r="EL1547" s="29"/>
      <c r="EM1547" s="29"/>
      <c r="EN1547" s="29"/>
      <c r="EO1547" s="29"/>
      <c r="EP1547" s="29"/>
      <c r="EQ1547" s="29"/>
      <c r="ER1547" s="29"/>
      <c r="ES1547" s="29"/>
      <c r="ET1547" s="29"/>
      <c r="EU1547" s="29"/>
      <c r="EV1547" s="29"/>
      <c r="EW1547" s="29"/>
      <c r="EX1547" s="29"/>
      <c r="EY1547" s="29"/>
      <c r="EZ1547" s="29"/>
      <c r="FA1547" s="29"/>
      <c r="FB1547" s="29"/>
      <c r="FC1547" s="29"/>
      <c r="FD1547" s="29"/>
      <c r="FE1547" s="29"/>
      <c r="FF1547" s="29"/>
      <c r="FG1547" s="29"/>
      <c r="FH1547" s="29"/>
      <c r="FI1547" s="29"/>
      <c r="FJ1547" s="29"/>
      <c r="FK1547" s="29"/>
      <c r="FL1547" s="29"/>
      <c r="FM1547" s="29"/>
      <c r="FN1547" s="29"/>
      <c r="FO1547" s="29"/>
      <c r="FP1547" s="29"/>
      <c r="FQ1547" s="29"/>
      <c r="FR1547" s="29"/>
      <c r="FS1547" s="29"/>
      <c r="FT1547" s="29"/>
      <c r="FU1547" s="29"/>
      <c r="FV1547" s="29"/>
      <c r="FW1547" s="29"/>
      <c r="FX1547" s="29"/>
      <c r="FY1547" s="29"/>
      <c r="FZ1547" s="29"/>
      <c r="GA1547" s="29"/>
      <c r="GB1547" s="29"/>
      <c r="GC1547" s="29"/>
      <c r="GD1547" s="29"/>
      <c r="GE1547" s="29"/>
      <c r="GF1547" s="29"/>
      <c r="GG1547" s="29"/>
      <c r="GH1547" s="29"/>
      <c r="GI1547" s="29"/>
      <c r="GJ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</row>
    <row r="1548" spans="2:230" ht="12.75">
      <c r="B1548" s="48"/>
      <c r="C1548" s="48"/>
      <c r="D1548" s="48"/>
      <c r="E1548" s="55"/>
      <c r="F1548" s="56"/>
      <c r="G1548" s="56"/>
      <c r="H1548" s="56"/>
      <c r="I1548" s="48"/>
      <c r="J1548" s="48"/>
      <c r="K1548" s="48"/>
      <c r="L1548" s="56"/>
      <c r="M1548" s="48"/>
      <c r="N1548" s="48"/>
      <c r="O1548" s="49"/>
      <c r="P1548" s="48"/>
      <c r="Q1548" s="48"/>
      <c r="R1548" s="56"/>
      <c r="S1548" s="52"/>
      <c r="T1548" s="116"/>
      <c r="U1548" s="116"/>
      <c r="V1548" s="116"/>
      <c r="W1548" s="116"/>
      <c r="X1548" s="43"/>
      <c r="Y1548" s="43"/>
      <c r="Z1548" s="42"/>
      <c r="AA1548" s="43"/>
      <c r="AB1548" s="45"/>
      <c r="AC1548" s="45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  <c r="BE1548" s="29"/>
      <c r="BF1548" s="29"/>
      <c r="BG1548" s="29"/>
      <c r="BH1548" s="29"/>
      <c r="BI1548" s="29"/>
      <c r="BJ1548" s="29"/>
      <c r="BK1548" s="29"/>
      <c r="BL1548" s="29"/>
      <c r="BM1548" s="29"/>
      <c r="BN1548" s="29"/>
      <c r="BO1548" s="29"/>
      <c r="BP1548" s="29"/>
      <c r="BQ1548" s="29"/>
      <c r="BR1548" s="29"/>
      <c r="BS1548" s="29"/>
      <c r="BT1548" s="29"/>
      <c r="BU1548" s="29"/>
      <c r="BV1548" s="29"/>
      <c r="BW1548" s="29"/>
      <c r="BX1548" s="29"/>
      <c r="BY1548" s="29"/>
      <c r="BZ1548" s="29"/>
      <c r="CA1548" s="29"/>
      <c r="CB1548" s="29"/>
      <c r="CC1548" s="29"/>
      <c r="CD1548" s="29"/>
      <c r="CE1548" s="29"/>
      <c r="CF1548" s="29"/>
      <c r="CG1548" s="29"/>
      <c r="CH1548" s="29"/>
      <c r="CI1548" s="29"/>
      <c r="CJ1548" s="29"/>
      <c r="CK1548" s="29"/>
      <c r="CL1548" s="29"/>
      <c r="CM1548" s="29"/>
      <c r="CN1548" s="29"/>
      <c r="CO1548" s="29"/>
      <c r="CP1548" s="29"/>
      <c r="CQ1548" s="29"/>
      <c r="CR1548" s="29"/>
      <c r="CS1548" s="29"/>
      <c r="CT1548" s="29"/>
      <c r="CU1548" s="29"/>
      <c r="CV1548" s="29"/>
      <c r="CW1548" s="29"/>
      <c r="CX1548" s="29"/>
      <c r="CY1548" s="29"/>
      <c r="CZ1548" s="29"/>
      <c r="DA1548" s="29"/>
      <c r="DB1548" s="29"/>
      <c r="DC1548" s="29"/>
      <c r="DD1548" s="29"/>
      <c r="DE1548" s="29"/>
      <c r="DF1548" s="29"/>
      <c r="DG1548" s="29"/>
      <c r="DH1548" s="29"/>
      <c r="DI1548" s="29"/>
      <c r="DJ1548" s="29"/>
      <c r="DK1548" s="29"/>
      <c r="DL1548" s="29"/>
      <c r="DM1548" s="29"/>
      <c r="DN1548" s="29"/>
      <c r="DO1548" s="29"/>
      <c r="DP1548" s="29"/>
      <c r="DQ1548" s="29"/>
      <c r="DR1548" s="29"/>
      <c r="DS1548" s="29"/>
      <c r="DT1548" s="29"/>
      <c r="DU1548" s="29"/>
      <c r="DV1548" s="29"/>
      <c r="DW1548" s="29"/>
      <c r="DX1548" s="29"/>
      <c r="DY1548" s="29"/>
      <c r="DZ1548" s="29"/>
      <c r="EA1548" s="29"/>
      <c r="EB1548" s="29"/>
      <c r="EC1548" s="29"/>
      <c r="ED1548" s="29"/>
      <c r="EE1548" s="29"/>
      <c r="EF1548" s="29"/>
      <c r="EG1548" s="29"/>
      <c r="EH1548" s="29"/>
      <c r="EI1548" s="29"/>
      <c r="EJ1548" s="29"/>
      <c r="EK1548" s="29"/>
      <c r="EL1548" s="29"/>
      <c r="EM1548" s="29"/>
      <c r="EN1548" s="29"/>
      <c r="EO1548" s="29"/>
      <c r="EP1548" s="29"/>
      <c r="EQ1548" s="29"/>
      <c r="ER1548" s="29"/>
      <c r="ES1548" s="29"/>
      <c r="ET1548" s="29"/>
      <c r="EU1548" s="29"/>
      <c r="EV1548" s="29"/>
      <c r="EW1548" s="29"/>
      <c r="EX1548" s="29"/>
      <c r="EY1548" s="29"/>
      <c r="EZ1548" s="29"/>
      <c r="FA1548" s="29"/>
      <c r="FB1548" s="29"/>
      <c r="FC1548" s="29"/>
      <c r="FD1548" s="29"/>
      <c r="FE1548" s="29"/>
      <c r="FF1548" s="29"/>
      <c r="FG1548" s="29"/>
      <c r="FH1548" s="29"/>
      <c r="FI1548" s="29"/>
      <c r="FJ1548" s="29"/>
      <c r="FK1548" s="29"/>
      <c r="FL1548" s="29"/>
      <c r="FM1548" s="29"/>
      <c r="FN1548" s="29"/>
      <c r="FO1548" s="29"/>
      <c r="FP1548" s="29"/>
      <c r="FQ1548" s="29"/>
      <c r="FR1548" s="29"/>
      <c r="FS1548" s="29"/>
      <c r="FT1548" s="29"/>
      <c r="FU1548" s="29"/>
      <c r="FV1548" s="29"/>
      <c r="FW1548" s="29"/>
      <c r="FX1548" s="29"/>
      <c r="FY1548" s="29"/>
      <c r="FZ1548" s="29"/>
      <c r="GA1548" s="29"/>
      <c r="GB1548" s="29"/>
      <c r="GC1548" s="29"/>
      <c r="GD1548" s="29"/>
      <c r="GE1548" s="29"/>
      <c r="GF1548" s="29"/>
      <c r="GG1548" s="29"/>
      <c r="GH1548" s="29"/>
      <c r="GI1548" s="29"/>
      <c r="GJ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</row>
    <row r="1549" spans="2:230" ht="12.75">
      <c r="B1549" s="48"/>
      <c r="C1549" s="48"/>
      <c r="D1549" s="48"/>
      <c r="E1549" s="55"/>
      <c r="F1549" s="56"/>
      <c r="G1549" s="56"/>
      <c r="H1549" s="56"/>
      <c r="I1549" s="48"/>
      <c r="J1549" s="48"/>
      <c r="K1549" s="48"/>
      <c r="L1549" s="56"/>
      <c r="M1549" s="48"/>
      <c r="N1549" s="48"/>
      <c r="O1549" s="49"/>
      <c r="P1549" s="48"/>
      <c r="Q1549" s="48"/>
      <c r="R1549" s="56"/>
      <c r="S1549" s="52"/>
      <c r="T1549" s="116"/>
      <c r="U1549" s="116"/>
      <c r="V1549" s="116"/>
      <c r="W1549" s="116"/>
      <c r="X1549" s="43"/>
      <c r="Y1549" s="43"/>
      <c r="Z1549" s="42"/>
      <c r="AA1549" s="43"/>
      <c r="AB1549" s="45"/>
      <c r="AC1549" s="45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  <c r="BE1549" s="29"/>
      <c r="BF1549" s="29"/>
      <c r="BG1549" s="29"/>
      <c r="BH1549" s="29"/>
      <c r="BI1549" s="29"/>
      <c r="BJ1549" s="29"/>
      <c r="BK1549" s="29"/>
      <c r="BL1549" s="29"/>
      <c r="BM1549" s="29"/>
      <c r="BN1549" s="29"/>
      <c r="BO1549" s="29"/>
      <c r="BP1549" s="29"/>
      <c r="BQ1549" s="29"/>
      <c r="BR1549" s="29"/>
      <c r="BS1549" s="29"/>
      <c r="BT1549" s="29"/>
      <c r="BU1549" s="29"/>
      <c r="BV1549" s="29"/>
      <c r="BW1549" s="29"/>
      <c r="BX1549" s="29"/>
      <c r="BY1549" s="29"/>
      <c r="BZ1549" s="29"/>
      <c r="CA1549" s="29"/>
      <c r="CB1549" s="29"/>
      <c r="CC1549" s="29"/>
      <c r="CD1549" s="29"/>
      <c r="CE1549" s="29"/>
      <c r="CF1549" s="29"/>
      <c r="CG1549" s="29"/>
      <c r="CH1549" s="29"/>
      <c r="CI1549" s="29"/>
      <c r="CJ1549" s="29"/>
      <c r="CK1549" s="29"/>
      <c r="CL1549" s="29"/>
      <c r="CM1549" s="29"/>
      <c r="CN1549" s="29"/>
      <c r="CO1549" s="29"/>
      <c r="CP1549" s="29"/>
      <c r="CQ1549" s="29"/>
      <c r="CR1549" s="29"/>
      <c r="CS1549" s="29"/>
      <c r="CT1549" s="29"/>
      <c r="CU1549" s="29"/>
      <c r="CV1549" s="29"/>
      <c r="CW1549" s="29"/>
      <c r="CX1549" s="29"/>
      <c r="CY1549" s="29"/>
      <c r="CZ1549" s="29"/>
      <c r="DA1549" s="29"/>
      <c r="DB1549" s="29"/>
      <c r="DC1549" s="29"/>
      <c r="DD1549" s="29"/>
      <c r="DE1549" s="29"/>
      <c r="DF1549" s="29"/>
      <c r="DG1549" s="29"/>
      <c r="DH1549" s="29"/>
      <c r="DI1549" s="29"/>
      <c r="DJ1549" s="29"/>
      <c r="DK1549" s="29"/>
      <c r="DL1549" s="29"/>
      <c r="DM1549" s="29"/>
      <c r="DN1549" s="29"/>
      <c r="DO1549" s="29"/>
      <c r="DP1549" s="29"/>
      <c r="DQ1549" s="29"/>
      <c r="DR1549" s="29"/>
      <c r="DS1549" s="29"/>
      <c r="DT1549" s="29"/>
      <c r="DU1549" s="29"/>
      <c r="DV1549" s="29"/>
      <c r="DW1549" s="29"/>
      <c r="DX1549" s="29"/>
      <c r="DY1549" s="29"/>
      <c r="DZ1549" s="29"/>
      <c r="EA1549" s="29"/>
      <c r="EB1549" s="29"/>
      <c r="EC1549" s="29"/>
      <c r="ED1549" s="29"/>
      <c r="EE1549" s="29"/>
      <c r="EF1549" s="29"/>
      <c r="EG1549" s="29"/>
      <c r="EH1549" s="29"/>
      <c r="EI1549" s="29"/>
      <c r="EJ1549" s="29"/>
      <c r="EK1549" s="29"/>
      <c r="EL1549" s="29"/>
      <c r="EM1549" s="29"/>
      <c r="EN1549" s="29"/>
      <c r="EO1549" s="29"/>
      <c r="EP1549" s="29"/>
      <c r="EQ1549" s="29"/>
      <c r="ER1549" s="29"/>
      <c r="ES1549" s="29"/>
      <c r="ET1549" s="29"/>
      <c r="EU1549" s="29"/>
      <c r="EV1549" s="29"/>
      <c r="EW1549" s="29"/>
      <c r="EX1549" s="29"/>
      <c r="EY1549" s="29"/>
      <c r="EZ1549" s="29"/>
      <c r="FA1549" s="29"/>
      <c r="FB1549" s="29"/>
      <c r="FC1549" s="29"/>
      <c r="FD1549" s="29"/>
      <c r="FE1549" s="29"/>
      <c r="FF1549" s="29"/>
      <c r="FG1549" s="29"/>
      <c r="FH1549" s="29"/>
      <c r="FI1549" s="29"/>
      <c r="FJ1549" s="29"/>
      <c r="FK1549" s="29"/>
      <c r="FL1549" s="29"/>
      <c r="FM1549" s="29"/>
      <c r="FN1549" s="29"/>
      <c r="FO1549" s="29"/>
      <c r="FP1549" s="29"/>
      <c r="FQ1549" s="29"/>
      <c r="FR1549" s="29"/>
      <c r="FS1549" s="29"/>
      <c r="FT1549" s="29"/>
      <c r="FU1549" s="29"/>
      <c r="FV1549" s="29"/>
      <c r="FW1549" s="29"/>
      <c r="FX1549" s="29"/>
      <c r="FY1549" s="29"/>
      <c r="FZ1549" s="29"/>
      <c r="GA1549" s="29"/>
      <c r="GB1549" s="29"/>
      <c r="GC1549" s="29"/>
      <c r="GD1549" s="29"/>
      <c r="GE1549" s="29"/>
      <c r="GF1549" s="29"/>
      <c r="GG1549" s="29"/>
      <c r="GH1549" s="29"/>
      <c r="GI1549" s="29"/>
      <c r="GJ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</row>
    <row r="1550" spans="2:230" ht="12.75">
      <c r="B1550" s="48"/>
      <c r="C1550" s="48"/>
      <c r="D1550" s="48"/>
      <c r="E1550" s="55"/>
      <c r="F1550" s="56"/>
      <c r="G1550" s="56"/>
      <c r="H1550" s="56"/>
      <c r="I1550" s="48"/>
      <c r="J1550" s="48"/>
      <c r="K1550" s="48"/>
      <c r="L1550" s="56"/>
      <c r="M1550" s="48"/>
      <c r="N1550" s="48"/>
      <c r="O1550" s="49"/>
      <c r="P1550" s="48"/>
      <c r="Q1550" s="48"/>
      <c r="R1550" s="56"/>
      <c r="S1550" s="52"/>
      <c r="T1550" s="116"/>
      <c r="U1550" s="116"/>
      <c r="V1550" s="116"/>
      <c r="W1550" s="116"/>
      <c r="X1550" s="43"/>
      <c r="Y1550" s="43"/>
      <c r="Z1550" s="42"/>
      <c r="AA1550" s="43"/>
      <c r="AB1550" s="45"/>
      <c r="AC1550" s="45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  <c r="BE1550" s="29"/>
      <c r="BF1550" s="29"/>
      <c r="BG1550" s="29"/>
      <c r="BH1550" s="29"/>
      <c r="BI1550" s="29"/>
      <c r="BJ1550" s="29"/>
      <c r="BK1550" s="29"/>
      <c r="BL1550" s="29"/>
      <c r="BM1550" s="29"/>
      <c r="BN1550" s="29"/>
      <c r="BO1550" s="29"/>
      <c r="BP1550" s="29"/>
      <c r="BQ1550" s="29"/>
      <c r="BR1550" s="29"/>
      <c r="BS1550" s="29"/>
      <c r="BT1550" s="29"/>
      <c r="BU1550" s="29"/>
      <c r="BV1550" s="29"/>
      <c r="BW1550" s="29"/>
      <c r="BX1550" s="29"/>
      <c r="BY1550" s="29"/>
      <c r="BZ1550" s="29"/>
      <c r="CA1550" s="29"/>
      <c r="CB1550" s="29"/>
      <c r="CC1550" s="29"/>
      <c r="CD1550" s="29"/>
      <c r="CE1550" s="29"/>
      <c r="CF1550" s="29"/>
      <c r="CG1550" s="29"/>
      <c r="CH1550" s="29"/>
      <c r="CI1550" s="29"/>
      <c r="CJ1550" s="29"/>
      <c r="CK1550" s="29"/>
      <c r="CL1550" s="29"/>
      <c r="CM1550" s="29"/>
      <c r="CN1550" s="29"/>
      <c r="CO1550" s="29"/>
      <c r="CP1550" s="29"/>
      <c r="CQ1550" s="29"/>
      <c r="CR1550" s="29"/>
      <c r="CS1550" s="29"/>
      <c r="CT1550" s="29"/>
      <c r="CU1550" s="29"/>
      <c r="CV1550" s="29"/>
      <c r="CW1550" s="29"/>
      <c r="CX1550" s="29"/>
      <c r="CY1550" s="29"/>
      <c r="CZ1550" s="29"/>
      <c r="DA1550" s="29"/>
      <c r="DB1550" s="29"/>
      <c r="DC1550" s="29"/>
      <c r="DD1550" s="29"/>
      <c r="DE1550" s="29"/>
      <c r="DF1550" s="29"/>
      <c r="DG1550" s="29"/>
      <c r="DH1550" s="29"/>
      <c r="DI1550" s="29"/>
      <c r="DJ1550" s="29"/>
      <c r="DK1550" s="29"/>
      <c r="DL1550" s="29"/>
      <c r="DM1550" s="29"/>
      <c r="DN1550" s="29"/>
      <c r="DO1550" s="29"/>
      <c r="DP1550" s="29"/>
      <c r="DQ1550" s="29"/>
      <c r="DR1550" s="29"/>
      <c r="DS1550" s="29"/>
      <c r="DT1550" s="29"/>
      <c r="DU1550" s="29"/>
      <c r="DV1550" s="29"/>
      <c r="DW1550" s="29"/>
      <c r="DX1550" s="29"/>
      <c r="DY1550" s="29"/>
      <c r="DZ1550" s="29"/>
      <c r="EA1550" s="29"/>
      <c r="EB1550" s="29"/>
      <c r="EC1550" s="29"/>
      <c r="ED1550" s="29"/>
      <c r="EE1550" s="29"/>
      <c r="EF1550" s="29"/>
      <c r="EG1550" s="29"/>
      <c r="EH1550" s="29"/>
      <c r="EI1550" s="29"/>
      <c r="EJ1550" s="29"/>
      <c r="EK1550" s="29"/>
      <c r="EL1550" s="29"/>
      <c r="EM1550" s="29"/>
      <c r="EN1550" s="29"/>
      <c r="EO1550" s="29"/>
      <c r="EP1550" s="29"/>
      <c r="EQ1550" s="29"/>
      <c r="ER1550" s="29"/>
      <c r="ES1550" s="29"/>
      <c r="ET1550" s="29"/>
      <c r="EU1550" s="29"/>
      <c r="EV1550" s="29"/>
      <c r="EW1550" s="29"/>
      <c r="EX1550" s="29"/>
      <c r="EY1550" s="29"/>
      <c r="EZ1550" s="29"/>
      <c r="FA1550" s="29"/>
      <c r="FB1550" s="29"/>
      <c r="FC1550" s="29"/>
      <c r="FD1550" s="29"/>
      <c r="FE1550" s="29"/>
      <c r="FF1550" s="29"/>
      <c r="FG1550" s="29"/>
      <c r="FH1550" s="29"/>
      <c r="FI1550" s="29"/>
      <c r="FJ1550" s="29"/>
      <c r="FK1550" s="29"/>
      <c r="FL1550" s="29"/>
      <c r="FM1550" s="29"/>
      <c r="FN1550" s="29"/>
      <c r="FO1550" s="29"/>
      <c r="FP1550" s="29"/>
      <c r="FQ1550" s="29"/>
      <c r="FR1550" s="29"/>
      <c r="FS1550" s="29"/>
      <c r="FT1550" s="29"/>
      <c r="FU1550" s="29"/>
      <c r="FV1550" s="29"/>
      <c r="FW1550" s="29"/>
      <c r="FX1550" s="29"/>
      <c r="FY1550" s="29"/>
      <c r="FZ1550" s="29"/>
      <c r="GA1550" s="29"/>
      <c r="GB1550" s="29"/>
      <c r="GC1550" s="29"/>
      <c r="GD1550" s="29"/>
      <c r="GE1550" s="29"/>
      <c r="GF1550" s="29"/>
      <c r="GG1550" s="29"/>
      <c r="GH1550" s="29"/>
      <c r="GI1550" s="29"/>
      <c r="GJ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</row>
    <row r="1551" spans="2:230" ht="12.75">
      <c r="B1551" s="48"/>
      <c r="C1551" s="48"/>
      <c r="D1551" s="48"/>
      <c r="E1551" s="55"/>
      <c r="F1551" s="56"/>
      <c r="G1551" s="56"/>
      <c r="H1551" s="56"/>
      <c r="I1551" s="48"/>
      <c r="J1551" s="48"/>
      <c r="K1551" s="48"/>
      <c r="L1551" s="56"/>
      <c r="M1551" s="48"/>
      <c r="N1551" s="48"/>
      <c r="O1551" s="49"/>
      <c r="P1551" s="48"/>
      <c r="Q1551" s="48"/>
      <c r="R1551" s="56"/>
      <c r="S1551" s="52"/>
      <c r="T1551" s="116"/>
      <c r="U1551" s="116"/>
      <c r="V1551" s="116"/>
      <c r="W1551" s="116"/>
      <c r="X1551" s="43"/>
      <c r="Y1551" s="43"/>
      <c r="Z1551" s="42"/>
      <c r="AA1551" s="43"/>
      <c r="AB1551" s="45"/>
      <c r="AC1551" s="45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  <c r="BE1551" s="29"/>
      <c r="BF1551" s="29"/>
      <c r="BG1551" s="29"/>
      <c r="BH1551" s="29"/>
      <c r="BI1551" s="29"/>
      <c r="BJ1551" s="29"/>
      <c r="BK1551" s="29"/>
      <c r="BL1551" s="29"/>
      <c r="BM1551" s="29"/>
      <c r="BN1551" s="29"/>
      <c r="BO1551" s="29"/>
      <c r="BP1551" s="29"/>
      <c r="BQ1551" s="29"/>
      <c r="BR1551" s="29"/>
      <c r="BS1551" s="29"/>
      <c r="BT1551" s="29"/>
      <c r="BU1551" s="29"/>
      <c r="BV1551" s="29"/>
      <c r="BW1551" s="29"/>
      <c r="BX1551" s="29"/>
      <c r="BY1551" s="29"/>
      <c r="BZ1551" s="29"/>
      <c r="CA1551" s="29"/>
      <c r="CB1551" s="29"/>
      <c r="CC1551" s="29"/>
      <c r="CD1551" s="29"/>
      <c r="CE1551" s="29"/>
      <c r="CF1551" s="29"/>
      <c r="CG1551" s="29"/>
      <c r="CH1551" s="29"/>
      <c r="CI1551" s="29"/>
      <c r="CJ1551" s="29"/>
      <c r="CK1551" s="29"/>
      <c r="CL1551" s="29"/>
      <c r="CM1551" s="29"/>
      <c r="CN1551" s="29"/>
      <c r="CO1551" s="29"/>
      <c r="CP1551" s="29"/>
      <c r="CQ1551" s="29"/>
      <c r="CR1551" s="29"/>
      <c r="CS1551" s="29"/>
      <c r="CT1551" s="29"/>
      <c r="CU1551" s="29"/>
      <c r="CV1551" s="29"/>
      <c r="CW1551" s="29"/>
      <c r="CX1551" s="29"/>
      <c r="CY1551" s="29"/>
      <c r="CZ1551" s="29"/>
      <c r="DA1551" s="29"/>
      <c r="DB1551" s="29"/>
      <c r="DC1551" s="29"/>
      <c r="DD1551" s="29"/>
      <c r="DE1551" s="29"/>
      <c r="DF1551" s="29"/>
      <c r="DG1551" s="29"/>
      <c r="DH1551" s="29"/>
      <c r="DI1551" s="29"/>
      <c r="DJ1551" s="29"/>
      <c r="DK1551" s="29"/>
      <c r="DL1551" s="29"/>
      <c r="DM1551" s="29"/>
      <c r="DN1551" s="29"/>
      <c r="DO1551" s="29"/>
      <c r="DP1551" s="29"/>
      <c r="DQ1551" s="29"/>
      <c r="DR1551" s="29"/>
      <c r="DS1551" s="29"/>
      <c r="DT1551" s="29"/>
      <c r="DU1551" s="29"/>
      <c r="DV1551" s="29"/>
      <c r="DW1551" s="29"/>
      <c r="DX1551" s="29"/>
      <c r="DY1551" s="29"/>
      <c r="DZ1551" s="29"/>
      <c r="EA1551" s="29"/>
      <c r="EB1551" s="29"/>
      <c r="EC1551" s="29"/>
      <c r="ED1551" s="29"/>
      <c r="EE1551" s="29"/>
      <c r="EF1551" s="29"/>
      <c r="EG1551" s="29"/>
      <c r="EH1551" s="29"/>
      <c r="EI1551" s="29"/>
      <c r="EJ1551" s="29"/>
      <c r="EK1551" s="29"/>
      <c r="EL1551" s="29"/>
      <c r="EM1551" s="29"/>
      <c r="EN1551" s="29"/>
      <c r="EO1551" s="29"/>
      <c r="EP1551" s="29"/>
      <c r="EQ1551" s="29"/>
      <c r="ER1551" s="29"/>
      <c r="ES1551" s="29"/>
      <c r="ET1551" s="29"/>
      <c r="EU1551" s="29"/>
      <c r="EV1551" s="29"/>
      <c r="EW1551" s="29"/>
      <c r="EX1551" s="29"/>
      <c r="EY1551" s="29"/>
      <c r="EZ1551" s="29"/>
      <c r="FA1551" s="29"/>
      <c r="FB1551" s="29"/>
      <c r="FC1551" s="29"/>
      <c r="FD1551" s="29"/>
      <c r="FE1551" s="29"/>
      <c r="FF1551" s="29"/>
      <c r="FG1551" s="29"/>
      <c r="FH1551" s="29"/>
      <c r="FI1551" s="29"/>
      <c r="FJ1551" s="29"/>
      <c r="FK1551" s="29"/>
      <c r="FL1551" s="29"/>
      <c r="FM1551" s="29"/>
      <c r="FN1551" s="29"/>
      <c r="FO1551" s="29"/>
      <c r="FP1551" s="29"/>
      <c r="FQ1551" s="29"/>
      <c r="FR1551" s="29"/>
      <c r="FS1551" s="29"/>
      <c r="FT1551" s="29"/>
      <c r="FU1551" s="29"/>
      <c r="FV1551" s="29"/>
      <c r="FW1551" s="29"/>
      <c r="FX1551" s="29"/>
      <c r="FY1551" s="29"/>
      <c r="FZ1551" s="29"/>
      <c r="GA1551" s="29"/>
      <c r="GB1551" s="29"/>
      <c r="GC1551" s="29"/>
      <c r="GD1551" s="29"/>
      <c r="GE1551" s="29"/>
      <c r="GF1551" s="29"/>
      <c r="GG1551" s="29"/>
      <c r="GH1551" s="29"/>
      <c r="GI1551" s="29"/>
      <c r="GJ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</row>
    <row r="1552" spans="2:230" ht="12.75">
      <c r="B1552" s="48"/>
      <c r="C1552" s="48"/>
      <c r="D1552" s="48"/>
      <c r="E1552" s="55"/>
      <c r="F1552" s="56"/>
      <c r="G1552" s="56"/>
      <c r="H1552" s="56"/>
      <c r="I1552" s="48"/>
      <c r="J1552" s="48"/>
      <c r="K1552" s="48"/>
      <c r="L1552" s="56"/>
      <c r="M1552" s="48"/>
      <c r="N1552" s="48"/>
      <c r="O1552" s="49"/>
      <c r="P1552" s="48"/>
      <c r="Q1552" s="48"/>
      <c r="R1552" s="56"/>
      <c r="S1552" s="52"/>
      <c r="T1552" s="116"/>
      <c r="U1552" s="116"/>
      <c r="V1552" s="116"/>
      <c r="W1552" s="116"/>
      <c r="X1552" s="43"/>
      <c r="Y1552" s="43"/>
      <c r="Z1552" s="42"/>
      <c r="AA1552" s="43"/>
      <c r="AB1552" s="45"/>
      <c r="AC1552" s="45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  <c r="BE1552" s="29"/>
      <c r="BF1552" s="29"/>
      <c r="BG1552" s="29"/>
      <c r="BH1552" s="29"/>
      <c r="BI1552" s="29"/>
      <c r="BJ1552" s="29"/>
      <c r="BK1552" s="29"/>
      <c r="BL1552" s="29"/>
      <c r="BM1552" s="29"/>
      <c r="BN1552" s="29"/>
      <c r="BO1552" s="29"/>
      <c r="BP1552" s="29"/>
      <c r="BQ1552" s="29"/>
      <c r="BR1552" s="29"/>
      <c r="BS1552" s="29"/>
      <c r="BT1552" s="29"/>
      <c r="BU1552" s="29"/>
      <c r="BV1552" s="29"/>
      <c r="BW1552" s="29"/>
      <c r="BX1552" s="29"/>
      <c r="BY1552" s="29"/>
      <c r="BZ1552" s="29"/>
      <c r="CA1552" s="29"/>
      <c r="CB1552" s="29"/>
      <c r="CC1552" s="29"/>
      <c r="CD1552" s="29"/>
      <c r="CE1552" s="29"/>
      <c r="CF1552" s="29"/>
      <c r="CG1552" s="29"/>
      <c r="CH1552" s="29"/>
      <c r="CI1552" s="29"/>
      <c r="CJ1552" s="29"/>
      <c r="CK1552" s="29"/>
      <c r="CL1552" s="29"/>
      <c r="CM1552" s="29"/>
      <c r="CN1552" s="29"/>
      <c r="CO1552" s="29"/>
      <c r="CP1552" s="29"/>
      <c r="CQ1552" s="29"/>
      <c r="CR1552" s="29"/>
      <c r="CS1552" s="29"/>
      <c r="CT1552" s="29"/>
      <c r="CU1552" s="29"/>
      <c r="CV1552" s="29"/>
      <c r="CW1552" s="29"/>
      <c r="CX1552" s="29"/>
      <c r="CY1552" s="29"/>
      <c r="CZ1552" s="29"/>
      <c r="DA1552" s="29"/>
      <c r="DB1552" s="29"/>
      <c r="DC1552" s="29"/>
      <c r="DD1552" s="29"/>
      <c r="DE1552" s="29"/>
      <c r="DF1552" s="29"/>
      <c r="DG1552" s="29"/>
      <c r="DH1552" s="29"/>
      <c r="DI1552" s="29"/>
      <c r="DJ1552" s="29"/>
      <c r="DK1552" s="29"/>
      <c r="DL1552" s="29"/>
      <c r="DM1552" s="29"/>
      <c r="DN1552" s="29"/>
      <c r="DO1552" s="29"/>
      <c r="DP1552" s="29"/>
      <c r="DQ1552" s="29"/>
      <c r="DR1552" s="29"/>
      <c r="DS1552" s="29"/>
      <c r="DT1552" s="29"/>
      <c r="DU1552" s="29"/>
      <c r="DV1552" s="29"/>
      <c r="DW1552" s="29"/>
      <c r="DX1552" s="29"/>
      <c r="DY1552" s="29"/>
      <c r="DZ1552" s="29"/>
      <c r="EA1552" s="29"/>
      <c r="EB1552" s="29"/>
      <c r="EC1552" s="29"/>
      <c r="ED1552" s="29"/>
      <c r="EE1552" s="29"/>
      <c r="EF1552" s="29"/>
      <c r="EG1552" s="29"/>
      <c r="EH1552" s="29"/>
      <c r="EI1552" s="29"/>
      <c r="EJ1552" s="29"/>
      <c r="EK1552" s="29"/>
      <c r="EL1552" s="29"/>
      <c r="EM1552" s="29"/>
      <c r="EN1552" s="29"/>
      <c r="EO1552" s="29"/>
      <c r="EP1552" s="29"/>
      <c r="EQ1552" s="29"/>
      <c r="ER1552" s="29"/>
      <c r="ES1552" s="29"/>
      <c r="ET1552" s="29"/>
      <c r="EU1552" s="29"/>
      <c r="EV1552" s="29"/>
      <c r="EW1552" s="29"/>
      <c r="EX1552" s="29"/>
      <c r="EY1552" s="29"/>
      <c r="EZ1552" s="29"/>
      <c r="FA1552" s="29"/>
      <c r="FB1552" s="29"/>
      <c r="FC1552" s="29"/>
      <c r="FD1552" s="29"/>
      <c r="FE1552" s="29"/>
      <c r="FF1552" s="29"/>
      <c r="FG1552" s="29"/>
      <c r="FH1552" s="29"/>
      <c r="FI1552" s="29"/>
      <c r="FJ1552" s="29"/>
      <c r="FK1552" s="29"/>
      <c r="FL1552" s="29"/>
      <c r="FM1552" s="29"/>
      <c r="FN1552" s="29"/>
      <c r="FO1552" s="29"/>
      <c r="FP1552" s="29"/>
      <c r="FQ1552" s="29"/>
      <c r="FR1552" s="29"/>
      <c r="FS1552" s="29"/>
      <c r="FT1552" s="29"/>
      <c r="FU1552" s="29"/>
      <c r="FV1552" s="29"/>
      <c r="FW1552" s="29"/>
      <c r="FX1552" s="29"/>
      <c r="FY1552" s="29"/>
      <c r="FZ1552" s="29"/>
      <c r="GA1552" s="29"/>
      <c r="GB1552" s="29"/>
      <c r="GC1552" s="29"/>
      <c r="GD1552" s="29"/>
      <c r="GE1552" s="29"/>
      <c r="GF1552" s="29"/>
      <c r="GG1552" s="29"/>
      <c r="GH1552" s="29"/>
      <c r="GI1552" s="29"/>
      <c r="GJ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</row>
    <row r="1553" spans="2:230" ht="12.75">
      <c r="B1553" s="48"/>
      <c r="C1553" s="48"/>
      <c r="D1553" s="48"/>
      <c r="E1553" s="55"/>
      <c r="F1553" s="56"/>
      <c r="G1553" s="56"/>
      <c r="H1553" s="56"/>
      <c r="I1553" s="48"/>
      <c r="J1553" s="48"/>
      <c r="K1553" s="48"/>
      <c r="L1553" s="56"/>
      <c r="M1553" s="48"/>
      <c r="N1553" s="48"/>
      <c r="O1553" s="49"/>
      <c r="P1553" s="48"/>
      <c r="Q1553" s="48"/>
      <c r="R1553" s="56"/>
      <c r="S1553" s="52"/>
      <c r="T1553" s="116"/>
      <c r="U1553" s="116"/>
      <c r="V1553" s="116"/>
      <c r="W1553" s="116"/>
      <c r="X1553" s="43"/>
      <c r="Y1553" s="43"/>
      <c r="Z1553" s="42"/>
      <c r="AA1553" s="43"/>
      <c r="AB1553" s="45"/>
      <c r="AC1553" s="45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  <c r="BI1553" s="29"/>
      <c r="BJ1553" s="29"/>
      <c r="BK1553" s="29"/>
      <c r="BL1553" s="29"/>
      <c r="BM1553" s="29"/>
      <c r="BN1553" s="29"/>
      <c r="BO1553" s="29"/>
      <c r="BP1553" s="29"/>
      <c r="BQ1553" s="29"/>
      <c r="BR1553" s="29"/>
      <c r="BS1553" s="29"/>
      <c r="BT1553" s="29"/>
      <c r="BU1553" s="29"/>
      <c r="BV1553" s="29"/>
      <c r="BW1553" s="29"/>
      <c r="BX1553" s="29"/>
      <c r="BY1553" s="29"/>
      <c r="BZ1553" s="29"/>
      <c r="CA1553" s="29"/>
      <c r="CB1553" s="29"/>
      <c r="CC1553" s="29"/>
      <c r="CD1553" s="29"/>
      <c r="CE1553" s="29"/>
      <c r="CF1553" s="29"/>
      <c r="CG1553" s="29"/>
      <c r="CH1553" s="29"/>
      <c r="CI1553" s="29"/>
      <c r="CJ1553" s="29"/>
      <c r="CK1553" s="29"/>
      <c r="CL1553" s="29"/>
      <c r="CM1553" s="29"/>
      <c r="CN1553" s="29"/>
      <c r="CO1553" s="29"/>
      <c r="CP1553" s="29"/>
      <c r="CQ1553" s="29"/>
      <c r="CR1553" s="29"/>
      <c r="CS1553" s="29"/>
      <c r="CT1553" s="29"/>
      <c r="CU1553" s="29"/>
      <c r="CV1553" s="29"/>
      <c r="CW1553" s="29"/>
      <c r="CX1553" s="29"/>
      <c r="CY1553" s="29"/>
      <c r="CZ1553" s="29"/>
      <c r="DA1553" s="29"/>
      <c r="DB1553" s="29"/>
      <c r="DC1553" s="29"/>
      <c r="DD1553" s="29"/>
      <c r="DE1553" s="29"/>
      <c r="DF1553" s="29"/>
      <c r="DG1553" s="29"/>
      <c r="DH1553" s="29"/>
      <c r="DI1553" s="29"/>
      <c r="DJ1553" s="29"/>
      <c r="DK1553" s="29"/>
      <c r="DL1553" s="29"/>
      <c r="DM1553" s="29"/>
      <c r="DN1553" s="29"/>
      <c r="DO1553" s="29"/>
      <c r="DP1553" s="29"/>
      <c r="DQ1553" s="29"/>
      <c r="DR1553" s="29"/>
      <c r="DS1553" s="29"/>
      <c r="DT1553" s="29"/>
      <c r="DU1553" s="29"/>
      <c r="DV1553" s="29"/>
      <c r="DW1553" s="29"/>
      <c r="DX1553" s="29"/>
      <c r="DY1553" s="29"/>
      <c r="DZ1553" s="29"/>
      <c r="EA1553" s="29"/>
      <c r="EB1553" s="29"/>
      <c r="EC1553" s="29"/>
      <c r="ED1553" s="29"/>
      <c r="EE1553" s="29"/>
      <c r="EF1553" s="29"/>
      <c r="EG1553" s="29"/>
      <c r="EH1553" s="29"/>
      <c r="EI1553" s="29"/>
      <c r="EJ1553" s="29"/>
      <c r="EK1553" s="29"/>
      <c r="EL1553" s="29"/>
      <c r="EM1553" s="29"/>
      <c r="EN1553" s="29"/>
      <c r="EO1553" s="29"/>
      <c r="EP1553" s="29"/>
      <c r="EQ1553" s="29"/>
      <c r="ER1553" s="29"/>
      <c r="ES1553" s="29"/>
      <c r="ET1553" s="29"/>
      <c r="EU1553" s="29"/>
      <c r="EV1553" s="29"/>
      <c r="EW1553" s="29"/>
      <c r="EX1553" s="29"/>
      <c r="EY1553" s="29"/>
      <c r="EZ1553" s="29"/>
      <c r="FA1553" s="29"/>
      <c r="FB1553" s="29"/>
      <c r="FC1553" s="29"/>
      <c r="FD1553" s="29"/>
      <c r="FE1553" s="29"/>
      <c r="FF1553" s="29"/>
      <c r="FG1553" s="29"/>
      <c r="FH1553" s="29"/>
      <c r="FI1553" s="29"/>
      <c r="FJ1553" s="29"/>
      <c r="FK1553" s="29"/>
      <c r="FL1553" s="29"/>
      <c r="FM1553" s="29"/>
      <c r="FN1553" s="29"/>
      <c r="FO1553" s="29"/>
      <c r="FP1553" s="29"/>
      <c r="FQ1553" s="29"/>
      <c r="FR1553" s="29"/>
      <c r="FS1553" s="29"/>
      <c r="FT1553" s="29"/>
      <c r="FU1553" s="29"/>
      <c r="FV1553" s="29"/>
      <c r="FW1553" s="29"/>
      <c r="FX1553" s="29"/>
      <c r="FY1553" s="29"/>
      <c r="FZ1553" s="29"/>
      <c r="GA1553" s="29"/>
      <c r="GB1553" s="29"/>
      <c r="GC1553" s="29"/>
      <c r="GD1553" s="29"/>
      <c r="GE1553" s="29"/>
      <c r="GF1553" s="29"/>
      <c r="GG1553" s="29"/>
      <c r="GH1553" s="29"/>
      <c r="GI1553" s="29"/>
      <c r="GJ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</row>
    <row r="1554" spans="2:230" ht="12.75">
      <c r="B1554" s="48"/>
      <c r="C1554" s="48"/>
      <c r="D1554" s="48"/>
      <c r="E1554" s="55"/>
      <c r="F1554" s="56"/>
      <c r="G1554" s="56"/>
      <c r="H1554" s="56"/>
      <c r="I1554" s="48"/>
      <c r="J1554" s="48"/>
      <c r="K1554" s="48"/>
      <c r="L1554" s="56"/>
      <c r="M1554" s="48"/>
      <c r="N1554" s="48"/>
      <c r="O1554" s="49"/>
      <c r="P1554" s="48"/>
      <c r="Q1554" s="48"/>
      <c r="R1554" s="56"/>
      <c r="S1554" s="52"/>
      <c r="T1554" s="116"/>
      <c r="U1554" s="116"/>
      <c r="V1554" s="116"/>
      <c r="W1554" s="116"/>
      <c r="X1554" s="43"/>
      <c r="Y1554" s="43"/>
      <c r="Z1554" s="42"/>
      <c r="AA1554" s="43"/>
      <c r="AB1554" s="45"/>
      <c r="AC1554" s="45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  <c r="BE1554" s="29"/>
      <c r="BF1554" s="29"/>
      <c r="BG1554" s="29"/>
      <c r="BH1554" s="29"/>
      <c r="BI1554" s="29"/>
      <c r="BJ1554" s="29"/>
      <c r="BK1554" s="29"/>
      <c r="BL1554" s="29"/>
      <c r="BM1554" s="29"/>
      <c r="BN1554" s="29"/>
      <c r="BO1554" s="29"/>
      <c r="BP1554" s="29"/>
      <c r="BQ1554" s="29"/>
      <c r="BR1554" s="29"/>
      <c r="BS1554" s="29"/>
      <c r="BT1554" s="29"/>
      <c r="BU1554" s="29"/>
      <c r="BV1554" s="29"/>
      <c r="BW1554" s="29"/>
      <c r="BX1554" s="29"/>
      <c r="BY1554" s="29"/>
      <c r="BZ1554" s="29"/>
      <c r="CA1554" s="29"/>
      <c r="CB1554" s="29"/>
      <c r="CC1554" s="29"/>
      <c r="CD1554" s="29"/>
      <c r="CE1554" s="29"/>
      <c r="CF1554" s="29"/>
      <c r="CG1554" s="29"/>
      <c r="CH1554" s="29"/>
      <c r="CI1554" s="29"/>
      <c r="CJ1554" s="29"/>
      <c r="CK1554" s="29"/>
      <c r="CL1554" s="29"/>
      <c r="CM1554" s="29"/>
      <c r="CN1554" s="29"/>
      <c r="CO1554" s="29"/>
      <c r="CP1554" s="29"/>
      <c r="CQ1554" s="29"/>
      <c r="CR1554" s="29"/>
      <c r="CS1554" s="29"/>
      <c r="CT1554" s="29"/>
      <c r="CU1554" s="29"/>
      <c r="CV1554" s="29"/>
      <c r="CW1554" s="29"/>
      <c r="CX1554" s="29"/>
      <c r="CY1554" s="29"/>
      <c r="CZ1554" s="29"/>
      <c r="DA1554" s="29"/>
      <c r="DB1554" s="29"/>
      <c r="DC1554" s="29"/>
      <c r="DD1554" s="29"/>
      <c r="DE1554" s="29"/>
      <c r="DF1554" s="29"/>
      <c r="DG1554" s="29"/>
      <c r="DH1554" s="29"/>
      <c r="DI1554" s="29"/>
      <c r="DJ1554" s="29"/>
      <c r="DK1554" s="29"/>
      <c r="DL1554" s="29"/>
      <c r="DM1554" s="29"/>
      <c r="DN1554" s="29"/>
      <c r="DO1554" s="29"/>
      <c r="DP1554" s="29"/>
      <c r="DQ1554" s="29"/>
      <c r="DR1554" s="29"/>
      <c r="DS1554" s="29"/>
      <c r="DT1554" s="29"/>
      <c r="DU1554" s="29"/>
      <c r="DV1554" s="29"/>
      <c r="DW1554" s="29"/>
      <c r="DX1554" s="29"/>
      <c r="DY1554" s="29"/>
      <c r="DZ1554" s="29"/>
      <c r="EA1554" s="29"/>
      <c r="EB1554" s="29"/>
      <c r="EC1554" s="29"/>
      <c r="ED1554" s="29"/>
      <c r="EE1554" s="29"/>
      <c r="EF1554" s="29"/>
      <c r="EG1554" s="29"/>
      <c r="EH1554" s="29"/>
      <c r="EI1554" s="29"/>
      <c r="EJ1554" s="29"/>
      <c r="EK1554" s="29"/>
      <c r="EL1554" s="29"/>
      <c r="EM1554" s="29"/>
      <c r="EN1554" s="29"/>
      <c r="EO1554" s="29"/>
      <c r="EP1554" s="29"/>
      <c r="EQ1554" s="29"/>
      <c r="ER1554" s="29"/>
      <c r="ES1554" s="29"/>
      <c r="ET1554" s="29"/>
      <c r="EU1554" s="29"/>
      <c r="EV1554" s="29"/>
      <c r="EW1554" s="29"/>
      <c r="EX1554" s="29"/>
      <c r="EY1554" s="29"/>
      <c r="EZ1554" s="29"/>
      <c r="FA1554" s="29"/>
      <c r="FB1554" s="29"/>
      <c r="FC1554" s="29"/>
      <c r="FD1554" s="29"/>
      <c r="FE1554" s="29"/>
      <c r="FF1554" s="29"/>
      <c r="FG1554" s="29"/>
      <c r="FH1554" s="29"/>
      <c r="FI1554" s="29"/>
      <c r="FJ1554" s="29"/>
      <c r="FK1554" s="29"/>
      <c r="FL1554" s="29"/>
      <c r="FM1554" s="29"/>
      <c r="FN1554" s="29"/>
      <c r="FO1554" s="29"/>
      <c r="FP1554" s="29"/>
      <c r="FQ1554" s="29"/>
      <c r="FR1554" s="29"/>
      <c r="FS1554" s="29"/>
      <c r="FT1554" s="29"/>
      <c r="FU1554" s="29"/>
      <c r="FV1554" s="29"/>
      <c r="FW1554" s="29"/>
      <c r="FX1554" s="29"/>
      <c r="FY1554" s="29"/>
      <c r="FZ1554" s="29"/>
      <c r="GA1554" s="29"/>
      <c r="GB1554" s="29"/>
      <c r="GC1554" s="29"/>
      <c r="GD1554" s="29"/>
      <c r="GE1554" s="29"/>
      <c r="GF1554" s="29"/>
      <c r="GG1554" s="29"/>
      <c r="GH1554" s="29"/>
      <c r="GI1554" s="29"/>
      <c r="GJ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</row>
    <row r="1555" spans="2:230" ht="12.75">
      <c r="B1555" s="48"/>
      <c r="C1555" s="48"/>
      <c r="D1555" s="48"/>
      <c r="E1555" s="55"/>
      <c r="F1555" s="56"/>
      <c r="G1555" s="56"/>
      <c r="H1555" s="56"/>
      <c r="I1555" s="48"/>
      <c r="J1555" s="48"/>
      <c r="K1555" s="48"/>
      <c r="L1555" s="56"/>
      <c r="M1555" s="48"/>
      <c r="N1555" s="48"/>
      <c r="O1555" s="49"/>
      <c r="P1555" s="48"/>
      <c r="Q1555" s="48"/>
      <c r="R1555" s="56"/>
      <c r="S1555" s="52"/>
      <c r="T1555" s="116"/>
      <c r="U1555" s="116"/>
      <c r="V1555" s="116"/>
      <c r="W1555" s="116"/>
      <c r="X1555" s="43"/>
      <c r="Y1555" s="43"/>
      <c r="Z1555" s="42"/>
      <c r="AA1555" s="43"/>
      <c r="AB1555" s="45"/>
      <c r="AC1555" s="45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  <c r="BE1555" s="29"/>
      <c r="BF1555" s="29"/>
      <c r="BG1555" s="29"/>
      <c r="BH1555" s="29"/>
      <c r="BI1555" s="29"/>
      <c r="BJ1555" s="29"/>
      <c r="BK1555" s="29"/>
      <c r="BL1555" s="29"/>
      <c r="BM1555" s="29"/>
      <c r="BN1555" s="29"/>
      <c r="BO1555" s="29"/>
      <c r="BP1555" s="29"/>
      <c r="BQ1555" s="29"/>
      <c r="BR1555" s="29"/>
      <c r="BS1555" s="29"/>
      <c r="BT1555" s="29"/>
      <c r="BU1555" s="29"/>
      <c r="BV1555" s="29"/>
      <c r="BW1555" s="29"/>
      <c r="BX1555" s="29"/>
      <c r="BY1555" s="29"/>
      <c r="BZ1555" s="29"/>
      <c r="CA1555" s="29"/>
      <c r="CB1555" s="29"/>
      <c r="CC1555" s="29"/>
      <c r="CD1555" s="29"/>
      <c r="CE1555" s="29"/>
      <c r="CF1555" s="29"/>
      <c r="CG1555" s="29"/>
      <c r="CH1555" s="29"/>
      <c r="CI1555" s="29"/>
      <c r="CJ1555" s="29"/>
      <c r="CK1555" s="29"/>
      <c r="CL1555" s="29"/>
      <c r="CM1555" s="29"/>
      <c r="CN1555" s="29"/>
      <c r="CO1555" s="29"/>
      <c r="CP1555" s="29"/>
      <c r="CQ1555" s="29"/>
      <c r="CR1555" s="29"/>
      <c r="CS1555" s="29"/>
      <c r="CT1555" s="29"/>
      <c r="CU1555" s="29"/>
      <c r="CV1555" s="29"/>
      <c r="CW1555" s="29"/>
      <c r="CX1555" s="29"/>
      <c r="CY1555" s="29"/>
      <c r="CZ1555" s="29"/>
      <c r="DA1555" s="29"/>
      <c r="DB1555" s="29"/>
      <c r="DC1555" s="29"/>
      <c r="DD1555" s="29"/>
      <c r="DE1555" s="29"/>
      <c r="DF1555" s="29"/>
      <c r="DG1555" s="29"/>
      <c r="DH1555" s="29"/>
      <c r="DI1555" s="29"/>
      <c r="DJ1555" s="29"/>
      <c r="DK1555" s="29"/>
      <c r="DL1555" s="29"/>
      <c r="DM1555" s="29"/>
      <c r="DN1555" s="29"/>
      <c r="DO1555" s="29"/>
      <c r="DP1555" s="29"/>
      <c r="DQ1555" s="29"/>
      <c r="DR1555" s="29"/>
      <c r="DS1555" s="29"/>
      <c r="DT1555" s="29"/>
      <c r="DU1555" s="29"/>
      <c r="DV1555" s="29"/>
      <c r="DW1555" s="29"/>
      <c r="DX1555" s="29"/>
      <c r="DY1555" s="29"/>
      <c r="DZ1555" s="29"/>
      <c r="EA1555" s="29"/>
      <c r="EB1555" s="29"/>
      <c r="EC1555" s="29"/>
      <c r="ED1555" s="29"/>
      <c r="EE1555" s="29"/>
      <c r="EF1555" s="29"/>
      <c r="EG1555" s="29"/>
      <c r="EH1555" s="29"/>
      <c r="EI1555" s="29"/>
      <c r="EJ1555" s="29"/>
      <c r="EK1555" s="29"/>
      <c r="EL1555" s="29"/>
      <c r="EM1555" s="29"/>
      <c r="EN1555" s="29"/>
      <c r="EO1555" s="29"/>
      <c r="EP1555" s="29"/>
      <c r="EQ1555" s="29"/>
      <c r="ER1555" s="29"/>
      <c r="ES1555" s="29"/>
      <c r="ET1555" s="29"/>
      <c r="EU1555" s="29"/>
      <c r="EV1555" s="29"/>
      <c r="EW1555" s="29"/>
      <c r="EX1555" s="29"/>
      <c r="EY1555" s="29"/>
      <c r="EZ1555" s="29"/>
      <c r="FA1555" s="29"/>
      <c r="FB1555" s="29"/>
      <c r="FC1555" s="29"/>
      <c r="FD1555" s="29"/>
      <c r="FE1555" s="29"/>
      <c r="FF1555" s="29"/>
      <c r="FG1555" s="29"/>
      <c r="FH1555" s="29"/>
      <c r="FI1555" s="29"/>
      <c r="FJ1555" s="29"/>
      <c r="FK1555" s="29"/>
      <c r="FL1555" s="29"/>
      <c r="FM1555" s="29"/>
      <c r="FN1555" s="29"/>
      <c r="FO1555" s="29"/>
      <c r="FP1555" s="29"/>
      <c r="FQ1555" s="29"/>
      <c r="FR1555" s="29"/>
      <c r="FS1555" s="29"/>
      <c r="FT1555" s="29"/>
      <c r="FU1555" s="29"/>
      <c r="FV1555" s="29"/>
      <c r="FW1555" s="29"/>
      <c r="FX1555" s="29"/>
      <c r="FY1555" s="29"/>
      <c r="FZ1555" s="29"/>
      <c r="GA1555" s="29"/>
      <c r="GB1555" s="29"/>
      <c r="GC1555" s="29"/>
      <c r="GD1555" s="29"/>
      <c r="GE1555" s="29"/>
      <c r="GF1555" s="29"/>
      <c r="GG1555" s="29"/>
      <c r="GH1555" s="29"/>
      <c r="GI1555" s="29"/>
      <c r="GJ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</row>
    <row r="1556" spans="2:230" ht="12.75">
      <c r="B1556" s="48"/>
      <c r="C1556" s="48"/>
      <c r="D1556" s="48"/>
      <c r="E1556" s="55"/>
      <c r="F1556" s="56"/>
      <c r="G1556" s="56"/>
      <c r="H1556" s="56"/>
      <c r="I1556" s="48"/>
      <c r="J1556" s="48"/>
      <c r="K1556" s="48"/>
      <c r="L1556" s="56"/>
      <c r="M1556" s="48"/>
      <c r="N1556" s="48"/>
      <c r="O1556" s="49"/>
      <c r="P1556" s="48"/>
      <c r="Q1556" s="48"/>
      <c r="R1556" s="56"/>
      <c r="S1556" s="52"/>
      <c r="T1556" s="116"/>
      <c r="U1556" s="116"/>
      <c r="V1556" s="116"/>
      <c r="W1556" s="116"/>
      <c r="X1556" s="43"/>
      <c r="Y1556" s="43"/>
      <c r="Z1556" s="42"/>
      <c r="AA1556" s="43"/>
      <c r="AB1556" s="45"/>
      <c r="AC1556" s="45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  <c r="BE1556" s="29"/>
      <c r="BF1556" s="29"/>
      <c r="BG1556" s="29"/>
      <c r="BH1556" s="29"/>
      <c r="BI1556" s="29"/>
      <c r="BJ1556" s="29"/>
      <c r="BK1556" s="29"/>
      <c r="BL1556" s="29"/>
      <c r="BM1556" s="29"/>
      <c r="BN1556" s="29"/>
      <c r="BO1556" s="29"/>
      <c r="BP1556" s="29"/>
      <c r="BQ1556" s="29"/>
      <c r="BR1556" s="29"/>
      <c r="BS1556" s="29"/>
      <c r="BT1556" s="29"/>
      <c r="BU1556" s="29"/>
      <c r="BV1556" s="29"/>
      <c r="BW1556" s="29"/>
      <c r="BX1556" s="29"/>
      <c r="BY1556" s="29"/>
      <c r="BZ1556" s="29"/>
      <c r="CA1556" s="29"/>
      <c r="CB1556" s="29"/>
      <c r="CC1556" s="29"/>
      <c r="CD1556" s="29"/>
      <c r="CE1556" s="29"/>
      <c r="CF1556" s="29"/>
      <c r="CG1556" s="29"/>
      <c r="CH1556" s="29"/>
      <c r="CI1556" s="29"/>
      <c r="CJ1556" s="29"/>
      <c r="CK1556" s="29"/>
      <c r="CL1556" s="29"/>
      <c r="CM1556" s="29"/>
      <c r="CN1556" s="29"/>
      <c r="CO1556" s="29"/>
      <c r="CP1556" s="29"/>
      <c r="CQ1556" s="29"/>
      <c r="CR1556" s="29"/>
      <c r="CS1556" s="29"/>
      <c r="CT1556" s="29"/>
      <c r="CU1556" s="29"/>
      <c r="CV1556" s="29"/>
      <c r="CW1556" s="29"/>
      <c r="CX1556" s="29"/>
      <c r="CY1556" s="29"/>
      <c r="CZ1556" s="29"/>
      <c r="DA1556" s="29"/>
      <c r="DB1556" s="29"/>
      <c r="DC1556" s="29"/>
      <c r="DD1556" s="29"/>
      <c r="DE1556" s="29"/>
      <c r="DF1556" s="29"/>
      <c r="DG1556" s="29"/>
      <c r="DH1556" s="29"/>
      <c r="DI1556" s="29"/>
      <c r="DJ1556" s="29"/>
      <c r="DK1556" s="29"/>
      <c r="DL1556" s="29"/>
      <c r="DM1556" s="29"/>
      <c r="DN1556" s="29"/>
      <c r="DO1556" s="29"/>
      <c r="DP1556" s="29"/>
      <c r="DQ1556" s="29"/>
      <c r="DR1556" s="29"/>
      <c r="DS1556" s="29"/>
      <c r="DT1556" s="29"/>
      <c r="DU1556" s="29"/>
      <c r="DV1556" s="29"/>
      <c r="DW1556" s="29"/>
      <c r="DX1556" s="29"/>
      <c r="DY1556" s="29"/>
      <c r="DZ1556" s="29"/>
      <c r="EA1556" s="29"/>
      <c r="EB1556" s="29"/>
      <c r="EC1556" s="29"/>
      <c r="ED1556" s="29"/>
      <c r="EE1556" s="29"/>
      <c r="EF1556" s="29"/>
      <c r="EG1556" s="29"/>
      <c r="EH1556" s="29"/>
      <c r="EI1556" s="29"/>
      <c r="EJ1556" s="29"/>
      <c r="EK1556" s="29"/>
      <c r="EL1556" s="29"/>
      <c r="EM1556" s="29"/>
      <c r="EN1556" s="29"/>
      <c r="EO1556" s="29"/>
      <c r="EP1556" s="29"/>
      <c r="EQ1556" s="29"/>
      <c r="ER1556" s="29"/>
      <c r="ES1556" s="29"/>
      <c r="ET1556" s="29"/>
      <c r="EU1556" s="29"/>
      <c r="EV1556" s="29"/>
      <c r="EW1556" s="29"/>
      <c r="EX1556" s="29"/>
      <c r="EY1556" s="29"/>
      <c r="EZ1556" s="29"/>
      <c r="FA1556" s="29"/>
      <c r="FB1556" s="29"/>
      <c r="FC1556" s="29"/>
      <c r="FD1556" s="29"/>
      <c r="FE1556" s="29"/>
      <c r="FF1556" s="29"/>
      <c r="FG1556" s="29"/>
      <c r="FH1556" s="29"/>
      <c r="FI1556" s="29"/>
      <c r="FJ1556" s="29"/>
      <c r="FK1556" s="29"/>
      <c r="FL1556" s="29"/>
      <c r="FM1556" s="29"/>
      <c r="FN1556" s="29"/>
      <c r="FO1556" s="29"/>
      <c r="FP1556" s="29"/>
      <c r="FQ1556" s="29"/>
      <c r="FR1556" s="29"/>
      <c r="FS1556" s="29"/>
      <c r="FT1556" s="29"/>
      <c r="FU1556" s="29"/>
      <c r="FV1556" s="29"/>
      <c r="FW1556" s="29"/>
      <c r="FX1556" s="29"/>
      <c r="FY1556" s="29"/>
      <c r="FZ1556" s="29"/>
      <c r="GA1556" s="29"/>
      <c r="GB1556" s="29"/>
      <c r="GC1556" s="29"/>
      <c r="GD1556" s="29"/>
      <c r="GE1556" s="29"/>
      <c r="GF1556" s="29"/>
      <c r="GG1556" s="29"/>
      <c r="GH1556" s="29"/>
      <c r="GI1556" s="29"/>
      <c r="GJ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</row>
    <row r="1557" spans="2:230" ht="12.75">
      <c r="B1557" s="48"/>
      <c r="C1557" s="48"/>
      <c r="D1557" s="48"/>
      <c r="E1557" s="55"/>
      <c r="F1557" s="56"/>
      <c r="G1557" s="56"/>
      <c r="H1557" s="56"/>
      <c r="I1557" s="48"/>
      <c r="J1557" s="48"/>
      <c r="K1557" s="48"/>
      <c r="L1557" s="56"/>
      <c r="M1557" s="48"/>
      <c r="N1557" s="48"/>
      <c r="O1557" s="49"/>
      <c r="P1557" s="48"/>
      <c r="Q1557" s="48"/>
      <c r="R1557" s="56"/>
      <c r="S1557" s="52"/>
      <c r="T1557" s="116"/>
      <c r="U1557" s="116"/>
      <c r="V1557" s="116"/>
      <c r="W1557" s="116"/>
      <c r="X1557" s="43"/>
      <c r="Y1557" s="43"/>
      <c r="Z1557" s="42"/>
      <c r="AA1557" s="43"/>
      <c r="AB1557" s="45"/>
      <c r="AC1557" s="45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  <c r="BE1557" s="29"/>
      <c r="BF1557" s="29"/>
      <c r="BG1557" s="29"/>
      <c r="BH1557" s="29"/>
      <c r="BI1557" s="29"/>
      <c r="BJ1557" s="29"/>
      <c r="BK1557" s="29"/>
      <c r="BL1557" s="29"/>
      <c r="BM1557" s="29"/>
      <c r="BN1557" s="29"/>
      <c r="BO1557" s="29"/>
      <c r="BP1557" s="29"/>
      <c r="BQ1557" s="29"/>
      <c r="BR1557" s="29"/>
      <c r="BS1557" s="29"/>
      <c r="BT1557" s="29"/>
      <c r="BU1557" s="29"/>
      <c r="BV1557" s="29"/>
      <c r="BW1557" s="29"/>
      <c r="BX1557" s="29"/>
      <c r="BY1557" s="29"/>
      <c r="BZ1557" s="29"/>
      <c r="CA1557" s="29"/>
      <c r="CB1557" s="29"/>
      <c r="CC1557" s="29"/>
      <c r="CD1557" s="29"/>
      <c r="CE1557" s="29"/>
      <c r="CF1557" s="29"/>
      <c r="CG1557" s="29"/>
      <c r="CH1557" s="29"/>
      <c r="CI1557" s="29"/>
      <c r="CJ1557" s="29"/>
      <c r="CK1557" s="29"/>
      <c r="CL1557" s="29"/>
      <c r="CM1557" s="29"/>
      <c r="CN1557" s="29"/>
      <c r="CO1557" s="29"/>
      <c r="CP1557" s="29"/>
      <c r="CQ1557" s="29"/>
      <c r="CR1557" s="29"/>
      <c r="CS1557" s="29"/>
      <c r="CT1557" s="29"/>
      <c r="CU1557" s="29"/>
      <c r="CV1557" s="29"/>
      <c r="CW1557" s="29"/>
      <c r="CX1557" s="29"/>
      <c r="CY1557" s="29"/>
      <c r="CZ1557" s="29"/>
      <c r="DA1557" s="29"/>
      <c r="DB1557" s="29"/>
      <c r="DC1557" s="29"/>
      <c r="DD1557" s="29"/>
      <c r="DE1557" s="29"/>
      <c r="DF1557" s="29"/>
      <c r="DG1557" s="29"/>
      <c r="DH1557" s="29"/>
      <c r="DI1557" s="29"/>
      <c r="DJ1557" s="29"/>
      <c r="DK1557" s="29"/>
      <c r="DL1557" s="29"/>
      <c r="DM1557" s="29"/>
      <c r="DN1557" s="29"/>
      <c r="DO1557" s="29"/>
      <c r="DP1557" s="29"/>
      <c r="DQ1557" s="29"/>
      <c r="DR1557" s="29"/>
      <c r="DS1557" s="29"/>
      <c r="DT1557" s="29"/>
      <c r="DU1557" s="29"/>
      <c r="DV1557" s="29"/>
      <c r="DW1557" s="29"/>
      <c r="DX1557" s="29"/>
      <c r="DY1557" s="29"/>
      <c r="DZ1557" s="29"/>
      <c r="EA1557" s="29"/>
      <c r="EB1557" s="29"/>
      <c r="EC1557" s="29"/>
      <c r="ED1557" s="29"/>
      <c r="EE1557" s="29"/>
      <c r="EF1557" s="29"/>
      <c r="EG1557" s="29"/>
      <c r="EH1557" s="29"/>
      <c r="EI1557" s="29"/>
      <c r="EJ1557" s="29"/>
      <c r="EK1557" s="29"/>
      <c r="EL1557" s="29"/>
      <c r="EM1557" s="29"/>
      <c r="EN1557" s="29"/>
      <c r="EO1557" s="29"/>
      <c r="EP1557" s="29"/>
      <c r="EQ1557" s="29"/>
      <c r="ER1557" s="29"/>
      <c r="ES1557" s="29"/>
      <c r="ET1557" s="29"/>
      <c r="EU1557" s="29"/>
      <c r="EV1557" s="29"/>
      <c r="EW1557" s="29"/>
      <c r="EX1557" s="29"/>
      <c r="EY1557" s="29"/>
      <c r="EZ1557" s="29"/>
      <c r="FA1557" s="29"/>
      <c r="FB1557" s="29"/>
      <c r="FC1557" s="29"/>
      <c r="FD1557" s="29"/>
      <c r="FE1557" s="29"/>
      <c r="FF1557" s="29"/>
      <c r="FG1557" s="29"/>
      <c r="FH1557" s="29"/>
      <c r="FI1557" s="29"/>
      <c r="FJ1557" s="29"/>
      <c r="FK1557" s="29"/>
      <c r="FL1557" s="29"/>
      <c r="FM1557" s="29"/>
      <c r="FN1557" s="29"/>
      <c r="FO1557" s="29"/>
      <c r="FP1557" s="29"/>
      <c r="FQ1557" s="29"/>
      <c r="FR1557" s="29"/>
      <c r="FS1557" s="29"/>
      <c r="FT1557" s="29"/>
      <c r="FU1557" s="29"/>
      <c r="FV1557" s="29"/>
      <c r="FW1557" s="29"/>
      <c r="FX1557" s="29"/>
      <c r="FY1557" s="29"/>
      <c r="FZ1557" s="29"/>
      <c r="GA1557" s="29"/>
      <c r="GB1557" s="29"/>
      <c r="GC1557" s="29"/>
      <c r="GD1557" s="29"/>
      <c r="GE1557" s="29"/>
      <c r="GF1557" s="29"/>
      <c r="GG1557" s="29"/>
      <c r="GH1557" s="29"/>
      <c r="GI1557" s="29"/>
      <c r="GJ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</row>
    <row r="1558" spans="2:230" ht="12.75">
      <c r="B1558" s="48"/>
      <c r="C1558" s="48"/>
      <c r="D1558" s="48"/>
      <c r="E1558" s="55"/>
      <c r="F1558" s="56"/>
      <c r="G1558" s="56"/>
      <c r="H1558" s="56"/>
      <c r="I1558" s="48"/>
      <c r="J1558" s="48"/>
      <c r="K1558" s="48"/>
      <c r="L1558" s="56"/>
      <c r="M1558" s="48"/>
      <c r="N1558" s="48"/>
      <c r="O1558" s="49"/>
      <c r="P1558" s="48"/>
      <c r="Q1558" s="48"/>
      <c r="R1558" s="56"/>
      <c r="S1558" s="52"/>
      <c r="T1558" s="116"/>
      <c r="U1558" s="116"/>
      <c r="V1558" s="116"/>
      <c r="W1558" s="116"/>
      <c r="X1558" s="43"/>
      <c r="Y1558" s="43"/>
      <c r="Z1558" s="42"/>
      <c r="AA1558" s="43"/>
      <c r="AB1558" s="45"/>
      <c r="AC1558" s="45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  <c r="BE1558" s="29"/>
      <c r="BF1558" s="29"/>
      <c r="BG1558" s="29"/>
      <c r="BH1558" s="29"/>
      <c r="BI1558" s="29"/>
      <c r="BJ1558" s="29"/>
      <c r="BK1558" s="29"/>
      <c r="BL1558" s="29"/>
      <c r="BM1558" s="29"/>
      <c r="BN1558" s="29"/>
      <c r="BO1558" s="29"/>
      <c r="BP1558" s="29"/>
      <c r="BQ1558" s="29"/>
      <c r="BR1558" s="29"/>
      <c r="BS1558" s="29"/>
      <c r="BT1558" s="29"/>
      <c r="BU1558" s="29"/>
      <c r="BV1558" s="29"/>
      <c r="BW1558" s="29"/>
      <c r="BX1558" s="29"/>
      <c r="BY1558" s="29"/>
      <c r="BZ1558" s="29"/>
      <c r="CA1558" s="29"/>
      <c r="CB1558" s="29"/>
      <c r="CC1558" s="29"/>
      <c r="CD1558" s="29"/>
      <c r="CE1558" s="29"/>
      <c r="CF1558" s="29"/>
      <c r="CG1558" s="29"/>
      <c r="CH1558" s="29"/>
      <c r="CI1558" s="29"/>
      <c r="CJ1558" s="29"/>
      <c r="CK1558" s="29"/>
      <c r="CL1558" s="29"/>
      <c r="CM1558" s="29"/>
      <c r="CN1558" s="29"/>
      <c r="CO1558" s="29"/>
      <c r="CP1558" s="29"/>
      <c r="CQ1558" s="29"/>
      <c r="CR1558" s="29"/>
      <c r="CS1558" s="29"/>
      <c r="CT1558" s="29"/>
      <c r="CU1558" s="29"/>
      <c r="CV1558" s="29"/>
      <c r="CW1558" s="29"/>
      <c r="CX1558" s="29"/>
      <c r="CY1558" s="29"/>
      <c r="CZ1558" s="29"/>
      <c r="DA1558" s="29"/>
      <c r="DB1558" s="29"/>
      <c r="DC1558" s="29"/>
      <c r="DD1558" s="29"/>
      <c r="DE1558" s="29"/>
      <c r="DF1558" s="29"/>
      <c r="DG1558" s="29"/>
      <c r="DH1558" s="29"/>
      <c r="DI1558" s="29"/>
      <c r="DJ1558" s="29"/>
      <c r="DK1558" s="29"/>
      <c r="DL1558" s="29"/>
      <c r="DM1558" s="29"/>
      <c r="DN1558" s="29"/>
      <c r="DO1558" s="29"/>
      <c r="DP1558" s="29"/>
      <c r="DQ1558" s="29"/>
      <c r="DR1558" s="29"/>
      <c r="DS1558" s="29"/>
      <c r="DT1558" s="29"/>
      <c r="DU1558" s="29"/>
      <c r="DV1558" s="29"/>
      <c r="DW1558" s="29"/>
      <c r="DX1558" s="29"/>
      <c r="DY1558" s="29"/>
      <c r="DZ1558" s="29"/>
      <c r="EA1558" s="29"/>
      <c r="EB1558" s="29"/>
      <c r="EC1558" s="29"/>
      <c r="ED1558" s="29"/>
      <c r="EE1558" s="29"/>
      <c r="EF1558" s="29"/>
      <c r="EG1558" s="29"/>
      <c r="EH1558" s="29"/>
      <c r="EI1558" s="29"/>
      <c r="EJ1558" s="29"/>
      <c r="EK1558" s="29"/>
      <c r="EL1558" s="29"/>
      <c r="EM1558" s="29"/>
      <c r="EN1558" s="29"/>
      <c r="EO1558" s="29"/>
      <c r="EP1558" s="29"/>
      <c r="EQ1558" s="29"/>
      <c r="ER1558" s="29"/>
      <c r="ES1558" s="29"/>
      <c r="ET1558" s="29"/>
      <c r="EU1558" s="29"/>
      <c r="EV1558" s="29"/>
      <c r="EW1558" s="29"/>
      <c r="EX1558" s="29"/>
      <c r="EY1558" s="29"/>
      <c r="EZ1558" s="29"/>
      <c r="FA1558" s="29"/>
      <c r="FB1558" s="29"/>
      <c r="FC1558" s="29"/>
      <c r="FD1558" s="29"/>
      <c r="FE1558" s="29"/>
      <c r="FF1558" s="29"/>
      <c r="FG1558" s="29"/>
      <c r="FH1558" s="29"/>
      <c r="FI1558" s="29"/>
      <c r="FJ1558" s="29"/>
      <c r="FK1558" s="29"/>
      <c r="FL1558" s="29"/>
      <c r="FM1558" s="29"/>
      <c r="FN1558" s="29"/>
      <c r="FO1558" s="29"/>
      <c r="FP1558" s="29"/>
      <c r="FQ1558" s="29"/>
      <c r="FR1558" s="29"/>
      <c r="FS1558" s="29"/>
      <c r="FT1558" s="29"/>
      <c r="FU1558" s="29"/>
      <c r="FV1558" s="29"/>
      <c r="FW1558" s="29"/>
      <c r="FX1558" s="29"/>
      <c r="FY1558" s="29"/>
      <c r="FZ1558" s="29"/>
      <c r="GA1558" s="29"/>
      <c r="GB1558" s="29"/>
      <c r="GC1558" s="29"/>
      <c r="GD1558" s="29"/>
      <c r="GE1558" s="29"/>
      <c r="GF1558" s="29"/>
      <c r="GG1558" s="29"/>
      <c r="GH1558" s="29"/>
      <c r="GI1558" s="29"/>
      <c r="GJ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</row>
    <row r="1559" spans="2:230" ht="12.75">
      <c r="B1559" s="48"/>
      <c r="C1559" s="48"/>
      <c r="D1559" s="48"/>
      <c r="E1559" s="55"/>
      <c r="F1559" s="56"/>
      <c r="G1559" s="56"/>
      <c r="H1559" s="56"/>
      <c r="I1559" s="48"/>
      <c r="J1559" s="48"/>
      <c r="K1559" s="48"/>
      <c r="L1559" s="56"/>
      <c r="M1559" s="48"/>
      <c r="N1559" s="48"/>
      <c r="O1559" s="49"/>
      <c r="P1559" s="48"/>
      <c r="Q1559" s="48"/>
      <c r="R1559" s="56"/>
      <c r="S1559" s="52"/>
      <c r="T1559" s="116"/>
      <c r="U1559" s="116"/>
      <c r="V1559" s="116"/>
      <c r="W1559" s="116"/>
      <c r="X1559" s="43"/>
      <c r="Y1559" s="43"/>
      <c r="Z1559" s="42"/>
      <c r="AA1559" s="43"/>
      <c r="AB1559" s="45"/>
      <c r="AC1559" s="45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  <c r="BI1559" s="29"/>
      <c r="BJ1559" s="29"/>
      <c r="BK1559" s="29"/>
      <c r="BL1559" s="29"/>
      <c r="BM1559" s="29"/>
      <c r="BN1559" s="29"/>
      <c r="BO1559" s="29"/>
      <c r="BP1559" s="29"/>
      <c r="BQ1559" s="29"/>
      <c r="BR1559" s="29"/>
      <c r="BS1559" s="29"/>
      <c r="BT1559" s="29"/>
      <c r="BU1559" s="29"/>
      <c r="BV1559" s="29"/>
      <c r="BW1559" s="29"/>
      <c r="BX1559" s="29"/>
      <c r="BY1559" s="29"/>
      <c r="BZ1559" s="29"/>
      <c r="CA1559" s="29"/>
      <c r="CB1559" s="29"/>
      <c r="CC1559" s="29"/>
      <c r="CD1559" s="29"/>
      <c r="CE1559" s="29"/>
      <c r="CF1559" s="29"/>
      <c r="CG1559" s="29"/>
      <c r="CH1559" s="29"/>
      <c r="CI1559" s="29"/>
      <c r="CJ1559" s="29"/>
      <c r="CK1559" s="29"/>
      <c r="CL1559" s="29"/>
      <c r="CM1559" s="29"/>
      <c r="CN1559" s="29"/>
      <c r="CO1559" s="29"/>
      <c r="CP1559" s="29"/>
      <c r="CQ1559" s="29"/>
      <c r="CR1559" s="29"/>
      <c r="CS1559" s="29"/>
      <c r="CT1559" s="29"/>
      <c r="CU1559" s="29"/>
      <c r="CV1559" s="29"/>
      <c r="CW1559" s="29"/>
      <c r="CX1559" s="29"/>
      <c r="CY1559" s="29"/>
      <c r="CZ1559" s="29"/>
      <c r="DA1559" s="29"/>
      <c r="DB1559" s="29"/>
      <c r="DC1559" s="29"/>
      <c r="DD1559" s="29"/>
      <c r="DE1559" s="29"/>
      <c r="DF1559" s="29"/>
      <c r="DG1559" s="29"/>
      <c r="DH1559" s="29"/>
      <c r="DI1559" s="29"/>
      <c r="DJ1559" s="29"/>
      <c r="DK1559" s="29"/>
      <c r="DL1559" s="29"/>
      <c r="DM1559" s="29"/>
      <c r="DN1559" s="29"/>
      <c r="DO1559" s="29"/>
      <c r="DP1559" s="29"/>
      <c r="DQ1559" s="29"/>
      <c r="DR1559" s="29"/>
      <c r="DS1559" s="29"/>
      <c r="DT1559" s="29"/>
      <c r="DU1559" s="29"/>
      <c r="DV1559" s="29"/>
      <c r="DW1559" s="29"/>
      <c r="DX1559" s="29"/>
      <c r="DY1559" s="29"/>
      <c r="DZ1559" s="29"/>
      <c r="EA1559" s="29"/>
      <c r="EB1559" s="29"/>
      <c r="EC1559" s="29"/>
      <c r="ED1559" s="29"/>
      <c r="EE1559" s="29"/>
      <c r="EF1559" s="29"/>
      <c r="EG1559" s="29"/>
      <c r="EH1559" s="29"/>
      <c r="EI1559" s="29"/>
      <c r="EJ1559" s="29"/>
      <c r="EK1559" s="29"/>
      <c r="EL1559" s="29"/>
      <c r="EM1559" s="29"/>
      <c r="EN1559" s="29"/>
      <c r="EO1559" s="29"/>
      <c r="EP1559" s="29"/>
      <c r="EQ1559" s="29"/>
      <c r="ER1559" s="29"/>
      <c r="ES1559" s="29"/>
      <c r="ET1559" s="29"/>
      <c r="EU1559" s="29"/>
      <c r="EV1559" s="29"/>
      <c r="EW1559" s="29"/>
      <c r="EX1559" s="29"/>
      <c r="EY1559" s="29"/>
      <c r="EZ1559" s="29"/>
      <c r="FA1559" s="29"/>
      <c r="FB1559" s="29"/>
      <c r="FC1559" s="29"/>
      <c r="FD1559" s="29"/>
      <c r="FE1559" s="29"/>
      <c r="FF1559" s="29"/>
      <c r="FG1559" s="29"/>
      <c r="FH1559" s="29"/>
      <c r="FI1559" s="29"/>
      <c r="FJ1559" s="29"/>
      <c r="FK1559" s="29"/>
      <c r="FL1559" s="29"/>
      <c r="FM1559" s="29"/>
      <c r="FN1559" s="29"/>
      <c r="FO1559" s="29"/>
      <c r="FP1559" s="29"/>
      <c r="FQ1559" s="29"/>
      <c r="FR1559" s="29"/>
      <c r="FS1559" s="29"/>
      <c r="FT1559" s="29"/>
      <c r="FU1559" s="29"/>
      <c r="FV1559" s="29"/>
      <c r="FW1559" s="29"/>
      <c r="FX1559" s="29"/>
      <c r="FY1559" s="29"/>
      <c r="FZ1559" s="29"/>
      <c r="GA1559" s="29"/>
      <c r="GB1559" s="29"/>
      <c r="GC1559" s="29"/>
      <c r="GD1559" s="29"/>
      <c r="GE1559" s="29"/>
      <c r="GF1559" s="29"/>
      <c r="GG1559" s="29"/>
      <c r="GH1559" s="29"/>
      <c r="GI1559" s="29"/>
      <c r="GJ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</row>
    <row r="1560" spans="2:230" ht="12.75">
      <c r="B1560" s="48"/>
      <c r="C1560" s="48"/>
      <c r="D1560" s="48"/>
      <c r="E1560" s="55"/>
      <c r="F1560" s="56"/>
      <c r="G1560" s="56"/>
      <c r="H1560" s="56"/>
      <c r="I1560" s="48"/>
      <c r="J1560" s="48"/>
      <c r="K1560" s="48"/>
      <c r="L1560" s="56"/>
      <c r="M1560" s="48"/>
      <c r="N1560" s="48"/>
      <c r="O1560" s="49"/>
      <c r="P1560" s="48"/>
      <c r="Q1560" s="48"/>
      <c r="R1560" s="56"/>
      <c r="S1560" s="52"/>
      <c r="T1560" s="116"/>
      <c r="U1560" s="116"/>
      <c r="V1560" s="116"/>
      <c r="W1560" s="116"/>
      <c r="X1560" s="43"/>
      <c r="Y1560" s="43"/>
      <c r="Z1560" s="42"/>
      <c r="AA1560" s="43"/>
      <c r="AB1560" s="45"/>
      <c r="AC1560" s="45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  <c r="BE1560" s="29"/>
      <c r="BF1560" s="29"/>
      <c r="BG1560" s="29"/>
      <c r="BH1560" s="29"/>
      <c r="BI1560" s="29"/>
      <c r="BJ1560" s="29"/>
      <c r="BK1560" s="29"/>
      <c r="BL1560" s="29"/>
      <c r="BM1560" s="29"/>
      <c r="BN1560" s="29"/>
      <c r="BO1560" s="29"/>
      <c r="BP1560" s="29"/>
      <c r="BQ1560" s="29"/>
      <c r="BR1560" s="29"/>
      <c r="BS1560" s="29"/>
      <c r="BT1560" s="29"/>
      <c r="BU1560" s="29"/>
      <c r="BV1560" s="29"/>
      <c r="BW1560" s="29"/>
      <c r="BX1560" s="29"/>
      <c r="BY1560" s="29"/>
      <c r="BZ1560" s="29"/>
      <c r="CA1560" s="29"/>
      <c r="CB1560" s="29"/>
      <c r="CC1560" s="29"/>
      <c r="CD1560" s="29"/>
      <c r="CE1560" s="29"/>
      <c r="CF1560" s="29"/>
      <c r="CG1560" s="29"/>
      <c r="CH1560" s="29"/>
      <c r="CI1560" s="29"/>
      <c r="CJ1560" s="29"/>
      <c r="CK1560" s="29"/>
      <c r="CL1560" s="29"/>
      <c r="CM1560" s="29"/>
      <c r="CN1560" s="29"/>
      <c r="CO1560" s="29"/>
      <c r="CP1560" s="29"/>
      <c r="CQ1560" s="29"/>
      <c r="CR1560" s="29"/>
      <c r="CS1560" s="29"/>
      <c r="CT1560" s="29"/>
      <c r="CU1560" s="29"/>
      <c r="CV1560" s="29"/>
      <c r="CW1560" s="29"/>
      <c r="CX1560" s="29"/>
      <c r="CY1560" s="29"/>
      <c r="CZ1560" s="29"/>
      <c r="DA1560" s="29"/>
      <c r="DB1560" s="29"/>
      <c r="DC1560" s="29"/>
      <c r="DD1560" s="29"/>
      <c r="DE1560" s="29"/>
      <c r="DF1560" s="29"/>
      <c r="DG1560" s="29"/>
      <c r="DH1560" s="29"/>
      <c r="DI1560" s="29"/>
      <c r="DJ1560" s="29"/>
      <c r="DK1560" s="29"/>
      <c r="DL1560" s="29"/>
      <c r="DM1560" s="29"/>
      <c r="DN1560" s="29"/>
      <c r="DO1560" s="29"/>
      <c r="DP1560" s="29"/>
      <c r="DQ1560" s="29"/>
      <c r="DR1560" s="29"/>
      <c r="DS1560" s="29"/>
      <c r="DT1560" s="29"/>
      <c r="DU1560" s="29"/>
      <c r="DV1560" s="29"/>
      <c r="DW1560" s="29"/>
      <c r="DX1560" s="29"/>
      <c r="DY1560" s="29"/>
      <c r="DZ1560" s="29"/>
      <c r="EA1560" s="29"/>
      <c r="EB1560" s="29"/>
      <c r="EC1560" s="29"/>
      <c r="ED1560" s="29"/>
      <c r="EE1560" s="29"/>
      <c r="EF1560" s="29"/>
      <c r="EG1560" s="29"/>
      <c r="EH1560" s="29"/>
      <c r="EI1560" s="29"/>
      <c r="EJ1560" s="29"/>
      <c r="EK1560" s="29"/>
      <c r="EL1560" s="29"/>
      <c r="EM1560" s="29"/>
      <c r="EN1560" s="29"/>
      <c r="EO1560" s="29"/>
      <c r="EP1560" s="29"/>
      <c r="EQ1560" s="29"/>
      <c r="ER1560" s="29"/>
      <c r="ES1560" s="29"/>
      <c r="ET1560" s="29"/>
      <c r="EU1560" s="29"/>
      <c r="EV1560" s="29"/>
      <c r="EW1560" s="29"/>
      <c r="EX1560" s="29"/>
      <c r="EY1560" s="29"/>
      <c r="EZ1560" s="29"/>
      <c r="FA1560" s="29"/>
      <c r="FB1560" s="29"/>
      <c r="FC1560" s="29"/>
      <c r="FD1560" s="29"/>
      <c r="FE1560" s="29"/>
      <c r="FF1560" s="29"/>
      <c r="FG1560" s="29"/>
      <c r="FH1560" s="29"/>
      <c r="FI1560" s="29"/>
      <c r="FJ1560" s="29"/>
      <c r="FK1560" s="29"/>
      <c r="FL1560" s="29"/>
      <c r="FM1560" s="29"/>
      <c r="FN1560" s="29"/>
      <c r="FO1560" s="29"/>
      <c r="FP1560" s="29"/>
      <c r="FQ1560" s="29"/>
      <c r="FR1560" s="29"/>
      <c r="FS1560" s="29"/>
      <c r="FT1560" s="29"/>
      <c r="FU1560" s="29"/>
      <c r="FV1560" s="29"/>
      <c r="FW1560" s="29"/>
      <c r="FX1560" s="29"/>
      <c r="FY1560" s="29"/>
      <c r="FZ1560" s="29"/>
      <c r="GA1560" s="29"/>
      <c r="GB1560" s="29"/>
      <c r="GC1560" s="29"/>
      <c r="GD1560" s="29"/>
      <c r="GE1560" s="29"/>
      <c r="GF1560" s="29"/>
      <c r="GG1560" s="29"/>
      <c r="GH1560" s="29"/>
      <c r="GI1560" s="29"/>
      <c r="GJ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</row>
    <row r="1561" spans="2:230" ht="12.75">
      <c r="B1561" s="48"/>
      <c r="C1561" s="48"/>
      <c r="D1561" s="48"/>
      <c r="E1561" s="55"/>
      <c r="F1561" s="56"/>
      <c r="G1561" s="56"/>
      <c r="H1561" s="56"/>
      <c r="I1561" s="48"/>
      <c r="J1561" s="48"/>
      <c r="K1561" s="48"/>
      <c r="L1561" s="56"/>
      <c r="M1561" s="48"/>
      <c r="N1561" s="48"/>
      <c r="O1561" s="49"/>
      <c r="P1561" s="48"/>
      <c r="Q1561" s="48"/>
      <c r="R1561" s="56"/>
      <c r="S1561" s="52"/>
      <c r="T1561" s="116"/>
      <c r="U1561" s="116"/>
      <c r="V1561" s="116"/>
      <c r="W1561" s="116"/>
      <c r="X1561" s="43"/>
      <c r="Y1561" s="43"/>
      <c r="Z1561" s="42"/>
      <c r="AA1561" s="43"/>
      <c r="AB1561" s="45"/>
      <c r="AC1561" s="45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  <c r="BE1561" s="29"/>
      <c r="BF1561" s="29"/>
      <c r="BG1561" s="29"/>
      <c r="BH1561" s="29"/>
      <c r="BI1561" s="29"/>
      <c r="BJ1561" s="29"/>
      <c r="BK1561" s="29"/>
      <c r="BL1561" s="29"/>
      <c r="BM1561" s="29"/>
      <c r="BN1561" s="29"/>
      <c r="BO1561" s="29"/>
      <c r="BP1561" s="29"/>
      <c r="BQ1561" s="29"/>
      <c r="BR1561" s="29"/>
      <c r="BS1561" s="29"/>
      <c r="BT1561" s="29"/>
      <c r="BU1561" s="29"/>
      <c r="BV1561" s="29"/>
      <c r="BW1561" s="29"/>
      <c r="BX1561" s="29"/>
      <c r="BY1561" s="29"/>
      <c r="BZ1561" s="29"/>
      <c r="CA1561" s="29"/>
      <c r="CB1561" s="29"/>
      <c r="CC1561" s="29"/>
      <c r="CD1561" s="29"/>
      <c r="CE1561" s="29"/>
      <c r="CF1561" s="29"/>
      <c r="CG1561" s="29"/>
      <c r="CH1561" s="29"/>
      <c r="CI1561" s="29"/>
      <c r="CJ1561" s="29"/>
      <c r="CK1561" s="29"/>
      <c r="CL1561" s="29"/>
      <c r="CM1561" s="29"/>
      <c r="CN1561" s="29"/>
      <c r="CO1561" s="29"/>
      <c r="CP1561" s="29"/>
      <c r="CQ1561" s="29"/>
      <c r="CR1561" s="29"/>
      <c r="CS1561" s="29"/>
      <c r="CT1561" s="29"/>
      <c r="CU1561" s="29"/>
      <c r="CV1561" s="29"/>
      <c r="CW1561" s="29"/>
      <c r="CX1561" s="29"/>
      <c r="CY1561" s="29"/>
      <c r="CZ1561" s="29"/>
      <c r="DA1561" s="29"/>
      <c r="DB1561" s="29"/>
      <c r="DC1561" s="29"/>
      <c r="DD1561" s="29"/>
      <c r="DE1561" s="29"/>
      <c r="DF1561" s="29"/>
      <c r="DG1561" s="29"/>
      <c r="DH1561" s="29"/>
      <c r="DI1561" s="29"/>
      <c r="DJ1561" s="29"/>
      <c r="DK1561" s="29"/>
      <c r="DL1561" s="29"/>
      <c r="DM1561" s="29"/>
      <c r="DN1561" s="29"/>
      <c r="DO1561" s="29"/>
      <c r="DP1561" s="29"/>
      <c r="DQ1561" s="29"/>
      <c r="DR1561" s="29"/>
      <c r="DS1561" s="29"/>
      <c r="DT1561" s="29"/>
      <c r="DU1561" s="29"/>
      <c r="DV1561" s="29"/>
      <c r="DW1561" s="29"/>
      <c r="DX1561" s="29"/>
      <c r="DY1561" s="29"/>
      <c r="DZ1561" s="29"/>
      <c r="EA1561" s="29"/>
      <c r="EB1561" s="29"/>
      <c r="EC1561" s="29"/>
      <c r="ED1561" s="29"/>
      <c r="EE1561" s="29"/>
      <c r="EF1561" s="29"/>
      <c r="EG1561" s="29"/>
      <c r="EH1561" s="29"/>
      <c r="EI1561" s="29"/>
      <c r="EJ1561" s="29"/>
      <c r="EK1561" s="29"/>
      <c r="EL1561" s="29"/>
      <c r="EM1561" s="29"/>
      <c r="EN1561" s="29"/>
      <c r="EO1561" s="29"/>
      <c r="EP1561" s="29"/>
      <c r="EQ1561" s="29"/>
      <c r="ER1561" s="29"/>
      <c r="ES1561" s="29"/>
      <c r="ET1561" s="29"/>
      <c r="EU1561" s="29"/>
      <c r="EV1561" s="29"/>
      <c r="EW1561" s="29"/>
      <c r="EX1561" s="29"/>
      <c r="EY1561" s="29"/>
      <c r="EZ1561" s="29"/>
      <c r="FA1561" s="29"/>
      <c r="FB1561" s="29"/>
      <c r="FC1561" s="29"/>
      <c r="FD1561" s="29"/>
      <c r="FE1561" s="29"/>
      <c r="FF1561" s="29"/>
      <c r="FG1561" s="29"/>
      <c r="FH1561" s="29"/>
      <c r="FI1561" s="29"/>
      <c r="FJ1561" s="29"/>
      <c r="FK1561" s="29"/>
      <c r="FL1561" s="29"/>
      <c r="FM1561" s="29"/>
      <c r="FN1561" s="29"/>
      <c r="FO1561" s="29"/>
      <c r="FP1561" s="29"/>
      <c r="FQ1561" s="29"/>
      <c r="FR1561" s="29"/>
      <c r="FS1561" s="29"/>
      <c r="FT1561" s="29"/>
      <c r="FU1561" s="29"/>
      <c r="FV1561" s="29"/>
      <c r="FW1561" s="29"/>
      <c r="FX1561" s="29"/>
      <c r="FY1561" s="29"/>
      <c r="FZ1561" s="29"/>
      <c r="GA1561" s="29"/>
      <c r="GB1561" s="29"/>
      <c r="GC1561" s="29"/>
      <c r="GD1561" s="29"/>
      <c r="GE1561" s="29"/>
      <c r="GF1561" s="29"/>
      <c r="GG1561" s="29"/>
      <c r="GH1561" s="29"/>
      <c r="GI1561" s="29"/>
      <c r="GJ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</row>
    <row r="1562" spans="2:230" ht="12.75">
      <c r="B1562" s="48"/>
      <c r="C1562" s="48"/>
      <c r="D1562" s="48"/>
      <c r="E1562" s="55"/>
      <c r="F1562" s="56"/>
      <c r="G1562" s="56"/>
      <c r="H1562" s="56"/>
      <c r="I1562" s="48"/>
      <c r="J1562" s="48"/>
      <c r="K1562" s="48"/>
      <c r="L1562" s="56"/>
      <c r="M1562" s="48"/>
      <c r="N1562" s="48"/>
      <c r="O1562" s="49"/>
      <c r="P1562" s="48"/>
      <c r="Q1562" s="48"/>
      <c r="R1562" s="56"/>
      <c r="S1562" s="52"/>
      <c r="T1562" s="116"/>
      <c r="U1562" s="116"/>
      <c r="V1562" s="116"/>
      <c r="W1562" s="116"/>
      <c r="X1562" s="43"/>
      <c r="Y1562" s="43"/>
      <c r="Z1562" s="42"/>
      <c r="AA1562" s="43"/>
      <c r="AB1562" s="45"/>
      <c r="AC1562" s="45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  <c r="BE1562" s="29"/>
      <c r="BF1562" s="29"/>
      <c r="BG1562" s="29"/>
      <c r="BH1562" s="29"/>
      <c r="BI1562" s="29"/>
      <c r="BJ1562" s="29"/>
      <c r="BK1562" s="29"/>
      <c r="BL1562" s="29"/>
      <c r="BM1562" s="29"/>
      <c r="BN1562" s="29"/>
      <c r="BO1562" s="29"/>
      <c r="BP1562" s="29"/>
      <c r="BQ1562" s="29"/>
      <c r="BR1562" s="29"/>
      <c r="BS1562" s="29"/>
      <c r="BT1562" s="29"/>
      <c r="BU1562" s="29"/>
      <c r="BV1562" s="29"/>
      <c r="BW1562" s="29"/>
      <c r="BX1562" s="29"/>
      <c r="BY1562" s="29"/>
      <c r="BZ1562" s="29"/>
      <c r="CA1562" s="29"/>
      <c r="CB1562" s="29"/>
      <c r="CC1562" s="29"/>
      <c r="CD1562" s="29"/>
      <c r="CE1562" s="29"/>
      <c r="CF1562" s="29"/>
      <c r="CG1562" s="29"/>
      <c r="CH1562" s="29"/>
      <c r="CI1562" s="29"/>
      <c r="CJ1562" s="29"/>
      <c r="CK1562" s="29"/>
      <c r="CL1562" s="29"/>
      <c r="CM1562" s="29"/>
      <c r="CN1562" s="29"/>
      <c r="CO1562" s="29"/>
      <c r="CP1562" s="29"/>
      <c r="CQ1562" s="29"/>
      <c r="CR1562" s="29"/>
      <c r="CS1562" s="29"/>
      <c r="CT1562" s="29"/>
      <c r="CU1562" s="29"/>
      <c r="CV1562" s="29"/>
      <c r="CW1562" s="29"/>
      <c r="CX1562" s="29"/>
      <c r="CY1562" s="29"/>
      <c r="CZ1562" s="29"/>
      <c r="DA1562" s="29"/>
      <c r="DB1562" s="29"/>
      <c r="DC1562" s="29"/>
      <c r="DD1562" s="29"/>
      <c r="DE1562" s="29"/>
      <c r="DF1562" s="29"/>
      <c r="DG1562" s="29"/>
      <c r="DH1562" s="29"/>
      <c r="DI1562" s="29"/>
      <c r="DJ1562" s="29"/>
      <c r="DK1562" s="29"/>
      <c r="DL1562" s="29"/>
      <c r="DM1562" s="29"/>
      <c r="DN1562" s="29"/>
      <c r="DO1562" s="29"/>
      <c r="DP1562" s="29"/>
      <c r="DQ1562" s="29"/>
      <c r="DR1562" s="29"/>
      <c r="DS1562" s="29"/>
      <c r="DT1562" s="29"/>
      <c r="DU1562" s="29"/>
      <c r="DV1562" s="29"/>
      <c r="DW1562" s="29"/>
      <c r="DX1562" s="29"/>
      <c r="DY1562" s="29"/>
      <c r="DZ1562" s="29"/>
      <c r="EA1562" s="29"/>
      <c r="EB1562" s="29"/>
      <c r="EC1562" s="29"/>
      <c r="ED1562" s="29"/>
      <c r="EE1562" s="29"/>
      <c r="EF1562" s="29"/>
      <c r="EG1562" s="29"/>
      <c r="EH1562" s="29"/>
      <c r="EI1562" s="29"/>
      <c r="EJ1562" s="29"/>
      <c r="EK1562" s="29"/>
      <c r="EL1562" s="29"/>
      <c r="EM1562" s="29"/>
      <c r="EN1562" s="29"/>
      <c r="EO1562" s="29"/>
      <c r="EP1562" s="29"/>
      <c r="EQ1562" s="29"/>
      <c r="ER1562" s="29"/>
      <c r="ES1562" s="29"/>
      <c r="ET1562" s="29"/>
      <c r="EU1562" s="29"/>
      <c r="EV1562" s="29"/>
      <c r="EW1562" s="29"/>
      <c r="EX1562" s="29"/>
      <c r="EY1562" s="29"/>
      <c r="EZ1562" s="29"/>
      <c r="FA1562" s="29"/>
      <c r="FB1562" s="29"/>
      <c r="FC1562" s="29"/>
      <c r="FD1562" s="29"/>
      <c r="FE1562" s="29"/>
      <c r="FF1562" s="29"/>
      <c r="FG1562" s="29"/>
      <c r="FH1562" s="29"/>
      <c r="FI1562" s="29"/>
      <c r="FJ1562" s="29"/>
      <c r="FK1562" s="29"/>
      <c r="FL1562" s="29"/>
      <c r="FM1562" s="29"/>
      <c r="FN1562" s="29"/>
      <c r="FO1562" s="29"/>
      <c r="FP1562" s="29"/>
      <c r="FQ1562" s="29"/>
      <c r="FR1562" s="29"/>
      <c r="FS1562" s="29"/>
      <c r="FT1562" s="29"/>
      <c r="FU1562" s="29"/>
      <c r="FV1562" s="29"/>
      <c r="FW1562" s="29"/>
      <c r="FX1562" s="29"/>
      <c r="FY1562" s="29"/>
      <c r="FZ1562" s="29"/>
      <c r="GA1562" s="29"/>
      <c r="GB1562" s="29"/>
      <c r="GC1562" s="29"/>
      <c r="GD1562" s="29"/>
      <c r="GE1562" s="29"/>
      <c r="GF1562" s="29"/>
      <c r="GG1562" s="29"/>
      <c r="GH1562" s="29"/>
      <c r="GI1562" s="29"/>
      <c r="GJ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</row>
    <row r="1563" spans="2:230" ht="12.75">
      <c r="B1563" s="48"/>
      <c r="C1563" s="48"/>
      <c r="D1563" s="48"/>
      <c r="E1563" s="55"/>
      <c r="F1563" s="56"/>
      <c r="G1563" s="56"/>
      <c r="H1563" s="56"/>
      <c r="I1563" s="48"/>
      <c r="J1563" s="48"/>
      <c r="K1563" s="48"/>
      <c r="L1563" s="56"/>
      <c r="M1563" s="48"/>
      <c r="N1563" s="48"/>
      <c r="O1563" s="49"/>
      <c r="P1563" s="48"/>
      <c r="Q1563" s="48"/>
      <c r="R1563" s="56"/>
      <c r="S1563" s="52"/>
      <c r="T1563" s="116"/>
      <c r="U1563" s="116"/>
      <c r="V1563" s="116"/>
      <c r="W1563" s="116"/>
      <c r="X1563" s="43"/>
      <c r="Y1563" s="43"/>
      <c r="Z1563" s="42"/>
      <c r="AA1563" s="43"/>
      <c r="AB1563" s="45"/>
      <c r="AC1563" s="45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  <c r="BE1563" s="29"/>
      <c r="BF1563" s="29"/>
      <c r="BG1563" s="29"/>
      <c r="BH1563" s="29"/>
      <c r="BI1563" s="29"/>
      <c r="BJ1563" s="29"/>
      <c r="BK1563" s="29"/>
      <c r="BL1563" s="29"/>
      <c r="BM1563" s="29"/>
      <c r="BN1563" s="29"/>
      <c r="BO1563" s="29"/>
      <c r="BP1563" s="29"/>
      <c r="BQ1563" s="29"/>
      <c r="BR1563" s="29"/>
      <c r="BS1563" s="29"/>
      <c r="BT1563" s="29"/>
      <c r="BU1563" s="29"/>
      <c r="BV1563" s="29"/>
      <c r="BW1563" s="29"/>
      <c r="BX1563" s="29"/>
      <c r="BY1563" s="29"/>
      <c r="BZ1563" s="29"/>
      <c r="CA1563" s="29"/>
      <c r="CB1563" s="29"/>
      <c r="CC1563" s="29"/>
      <c r="CD1563" s="29"/>
      <c r="CE1563" s="29"/>
      <c r="CF1563" s="29"/>
      <c r="CG1563" s="29"/>
      <c r="CH1563" s="29"/>
      <c r="CI1563" s="29"/>
      <c r="CJ1563" s="29"/>
      <c r="CK1563" s="29"/>
      <c r="CL1563" s="29"/>
      <c r="CM1563" s="29"/>
      <c r="CN1563" s="29"/>
      <c r="CO1563" s="29"/>
      <c r="CP1563" s="29"/>
      <c r="CQ1563" s="29"/>
      <c r="CR1563" s="29"/>
      <c r="CS1563" s="29"/>
      <c r="CT1563" s="29"/>
      <c r="CU1563" s="29"/>
      <c r="CV1563" s="29"/>
      <c r="CW1563" s="29"/>
      <c r="CX1563" s="29"/>
      <c r="CY1563" s="29"/>
      <c r="CZ1563" s="29"/>
      <c r="DA1563" s="29"/>
      <c r="DB1563" s="29"/>
      <c r="DC1563" s="29"/>
      <c r="DD1563" s="29"/>
      <c r="DE1563" s="29"/>
      <c r="DF1563" s="29"/>
      <c r="DG1563" s="29"/>
      <c r="DH1563" s="29"/>
      <c r="DI1563" s="29"/>
      <c r="DJ1563" s="29"/>
      <c r="DK1563" s="29"/>
      <c r="DL1563" s="29"/>
      <c r="DM1563" s="29"/>
      <c r="DN1563" s="29"/>
      <c r="DO1563" s="29"/>
      <c r="DP1563" s="29"/>
      <c r="DQ1563" s="29"/>
      <c r="DR1563" s="29"/>
      <c r="DS1563" s="29"/>
      <c r="DT1563" s="29"/>
      <c r="DU1563" s="29"/>
      <c r="DV1563" s="29"/>
      <c r="DW1563" s="29"/>
      <c r="DX1563" s="29"/>
      <c r="DY1563" s="29"/>
      <c r="DZ1563" s="29"/>
      <c r="EA1563" s="29"/>
      <c r="EB1563" s="29"/>
      <c r="EC1563" s="29"/>
      <c r="ED1563" s="29"/>
      <c r="EE1563" s="29"/>
      <c r="EF1563" s="29"/>
      <c r="EG1563" s="29"/>
      <c r="EH1563" s="29"/>
      <c r="EI1563" s="29"/>
      <c r="EJ1563" s="29"/>
      <c r="EK1563" s="29"/>
      <c r="EL1563" s="29"/>
      <c r="EM1563" s="29"/>
      <c r="EN1563" s="29"/>
      <c r="EO1563" s="29"/>
      <c r="EP1563" s="29"/>
      <c r="EQ1563" s="29"/>
      <c r="ER1563" s="29"/>
      <c r="ES1563" s="29"/>
      <c r="ET1563" s="29"/>
      <c r="EU1563" s="29"/>
      <c r="EV1563" s="29"/>
      <c r="EW1563" s="29"/>
      <c r="EX1563" s="29"/>
      <c r="EY1563" s="29"/>
      <c r="EZ1563" s="29"/>
      <c r="FA1563" s="29"/>
      <c r="FB1563" s="29"/>
      <c r="FC1563" s="29"/>
      <c r="FD1563" s="29"/>
      <c r="FE1563" s="29"/>
      <c r="FF1563" s="29"/>
      <c r="FG1563" s="29"/>
      <c r="FH1563" s="29"/>
      <c r="FI1563" s="29"/>
      <c r="FJ1563" s="29"/>
      <c r="FK1563" s="29"/>
      <c r="FL1563" s="29"/>
      <c r="FM1563" s="29"/>
      <c r="FN1563" s="29"/>
      <c r="FO1563" s="29"/>
      <c r="FP1563" s="29"/>
      <c r="FQ1563" s="29"/>
      <c r="FR1563" s="29"/>
      <c r="FS1563" s="29"/>
      <c r="FT1563" s="29"/>
      <c r="FU1563" s="29"/>
      <c r="FV1563" s="29"/>
      <c r="FW1563" s="29"/>
      <c r="FX1563" s="29"/>
      <c r="FY1563" s="29"/>
      <c r="FZ1563" s="29"/>
      <c r="GA1563" s="29"/>
      <c r="GB1563" s="29"/>
      <c r="GC1563" s="29"/>
      <c r="GD1563" s="29"/>
      <c r="GE1563" s="29"/>
      <c r="GF1563" s="29"/>
      <c r="GG1563" s="29"/>
      <c r="GH1563" s="29"/>
      <c r="GI1563" s="29"/>
      <c r="GJ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</row>
    <row r="1564" spans="2:230" ht="12.75">
      <c r="B1564" s="48"/>
      <c r="C1564" s="48"/>
      <c r="D1564" s="48"/>
      <c r="E1564" s="55"/>
      <c r="F1564" s="56"/>
      <c r="G1564" s="56"/>
      <c r="H1564" s="56"/>
      <c r="I1564" s="48"/>
      <c r="J1564" s="48"/>
      <c r="K1564" s="48"/>
      <c r="L1564" s="56"/>
      <c r="M1564" s="48"/>
      <c r="N1564" s="48"/>
      <c r="O1564" s="49"/>
      <c r="P1564" s="48"/>
      <c r="Q1564" s="48"/>
      <c r="R1564" s="56"/>
      <c r="S1564" s="52"/>
      <c r="T1564" s="116"/>
      <c r="U1564" s="116"/>
      <c r="V1564" s="116"/>
      <c r="W1564" s="116"/>
      <c r="X1564" s="43"/>
      <c r="Y1564" s="43"/>
      <c r="Z1564" s="42"/>
      <c r="AA1564" s="43"/>
      <c r="AB1564" s="45"/>
      <c r="AC1564" s="45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  <c r="BE1564" s="29"/>
      <c r="BF1564" s="29"/>
      <c r="BG1564" s="29"/>
      <c r="BH1564" s="29"/>
      <c r="BI1564" s="29"/>
      <c r="BJ1564" s="29"/>
      <c r="BK1564" s="29"/>
      <c r="BL1564" s="29"/>
      <c r="BM1564" s="29"/>
      <c r="BN1564" s="29"/>
      <c r="BO1564" s="29"/>
      <c r="BP1564" s="29"/>
      <c r="BQ1564" s="29"/>
      <c r="BR1564" s="29"/>
      <c r="BS1564" s="29"/>
      <c r="BT1564" s="29"/>
      <c r="BU1564" s="29"/>
      <c r="BV1564" s="29"/>
      <c r="BW1564" s="29"/>
      <c r="BX1564" s="29"/>
      <c r="BY1564" s="29"/>
      <c r="BZ1564" s="29"/>
      <c r="CA1564" s="29"/>
      <c r="CB1564" s="29"/>
      <c r="CC1564" s="29"/>
      <c r="CD1564" s="29"/>
      <c r="CE1564" s="29"/>
      <c r="CF1564" s="29"/>
      <c r="CG1564" s="29"/>
      <c r="CH1564" s="29"/>
      <c r="CI1564" s="29"/>
      <c r="CJ1564" s="29"/>
      <c r="CK1564" s="29"/>
      <c r="CL1564" s="29"/>
      <c r="CM1564" s="29"/>
      <c r="CN1564" s="29"/>
      <c r="CO1564" s="29"/>
      <c r="CP1564" s="29"/>
      <c r="CQ1564" s="29"/>
      <c r="CR1564" s="29"/>
      <c r="CS1564" s="29"/>
      <c r="CT1564" s="29"/>
      <c r="CU1564" s="29"/>
      <c r="CV1564" s="29"/>
      <c r="CW1564" s="29"/>
      <c r="CX1564" s="29"/>
      <c r="CY1564" s="29"/>
      <c r="CZ1564" s="29"/>
      <c r="DA1564" s="29"/>
      <c r="DB1564" s="29"/>
      <c r="DC1564" s="29"/>
      <c r="DD1564" s="29"/>
      <c r="DE1564" s="29"/>
      <c r="DF1564" s="29"/>
      <c r="DG1564" s="29"/>
      <c r="DH1564" s="29"/>
      <c r="DI1564" s="29"/>
      <c r="DJ1564" s="29"/>
      <c r="DK1564" s="29"/>
      <c r="DL1564" s="29"/>
      <c r="DM1564" s="29"/>
      <c r="DN1564" s="29"/>
      <c r="DO1564" s="29"/>
      <c r="DP1564" s="29"/>
      <c r="DQ1564" s="29"/>
      <c r="DR1564" s="29"/>
      <c r="DS1564" s="29"/>
      <c r="DT1564" s="29"/>
      <c r="DU1564" s="29"/>
      <c r="DV1564" s="29"/>
      <c r="DW1564" s="29"/>
      <c r="DX1564" s="29"/>
      <c r="DY1564" s="29"/>
      <c r="DZ1564" s="29"/>
      <c r="EA1564" s="29"/>
      <c r="EB1564" s="29"/>
      <c r="EC1564" s="29"/>
      <c r="ED1564" s="29"/>
      <c r="EE1564" s="29"/>
      <c r="EF1564" s="29"/>
      <c r="EG1564" s="29"/>
      <c r="EH1564" s="29"/>
      <c r="EI1564" s="29"/>
      <c r="EJ1564" s="29"/>
      <c r="EK1564" s="29"/>
      <c r="EL1564" s="29"/>
      <c r="EM1564" s="29"/>
      <c r="EN1564" s="29"/>
      <c r="EO1564" s="29"/>
      <c r="EP1564" s="29"/>
      <c r="EQ1564" s="29"/>
      <c r="ER1564" s="29"/>
      <c r="ES1564" s="29"/>
      <c r="ET1564" s="29"/>
      <c r="EU1564" s="29"/>
      <c r="EV1564" s="29"/>
      <c r="EW1564" s="29"/>
      <c r="EX1564" s="29"/>
      <c r="EY1564" s="29"/>
      <c r="EZ1564" s="29"/>
      <c r="FA1564" s="29"/>
      <c r="FB1564" s="29"/>
      <c r="FC1564" s="29"/>
      <c r="FD1564" s="29"/>
      <c r="FE1564" s="29"/>
      <c r="FF1564" s="29"/>
      <c r="FG1564" s="29"/>
      <c r="FH1564" s="29"/>
      <c r="FI1564" s="29"/>
      <c r="FJ1564" s="29"/>
      <c r="FK1564" s="29"/>
      <c r="FL1564" s="29"/>
      <c r="FM1564" s="29"/>
      <c r="FN1564" s="29"/>
      <c r="FO1564" s="29"/>
      <c r="FP1564" s="29"/>
      <c r="FQ1564" s="29"/>
      <c r="FR1564" s="29"/>
      <c r="FS1564" s="29"/>
      <c r="FT1564" s="29"/>
      <c r="FU1564" s="29"/>
      <c r="FV1564" s="29"/>
      <c r="FW1564" s="29"/>
      <c r="FX1564" s="29"/>
      <c r="FY1564" s="29"/>
      <c r="FZ1564" s="29"/>
      <c r="GA1564" s="29"/>
      <c r="GB1564" s="29"/>
      <c r="GC1564" s="29"/>
      <c r="GD1564" s="29"/>
      <c r="GE1564" s="29"/>
      <c r="GF1564" s="29"/>
      <c r="GG1564" s="29"/>
      <c r="GH1564" s="29"/>
      <c r="GI1564" s="29"/>
      <c r="GJ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</row>
    <row r="1565" spans="2:230" ht="12.75">
      <c r="B1565" s="48"/>
      <c r="C1565" s="48"/>
      <c r="D1565" s="48"/>
      <c r="E1565" s="55"/>
      <c r="F1565" s="56"/>
      <c r="G1565" s="56"/>
      <c r="H1565" s="56"/>
      <c r="I1565" s="48"/>
      <c r="J1565" s="48"/>
      <c r="K1565" s="48"/>
      <c r="L1565" s="56"/>
      <c r="M1565" s="48"/>
      <c r="N1565" s="48"/>
      <c r="O1565" s="49"/>
      <c r="P1565" s="48"/>
      <c r="Q1565" s="48"/>
      <c r="R1565" s="56"/>
      <c r="S1565" s="52"/>
      <c r="T1565" s="116"/>
      <c r="U1565" s="116"/>
      <c r="V1565" s="116"/>
      <c r="W1565" s="116"/>
      <c r="X1565" s="43"/>
      <c r="Y1565" s="43"/>
      <c r="Z1565" s="42"/>
      <c r="AA1565" s="43"/>
      <c r="AB1565" s="45"/>
      <c r="AC1565" s="45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  <c r="BI1565" s="29"/>
      <c r="BJ1565" s="29"/>
      <c r="BK1565" s="29"/>
      <c r="BL1565" s="29"/>
      <c r="BM1565" s="29"/>
      <c r="BN1565" s="29"/>
      <c r="BO1565" s="29"/>
      <c r="BP1565" s="29"/>
      <c r="BQ1565" s="29"/>
      <c r="BR1565" s="29"/>
      <c r="BS1565" s="29"/>
      <c r="BT1565" s="29"/>
      <c r="BU1565" s="29"/>
      <c r="BV1565" s="29"/>
      <c r="BW1565" s="29"/>
      <c r="BX1565" s="29"/>
      <c r="BY1565" s="29"/>
      <c r="BZ1565" s="29"/>
      <c r="CA1565" s="29"/>
      <c r="CB1565" s="29"/>
      <c r="CC1565" s="29"/>
      <c r="CD1565" s="29"/>
      <c r="CE1565" s="29"/>
      <c r="CF1565" s="29"/>
      <c r="CG1565" s="29"/>
      <c r="CH1565" s="29"/>
      <c r="CI1565" s="29"/>
      <c r="CJ1565" s="29"/>
      <c r="CK1565" s="29"/>
      <c r="CL1565" s="29"/>
      <c r="CM1565" s="29"/>
      <c r="CN1565" s="29"/>
      <c r="CO1565" s="29"/>
      <c r="CP1565" s="29"/>
      <c r="CQ1565" s="29"/>
      <c r="CR1565" s="29"/>
      <c r="CS1565" s="29"/>
      <c r="CT1565" s="29"/>
      <c r="CU1565" s="29"/>
      <c r="CV1565" s="29"/>
      <c r="CW1565" s="29"/>
      <c r="CX1565" s="29"/>
      <c r="CY1565" s="29"/>
      <c r="CZ1565" s="29"/>
      <c r="DA1565" s="29"/>
      <c r="DB1565" s="29"/>
      <c r="DC1565" s="29"/>
      <c r="DD1565" s="29"/>
      <c r="DE1565" s="29"/>
      <c r="DF1565" s="29"/>
      <c r="DG1565" s="29"/>
      <c r="DH1565" s="29"/>
      <c r="DI1565" s="29"/>
      <c r="DJ1565" s="29"/>
      <c r="DK1565" s="29"/>
      <c r="DL1565" s="29"/>
      <c r="DM1565" s="29"/>
      <c r="DN1565" s="29"/>
      <c r="DO1565" s="29"/>
      <c r="DP1565" s="29"/>
      <c r="DQ1565" s="29"/>
      <c r="DR1565" s="29"/>
      <c r="DS1565" s="29"/>
      <c r="DT1565" s="29"/>
      <c r="DU1565" s="29"/>
      <c r="DV1565" s="29"/>
      <c r="DW1565" s="29"/>
      <c r="DX1565" s="29"/>
      <c r="DY1565" s="29"/>
      <c r="DZ1565" s="29"/>
      <c r="EA1565" s="29"/>
      <c r="EB1565" s="29"/>
      <c r="EC1565" s="29"/>
      <c r="ED1565" s="29"/>
      <c r="EE1565" s="29"/>
      <c r="EF1565" s="29"/>
      <c r="EG1565" s="29"/>
      <c r="EH1565" s="29"/>
      <c r="EI1565" s="29"/>
      <c r="EJ1565" s="29"/>
      <c r="EK1565" s="29"/>
      <c r="EL1565" s="29"/>
      <c r="EM1565" s="29"/>
      <c r="EN1565" s="29"/>
      <c r="EO1565" s="29"/>
      <c r="EP1565" s="29"/>
      <c r="EQ1565" s="29"/>
      <c r="ER1565" s="29"/>
      <c r="ES1565" s="29"/>
      <c r="ET1565" s="29"/>
      <c r="EU1565" s="29"/>
      <c r="EV1565" s="29"/>
      <c r="EW1565" s="29"/>
      <c r="EX1565" s="29"/>
      <c r="EY1565" s="29"/>
      <c r="EZ1565" s="29"/>
      <c r="FA1565" s="29"/>
      <c r="FB1565" s="29"/>
      <c r="FC1565" s="29"/>
      <c r="FD1565" s="29"/>
      <c r="FE1565" s="29"/>
      <c r="FF1565" s="29"/>
      <c r="FG1565" s="29"/>
      <c r="FH1565" s="29"/>
      <c r="FI1565" s="29"/>
      <c r="FJ1565" s="29"/>
      <c r="FK1565" s="29"/>
      <c r="FL1565" s="29"/>
      <c r="FM1565" s="29"/>
      <c r="FN1565" s="29"/>
      <c r="FO1565" s="29"/>
      <c r="FP1565" s="29"/>
      <c r="FQ1565" s="29"/>
      <c r="FR1565" s="29"/>
      <c r="FS1565" s="29"/>
      <c r="FT1565" s="29"/>
      <c r="FU1565" s="29"/>
      <c r="FV1565" s="29"/>
      <c r="FW1565" s="29"/>
      <c r="FX1565" s="29"/>
      <c r="FY1565" s="29"/>
      <c r="FZ1565" s="29"/>
      <c r="GA1565" s="29"/>
      <c r="GB1565" s="29"/>
      <c r="GC1565" s="29"/>
      <c r="GD1565" s="29"/>
      <c r="GE1565" s="29"/>
      <c r="GF1565" s="29"/>
      <c r="GG1565" s="29"/>
      <c r="GH1565" s="29"/>
      <c r="GI1565" s="29"/>
      <c r="GJ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</row>
    <row r="1566" spans="2:230" ht="12.75">
      <c r="B1566" s="48"/>
      <c r="C1566" s="48"/>
      <c r="D1566" s="48"/>
      <c r="E1566" s="55"/>
      <c r="F1566" s="56"/>
      <c r="G1566" s="56"/>
      <c r="H1566" s="56"/>
      <c r="I1566" s="48"/>
      <c r="J1566" s="48"/>
      <c r="K1566" s="48"/>
      <c r="L1566" s="56"/>
      <c r="M1566" s="48"/>
      <c r="N1566" s="48"/>
      <c r="O1566" s="49"/>
      <c r="P1566" s="48"/>
      <c r="Q1566" s="48"/>
      <c r="R1566" s="56"/>
      <c r="S1566" s="52"/>
      <c r="T1566" s="116"/>
      <c r="U1566" s="116"/>
      <c r="V1566" s="116"/>
      <c r="W1566" s="116"/>
      <c r="X1566" s="43"/>
      <c r="Y1566" s="43"/>
      <c r="Z1566" s="42"/>
      <c r="AA1566" s="43"/>
      <c r="AB1566" s="45"/>
      <c r="AC1566" s="45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  <c r="BE1566" s="29"/>
      <c r="BF1566" s="29"/>
      <c r="BG1566" s="29"/>
      <c r="BH1566" s="29"/>
      <c r="BI1566" s="29"/>
      <c r="BJ1566" s="29"/>
      <c r="BK1566" s="29"/>
      <c r="BL1566" s="29"/>
      <c r="BM1566" s="29"/>
      <c r="BN1566" s="29"/>
      <c r="BO1566" s="29"/>
      <c r="BP1566" s="29"/>
      <c r="BQ1566" s="29"/>
      <c r="BR1566" s="29"/>
      <c r="BS1566" s="29"/>
      <c r="BT1566" s="29"/>
      <c r="BU1566" s="29"/>
      <c r="BV1566" s="29"/>
      <c r="BW1566" s="29"/>
      <c r="BX1566" s="29"/>
      <c r="BY1566" s="29"/>
      <c r="BZ1566" s="29"/>
      <c r="CA1566" s="29"/>
      <c r="CB1566" s="29"/>
      <c r="CC1566" s="29"/>
      <c r="CD1566" s="29"/>
      <c r="CE1566" s="29"/>
      <c r="CF1566" s="29"/>
      <c r="CG1566" s="29"/>
      <c r="CH1566" s="29"/>
      <c r="CI1566" s="29"/>
      <c r="CJ1566" s="29"/>
      <c r="CK1566" s="29"/>
      <c r="CL1566" s="29"/>
      <c r="CM1566" s="29"/>
      <c r="CN1566" s="29"/>
      <c r="CO1566" s="29"/>
      <c r="CP1566" s="29"/>
      <c r="CQ1566" s="29"/>
      <c r="CR1566" s="29"/>
      <c r="CS1566" s="29"/>
      <c r="CT1566" s="29"/>
      <c r="CU1566" s="29"/>
      <c r="CV1566" s="29"/>
      <c r="CW1566" s="29"/>
      <c r="CX1566" s="29"/>
      <c r="CY1566" s="29"/>
      <c r="CZ1566" s="29"/>
      <c r="DA1566" s="29"/>
      <c r="DB1566" s="29"/>
      <c r="DC1566" s="29"/>
      <c r="DD1566" s="29"/>
      <c r="DE1566" s="29"/>
      <c r="DF1566" s="29"/>
      <c r="DG1566" s="29"/>
      <c r="DH1566" s="29"/>
      <c r="DI1566" s="29"/>
      <c r="DJ1566" s="29"/>
      <c r="DK1566" s="29"/>
      <c r="DL1566" s="29"/>
      <c r="DM1566" s="29"/>
      <c r="DN1566" s="29"/>
      <c r="DO1566" s="29"/>
      <c r="DP1566" s="29"/>
      <c r="DQ1566" s="29"/>
      <c r="DR1566" s="29"/>
      <c r="DS1566" s="29"/>
      <c r="DT1566" s="29"/>
      <c r="DU1566" s="29"/>
      <c r="DV1566" s="29"/>
      <c r="DW1566" s="29"/>
      <c r="DX1566" s="29"/>
      <c r="DY1566" s="29"/>
      <c r="DZ1566" s="29"/>
      <c r="EA1566" s="29"/>
      <c r="EB1566" s="29"/>
      <c r="EC1566" s="29"/>
      <c r="ED1566" s="29"/>
      <c r="EE1566" s="29"/>
      <c r="EF1566" s="29"/>
      <c r="EG1566" s="29"/>
      <c r="EH1566" s="29"/>
      <c r="EI1566" s="29"/>
      <c r="EJ1566" s="29"/>
      <c r="EK1566" s="29"/>
      <c r="EL1566" s="29"/>
      <c r="EM1566" s="29"/>
      <c r="EN1566" s="29"/>
      <c r="EO1566" s="29"/>
      <c r="EP1566" s="29"/>
      <c r="EQ1566" s="29"/>
      <c r="ER1566" s="29"/>
      <c r="ES1566" s="29"/>
      <c r="ET1566" s="29"/>
      <c r="EU1566" s="29"/>
      <c r="EV1566" s="29"/>
      <c r="EW1566" s="29"/>
      <c r="EX1566" s="29"/>
      <c r="EY1566" s="29"/>
      <c r="EZ1566" s="29"/>
      <c r="FA1566" s="29"/>
      <c r="FB1566" s="29"/>
      <c r="FC1566" s="29"/>
      <c r="FD1566" s="29"/>
      <c r="FE1566" s="29"/>
      <c r="FF1566" s="29"/>
      <c r="FG1566" s="29"/>
      <c r="FH1566" s="29"/>
      <c r="FI1566" s="29"/>
      <c r="FJ1566" s="29"/>
      <c r="FK1566" s="29"/>
      <c r="FL1566" s="29"/>
      <c r="FM1566" s="29"/>
      <c r="FN1566" s="29"/>
      <c r="FO1566" s="29"/>
      <c r="FP1566" s="29"/>
      <c r="FQ1566" s="29"/>
      <c r="FR1566" s="29"/>
      <c r="FS1566" s="29"/>
      <c r="FT1566" s="29"/>
      <c r="FU1566" s="29"/>
      <c r="FV1566" s="29"/>
      <c r="FW1566" s="29"/>
      <c r="FX1566" s="29"/>
      <c r="FY1566" s="29"/>
      <c r="FZ1566" s="29"/>
      <c r="GA1566" s="29"/>
      <c r="GB1566" s="29"/>
      <c r="GC1566" s="29"/>
      <c r="GD1566" s="29"/>
      <c r="GE1566" s="29"/>
      <c r="GF1566" s="29"/>
      <c r="GG1566" s="29"/>
      <c r="GH1566" s="29"/>
      <c r="GI1566" s="29"/>
      <c r="GJ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</row>
    <row r="1567" spans="2:230" ht="12.75">
      <c r="B1567" s="48"/>
      <c r="C1567" s="48"/>
      <c r="D1567" s="48"/>
      <c r="E1567" s="55"/>
      <c r="F1567" s="56"/>
      <c r="G1567" s="56"/>
      <c r="H1567" s="56"/>
      <c r="I1567" s="48"/>
      <c r="J1567" s="48"/>
      <c r="K1567" s="48"/>
      <c r="L1567" s="56"/>
      <c r="M1567" s="48"/>
      <c r="N1567" s="48"/>
      <c r="O1567" s="49"/>
      <c r="P1567" s="48"/>
      <c r="Q1567" s="48"/>
      <c r="R1567" s="56"/>
      <c r="S1567" s="52"/>
      <c r="T1567" s="116"/>
      <c r="U1567" s="116"/>
      <c r="V1567" s="116"/>
      <c r="W1567" s="116"/>
      <c r="X1567" s="43"/>
      <c r="Y1567" s="43"/>
      <c r="Z1567" s="42"/>
      <c r="AA1567" s="43"/>
      <c r="AB1567" s="45"/>
      <c r="AC1567" s="45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  <c r="BE1567" s="29"/>
      <c r="BF1567" s="29"/>
      <c r="BG1567" s="29"/>
      <c r="BH1567" s="29"/>
      <c r="BI1567" s="29"/>
      <c r="BJ1567" s="29"/>
      <c r="BK1567" s="29"/>
      <c r="BL1567" s="29"/>
      <c r="BM1567" s="29"/>
      <c r="BN1567" s="29"/>
      <c r="BO1567" s="29"/>
      <c r="BP1567" s="29"/>
      <c r="BQ1567" s="29"/>
      <c r="BR1567" s="29"/>
      <c r="BS1567" s="29"/>
      <c r="BT1567" s="29"/>
      <c r="BU1567" s="29"/>
      <c r="BV1567" s="29"/>
      <c r="BW1567" s="29"/>
      <c r="BX1567" s="29"/>
      <c r="BY1567" s="29"/>
      <c r="BZ1567" s="29"/>
      <c r="CA1567" s="29"/>
      <c r="CB1567" s="29"/>
      <c r="CC1567" s="29"/>
      <c r="CD1567" s="29"/>
      <c r="CE1567" s="29"/>
      <c r="CF1567" s="29"/>
      <c r="CG1567" s="29"/>
      <c r="CH1567" s="29"/>
      <c r="CI1567" s="29"/>
      <c r="CJ1567" s="29"/>
      <c r="CK1567" s="29"/>
      <c r="CL1567" s="29"/>
      <c r="CM1567" s="29"/>
      <c r="CN1567" s="29"/>
      <c r="CO1567" s="29"/>
      <c r="CP1567" s="29"/>
      <c r="CQ1567" s="29"/>
      <c r="CR1567" s="29"/>
      <c r="CS1567" s="29"/>
      <c r="CT1567" s="29"/>
      <c r="CU1567" s="29"/>
      <c r="CV1567" s="29"/>
      <c r="CW1567" s="29"/>
      <c r="CX1567" s="29"/>
      <c r="CY1567" s="29"/>
      <c r="CZ1567" s="29"/>
      <c r="DA1567" s="29"/>
      <c r="DB1567" s="29"/>
      <c r="DC1567" s="29"/>
      <c r="DD1567" s="29"/>
      <c r="DE1567" s="29"/>
      <c r="DF1567" s="29"/>
      <c r="DG1567" s="29"/>
      <c r="DH1567" s="29"/>
      <c r="DI1567" s="29"/>
      <c r="DJ1567" s="29"/>
      <c r="DK1567" s="29"/>
      <c r="DL1567" s="29"/>
      <c r="DM1567" s="29"/>
      <c r="DN1567" s="29"/>
      <c r="DO1567" s="29"/>
      <c r="DP1567" s="29"/>
      <c r="DQ1567" s="29"/>
      <c r="DR1567" s="29"/>
      <c r="DS1567" s="29"/>
      <c r="DT1567" s="29"/>
      <c r="DU1567" s="29"/>
      <c r="DV1567" s="29"/>
      <c r="DW1567" s="29"/>
      <c r="DX1567" s="29"/>
      <c r="DY1567" s="29"/>
      <c r="DZ1567" s="29"/>
      <c r="EA1567" s="29"/>
      <c r="EB1567" s="29"/>
      <c r="EC1567" s="29"/>
      <c r="ED1567" s="29"/>
      <c r="EE1567" s="29"/>
      <c r="EF1567" s="29"/>
      <c r="EG1567" s="29"/>
      <c r="EH1567" s="29"/>
      <c r="EI1567" s="29"/>
      <c r="EJ1567" s="29"/>
      <c r="EK1567" s="29"/>
      <c r="EL1567" s="29"/>
      <c r="EM1567" s="29"/>
      <c r="EN1567" s="29"/>
      <c r="EO1567" s="29"/>
      <c r="EP1567" s="29"/>
      <c r="EQ1567" s="29"/>
      <c r="ER1567" s="29"/>
      <c r="ES1567" s="29"/>
      <c r="ET1567" s="29"/>
      <c r="EU1567" s="29"/>
      <c r="EV1567" s="29"/>
      <c r="EW1567" s="29"/>
      <c r="EX1567" s="29"/>
      <c r="EY1567" s="29"/>
      <c r="EZ1567" s="29"/>
      <c r="FA1567" s="29"/>
      <c r="FB1567" s="29"/>
      <c r="FC1567" s="29"/>
      <c r="FD1567" s="29"/>
      <c r="FE1567" s="29"/>
      <c r="FF1567" s="29"/>
      <c r="FG1567" s="29"/>
      <c r="FH1567" s="29"/>
      <c r="FI1567" s="29"/>
      <c r="FJ1567" s="29"/>
      <c r="FK1567" s="29"/>
      <c r="FL1567" s="29"/>
      <c r="FM1567" s="29"/>
      <c r="FN1567" s="29"/>
      <c r="FO1567" s="29"/>
      <c r="FP1567" s="29"/>
      <c r="FQ1567" s="29"/>
      <c r="FR1567" s="29"/>
      <c r="FS1567" s="29"/>
      <c r="FT1567" s="29"/>
      <c r="FU1567" s="29"/>
      <c r="FV1567" s="29"/>
      <c r="FW1567" s="29"/>
      <c r="FX1567" s="29"/>
      <c r="FY1567" s="29"/>
      <c r="FZ1567" s="29"/>
      <c r="GA1567" s="29"/>
      <c r="GB1567" s="29"/>
      <c r="GC1567" s="29"/>
      <c r="GD1567" s="29"/>
      <c r="GE1567" s="29"/>
      <c r="GF1567" s="29"/>
      <c r="GG1567" s="29"/>
      <c r="GH1567" s="29"/>
      <c r="GI1567" s="29"/>
      <c r="GJ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</row>
    <row r="1568" spans="2:230" ht="12.75">
      <c r="B1568" s="48"/>
      <c r="C1568" s="48"/>
      <c r="D1568" s="48"/>
      <c r="E1568" s="55"/>
      <c r="F1568" s="56"/>
      <c r="G1568" s="56"/>
      <c r="H1568" s="56"/>
      <c r="I1568" s="48"/>
      <c r="J1568" s="48"/>
      <c r="K1568" s="48"/>
      <c r="L1568" s="56"/>
      <c r="M1568" s="48"/>
      <c r="N1568" s="48"/>
      <c r="O1568" s="49"/>
      <c r="P1568" s="48"/>
      <c r="Q1568" s="48"/>
      <c r="R1568" s="56"/>
      <c r="S1568" s="52"/>
      <c r="T1568" s="116"/>
      <c r="U1568" s="116"/>
      <c r="V1568" s="116"/>
      <c r="W1568" s="116"/>
      <c r="X1568" s="43"/>
      <c r="Y1568" s="43"/>
      <c r="Z1568" s="42"/>
      <c r="AA1568" s="43"/>
      <c r="AB1568" s="45"/>
      <c r="AC1568" s="45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  <c r="BE1568" s="29"/>
      <c r="BF1568" s="29"/>
      <c r="BG1568" s="29"/>
      <c r="BH1568" s="29"/>
      <c r="BI1568" s="29"/>
      <c r="BJ1568" s="29"/>
      <c r="BK1568" s="29"/>
      <c r="BL1568" s="29"/>
      <c r="BM1568" s="29"/>
      <c r="BN1568" s="29"/>
      <c r="BO1568" s="29"/>
      <c r="BP1568" s="29"/>
      <c r="BQ1568" s="29"/>
      <c r="BR1568" s="29"/>
      <c r="BS1568" s="29"/>
      <c r="BT1568" s="29"/>
      <c r="BU1568" s="29"/>
      <c r="BV1568" s="29"/>
      <c r="BW1568" s="29"/>
      <c r="BX1568" s="29"/>
      <c r="BY1568" s="29"/>
      <c r="BZ1568" s="29"/>
      <c r="CA1568" s="29"/>
      <c r="CB1568" s="29"/>
      <c r="CC1568" s="29"/>
      <c r="CD1568" s="29"/>
      <c r="CE1568" s="29"/>
      <c r="CF1568" s="29"/>
      <c r="CG1568" s="29"/>
      <c r="CH1568" s="29"/>
      <c r="CI1568" s="29"/>
      <c r="CJ1568" s="29"/>
      <c r="CK1568" s="29"/>
      <c r="CL1568" s="29"/>
      <c r="CM1568" s="29"/>
      <c r="CN1568" s="29"/>
      <c r="CO1568" s="29"/>
      <c r="CP1568" s="29"/>
      <c r="CQ1568" s="29"/>
      <c r="CR1568" s="29"/>
      <c r="CS1568" s="29"/>
      <c r="CT1568" s="29"/>
      <c r="CU1568" s="29"/>
      <c r="CV1568" s="29"/>
      <c r="CW1568" s="29"/>
      <c r="CX1568" s="29"/>
      <c r="CY1568" s="29"/>
      <c r="CZ1568" s="29"/>
      <c r="DA1568" s="29"/>
      <c r="DB1568" s="29"/>
      <c r="DC1568" s="29"/>
      <c r="DD1568" s="29"/>
      <c r="DE1568" s="29"/>
      <c r="DF1568" s="29"/>
      <c r="DG1568" s="29"/>
      <c r="DH1568" s="29"/>
      <c r="DI1568" s="29"/>
      <c r="DJ1568" s="29"/>
      <c r="DK1568" s="29"/>
      <c r="DL1568" s="29"/>
      <c r="DM1568" s="29"/>
      <c r="DN1568" s="29"/>
      <c r="DO1568" s="29"/>
      <c r="DP1568" s="29"/>
      <c r="DQ1568" s="29"/>
      <c r="DR1568" s="29"/>
      <c r="DS1568" s="29"/>
      <c r="DT1568" s="29"/>
      <c r="DU1568" s="29"/>
      <c r="DV1568" s="29"/>
      <c r="DW1568" s="29"/>
      <c r="DX1568" s="29"/>
      <c r="DY1568" s="29"/>
      <c r="DZ1568" s="29"/>
      <c r="EA1568" s="29"/>
      <c r="EB1568" s="29"/>
      <c r="EC1568" s="29"/>
      <c r="ED1568" s="29"/>
      <c r="EE1568" s="29"/>
      <c r="EF1568" s="29"/>
      <c r="EG1568" s="29"/>
      <c r="EH1568" s="29"/>
      <c r="EI1568" s="29"/>
      <c r="EJ1568" s="29"/>
      <c r="EK1568" s="29"/>
      <c r="EL1568" s="29"/>
      <c r="EM1568" s="29"/>
      <c r="EN1568" s="29"/>
      <c r="EO1568" s="29"/>
      <c r="EP1568" s="29"/>
      <c r="EQ1568" s="29"/>
      <c r="ER1568" s="29"/>
      <c r="ES1568" s="29"/>
      <c r="ET1568" s="29"/>
      <c r="EU1568" s="29"/>
      <c r="EV1568" s="29"/>
      <c r="EW1568" s="29"/>
      <c r="EX1568" s="29"/>
      <c r="EY1568" s="29"/>
      <c r="EZ1568" s="29"/>
      <c r="FA1568" s="29"/>
      <c r="FB1568" s="29"/>
      <c r="FC1568" s="29"/>
      <c r="FD1568" s="29"/>
      <c r="FE1568" s="29"/>
      <c r="FF1568" s="29"/>
      <c r="FG1568" s="29"/>
      <c r="FH1568" s="29"/>
      <c r="FI1568" s="29"/>
      <c r="FJ1568" s="29"/>
      <c r="FK1568" s="29"/>
      <c r="FL1568" s="29"/>
      <c r="FM1568" s="29"/>
      <c r="FN1568" s="29"/>
      <c r="FO1568" s="29"/>
      <c r="FP1568" s="29"/>
      <c r="FQ1568" s="29"/>
      <c r="FR1568" s="29"/>
      <c r="FS1568" s="29"/>
      <c r="FT1568" s="29"/>
      <c r="FU1568" s="29"/>
      <c r="FV1568" s="29"/>
      <c r="FW1568" s="29"/>
      <c r="FX1568" s="29"/>
      <c r="FY1568" s="29"/>
      <c r="FZ1568" s="29"/>
      <c r="GA1568" s="29"/>
      <c r="GB1568" s="29"/>
      <c r="GC1568" s="29"/>
      <c r="GD1568" s="29"/>
      <c r="GE1568" s="29"/>
      <c r="GF1568" s="29"/>
      <c r="GG1568" s="29"/>
      <c r="GH1568" s="29"/>
      <c r="GI1568" s="29"/>
      <c r="GJ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</row>
    <row r="1569" spans="2:230" ht="12.75">
      <c r="B1569" s="48"/>
      <c r="C1569" s="48"/>
      <c r="D1569" s="48"/>
      <c r="E1569" s="55"/>
      <c r="F1569" s="56"/>
      <c r="G1569" s="56"/>
      <c r="H1569" s="56"/>
      <c r="I1569" s="48"/>
      <c r="J1569" s="48"/>
      <c r="K1569" s="48"/>
      <c r="L1569" s="56"/>
      <c r="M1569" s="48"/>
      <c r="N1569" s="48"/>
      <c r="O1569" s="49"/>
      <c r="P1569" s="48"/>
      <c r="Q1569" s="48"/>
      <c r="R1569" s="56"/>
      <c r="S1569" s="52"/>
      <c r="T1569" s="116"/>
      <c r="U1569" s="116"/>
      <c r="V1569" s="116"/>
      <c r="W1569" s="116"/>
      <c r="X1569" s="43"/>
      <c r="Y1569" s="43"/>
      <c r="Z1569" s="42"/>
      <c r="AA1569" s="43"/>
      <c r="AB1569" s="45"/>
      <c r="AC1569" s="45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  <c r="BE1569" s="29"/>
      <c r="BF1569" s="29"/>
      <c r="BG1569" s="29"/>
      <c r="BH1569" s="29"/>
      <c r="BI1569" s="29"/>
      <c r="BJ1569" s="29"/>
      <c r="BK1569" s="29"/>
      <c r="BL1569" s="29"/>
      <c r="BM1569" s="29"/>
      <c r="BN1569" s="29"/>
      <c r="BO1569" s="29"/>
      <c r="BP1569" s="29"/>
      <c r="BQ1569" s="29"/>
      <c r="BR1569" s="29"/>
      <c r="BS1569" s="29"/>
      <c r="BT1569" s="29"/>
      <c r="BU1569" s="29"/>
      <c r="BV1569" s="29"/>
      <c r="BW1569" s="29"/>
      <c r="BX1569" s="29"/>
      <c r="BY1569" s="29"/>
      <c r="BZ1569" s="29"/>
      <c r="CA1569" s="29"/>
      <c r="CB1569" s="29"/>
      <c r="CC1569" s="29"/>
      <c r="CD1569" s="29"/>
      <c r="CE1569" s="29"/>
      <c r="CF1569" s="29"/>
      <c r="CG1569" s="29"/>
      <c r="CH1569" s="29"/>
      <c r="CI1569" s="29"/>
      <c r="CJ1569" s="29"/>
      <c r="CK1569" s="29"/>
      <c r="CL1569" s="29"/>
      <c r="CM1569" s="29"/>
      <c r="CN1569" s="29"/>
      <c r="CO1569" s="29"/>
      <c r="CP1569" s="29"/>
      <c r="CQ1569" s="29"/>
      <c r="CR1569" s="29"/>
      <c r="CS1569" s="29"/>
      <c r="CT1569" s="29"/>
      <c r="CU1569" s="29"/>
      <c r="CV1569" s="29"/>
      <c r="CW1569" s="29"/>
      <c r="CX1569" s="29"/>
      <c r="CY1569" s="29"/>
      <c r="CZ1569" s="29"/>
      <c r="DA1569" s="29"/>
      <c r="DB1569" s="29"/>
      <c r="DC1569" s="29"/>
      <c r="DD1569" s="29"/>
      <c r="DE1569" s="29"/>
      <c r="DF1569" s="29"/>
      <c r="DG1569" s="29"/>
      <c r="DH1569" s="29"/>
      <c r="DI1569" s="29"/>
      <c r="DJ1569" s="29"/>
      <c r="DK1569" s="29"/>
      <c r="DL1569" s="29"/>
      <c r="DM1569" s="29"/>
      <c r="DN1569" s="29"/>
      <c r="DO1569" s="29"/>
      <c r="DP1569" s="29"/>
      <c r="DQ1569" s="29"/>
      <c r="DR1569" s="29"/>
      <c r="DS1569" s="29"/>
      <c r="DT1569" s="29"/>
      <c r="DU1569" s="29"/>
      <c r="DV1569" s="29"/>
      <c r="DW1569" s="29"/>
      <c r="DX1569" s="29"/>
      <c r="DY1569" s="29"/>
      <c r="DZ1569" s="29"/>
      <c r="EA1569" s="29"/>
      <c r="EB1569" s="29"/>
      <c r="EC1569" s="29"/>
      <c r="ED1569" s="29"/>
      <c r="EE1569" s="29"/>
      <c r="EF1569" s="29"/>
      <c r="EG1569" s="29"/>
      <c r="EH1569" s="29"/>
      <c r="EI1569" s="29"/>
      <c r="EJ1569" s="29"/>
      <c r="EK1569" s="29"/>
      <c r="EL1569" s="29"/>
      <c r="EM1569" s="29"/>
      <c r="EN1569" s="29"/>
      <c r="EO1569" s="29"/>
      <c r="EP1569" s="29"/>
      <c r="EQ1569" s="29"/>
      <c r="ER1569" s="29"/>
      <c r="ES1569" s="29"/>
      <c r="ET1569" s="29"/>
      <c r="EU1569" s="29"/>
      <c r="EV1569" s="29"/>
      <c r="EW1569" s="29"/>
      <c r="EX1569" s="29"/>
      <c r="EY1569" s="29"/>
      <c r="EZ1569" s="29"/>
      <c r="FA1569" s="29"/>
      <c r="FB1569" s="29"/>
      <c r="FC1569" s="29"/>
      <c r="FD1569" s="29"/>
      <c r="FE1569" s="29"/>
      <c r="FF1569" s="29"/>
      <c r="FG1569" s="29"/>
      <c r="FH1569" s="29"/>
      <c r="FI1569" s="29"/>
      <c r="FJ1569" s="29"/>
      <c r="FK1569" s="29"/>
      <c r="FL1569" s="29"/>
      <c r="FM1569" s="29"/>
      <c r="FN1569" s="29"/>
      <c r="FO1569" s="29"/>
      <c r="FP1569" s="29"/>
      <c r="FQ1569" s="29"/>
      <c r="FR1569" s="29"/>
      <c r="FS1569" s="29"/>
      <c r="FT1569" s="29"/>
      <c r="FU1569" s="29"/>
      <c r="FV1569" s="29"/>
      <c r="FW1569" s="29"/>
      <c r="FX1569" s="29"/>
      <c r="FY1569" s="29"/>
      <c r="FZ1569" s="29"/>
      <c r="GA1569" s="29"/>
      <c r="GB1569" s="29"/>
      <c r="GC1569" s="29"/>
      <c r="GD1569" s="29"/>
      <c r="GE1569" s="29"/>
      <c r="GF1569" s="29"/>
      <c r="GG1569" s="29"/>
      <c r="GH1569" s="29"/>
      <c r="GI1569" s="29"/>
      <c r="GJ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</row>
    <row r="1570" spans="2:230" ht="12.75">
      <c r="B1570" s="48"/>
      <c r="C1570" s="48"/>
      <c r="D1570" s="48"/>
      <c r="E1570" s="55"/>
      <c r="F1570" s="56"/>
      <c r="G1570" s="56"/>
      <c r="H1570" s="56"/>
      <c r="I1570" s="48"/>
      <c r="J1570" s="48"/>
      <c r="K1570" s="48"/>
      <c r="L1570" s="56"/>
      <c r="M1570" s="48"/>
      <c r="N1570" s="48"/>
      <c r="O1570" s="49"/>
      <c r="P1570" s="48"/>
      <c r="Q1570" s="48"/>
      <c r="R1570" s="56"/>
      <c r="S1570" s="52"/>
      <c r="T1570" s="116"/>
      <c r="U1570" s="116"/>
      <c r="V1570" s="116"/>
      <c r="W1570" s="116"/>
      <c r="X1570" s="43"/>
      <c r="Y1570" s="43"/>
      <c r="Z1570" s="42"/>
      <c r="AA1570" s="43"/>
      <c r="AB1570" s="45"/>
      <c r="AC1570" s="45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  <c r="BE1570" s="29"/>
      <c r="BF1570" s="29"/>
      <c r="BG1570" s="29"/>
      <c r="BH1570" s="29"/>
      <c r="BI1570" s="29"/>
      <c r="BJ1570" s="29"/>
      <c r="BK1570" s="29"/>
      <c r="BL1570" s="29"/>
      <c r="BM1570" s="29"/>
      <c r="BN1570" s="29"/>
      <c r="BO1570" s="29"/>
      <c r="BP1570" s="29"/>
      <c r="BQ1570" s="29"/>
      <c r="BR1570" s="29"/>
      <c r="BS1570" s="29"/>
      <c r="BT1570" s="29"/>
      <c r="BU1570" s="29"/>
      <c r="BV1570" s="29"/>
      <c r="BW1570" s="29"/>
      <c r="BX1570" s="29"/>
      <c r="BY1570" s="29"/>
      <c r="BZ1570" s="29"/>
      <c r="CA1570" s="29"/>
      <c r="CB1570" s="29"/>
      <c r="CC1570" s="29"/>
      <c r="CD1570" s="29"/>
      <c r="CE1570" s="29"/>
      <c r="CF1570" s="29"/>
      <c r="CG1570" s="29"/>
      <c r="CH1570" s="29"/>
      <c r="CI1570" s="29"/>
      <c r="CJ1570" s="29"/>
      <c r="CK1570" s="29"/>
      <c r="CL1570" s="29"/>
      <c r="CM1570" s="29"/>
      <c r="CN1570" s="29"/>
      <c r="CO1570" s="29"/>
      <c r="CP1570" s="29"/>
      <c r="CQ1570" s="29"/>
      <c r="CR1570" s="29"/>
      <c r="CS1570" s="29"/>
      <c r="CT1570" s="29"/>
      <c r="CU1570" s="29"/>
      <c r="CV1570" s="29"/>
      <c r="CW1570" s="29"/>
      <c r="CX1570" s="29"/>
      <c r="CY1570" s="29"/>
      <c r="CZ1570" s="29"/>
      <c r="DA1570" s="29"/>
      <c r="DB1570" s="29"/>
      <c r="DC1570" s="29"/>
      <c r="DD1570" s="29"/>
      <c r="DE1570" s="29"/>
      <c r="DF1570" s="29"/>
      <c r="DG1570" s="29"/>
      <c r="DH1570" s="29"/>
      <c r="DI1570" s="29"/>
      <c r="DJ1570" s="29"/>
      <c r="DK1570" s="29"/>
      <c r="DL1570" s="29"/>
      <c r="DM1570" s="29"/>
      <c r="DN1570" s="29"/>
      <c r="DO1570" s="29"/>
      <c r="DP1570" s="29"/>
      <c r="DQ1570" s="29"/>
      <c r="DR1570" s="29"/>
      <c r="DS1570" s="29"/>
      <c r="DT1570" s="29"/>
      <c r="DU1570" s="29"/>
      <c r="DV1570" s="29"/>
      <c r="DW1570" s="29"/>
      <c r="DX1570" s="29"/>
      <c r="DY1570" s="29"/>
      <c r="DZ1570" s="29"/>
      <c r="EA1570" s="29"/>
      <c r="EB1570" s="29"/>
      <c r="EC1570" s="29"/>
      <c r="ED1570" s="29"/>
      <c r="EE1570" s="29"/>
      <c r="EF1570" s="29"/>
      <c r="EG1570" s="29"/>
      <c r="EH1570" s="29"/>
      <c r="EI1570" s="29"/>
      <c r="EJ1570" s="29"/>
      <c r="EK1570" s="29"/>
      <c r="EL1570" s="29"/>
      <c r="EM1570" s="29"/>
      <c r="EN1570" s="29"/>
      <c r="EO1570" s="29"/>
      <c r="EP1570" s="29"/>
      <c r="EQ1570" s="29"/>
      <c r="ER1570" s="29"/>
      <c r="ES1570" s="29"/>
      <c r="ET1570" s="29"/>
      <c r="EU1570" s="29"/>
      <c r="EV1570" s="29"/>
      <c r="EW1570" s="29"/>
      <c r="EX1570" s="29"/>
      <c r="EY1570" s="29"/>
      <c r="EZ1570" s="29"/>
      <c r="FA1570" s="29"/>
      <c r="FB1570" s="29"/>
      <c r="FC1570" s="29"/>
      <c r="FD1570" s="29"/>
      <c r="FE1570" s="29"/>
      <c r="FF1570" s="29"/>
      <c r="FG1570" s="29"/>
      <c r="FH1570" s="29"/>
      <c r="FI1570" s="29"/>
      <c r="FJ1570" s="29"/>
      <c r="FK1570" s="29"/>
      <c r="FL1570" s="29"/>
      <c r="FM1570" s="29"/>
      <c r="FN1570" s="29"/>
      <c r="FO1570" s="29"/>
      <c r="FP1570" s="29"/>
      <c r="FQ1570" s="29"/>
      <c r="FR1570" s="29"/>
      <c r="FS1570" s="29"/>
      <c r="FT1570" s="29"/>
      <c r="FU1570" s="29"/>
      <c r="FV1570" s="29"/>
      <c r="FW1570" s="29"/>
      <c r="FX1570" s="29"/>
      <c r="FY1570" s="29"/>
      <c r="FZ1570" s="29"/>
      <c r="GA1570" s="29"/>
      <c r="GB1570" s="29"/>
      <c r="GC1570" s="29"/>
      <c r="GD1570" s="29"/>
      <c r="GE1570" s="29"/>
      <c r="GF1570" s="29"/>
      <c r="GG1570" s="29"/>
      <c r="GH1570" s="29"/>
      <c r="GI1570" s="29"/>
      <c r="GJ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</row>
    <row r="1571" spans="2:230" ht="12.75">
      <c r="B1571" s="48"/>
      <c r="C1571" s="48"/>
      <c r="D1571" s="48"/>
      <c r="E1571" s="55"/>
      <c r="F1571" s="56"/>
      <c r="G1571" s="56"/>
      <c r="H1571" s="56"/>
      <c r="I1571" s="48"/>
      <c r="J1571" s="48"/>
      <c r="K1571" s="48"/>
      <c r="L1571" s="56"/>
      <c r="M1571" s="48"/>
      <c r="N1571" s="48"/>
      <c r="O1571" s="49"/>
      <c r="P1571" s="48"/>
      <c r="Q1571" s="48"/>
      <c r="R1571" s="56"/>
      <c r="S1571" s="52"/>
      <c r="T1571" s="116"/>
      <c r="U1571" s="116"/>
      <c r="V1571" s="116"/>
      <c r="W1571" s="116"/>
      <c r="X1571" s="43"/>
      <c r="Y1571" s="43"/>
      <c r="Z1571" s="42"/>
      <c r="AA1571" s="43"/>
      <c r="AB1571" s="45"/>
      <c r="AC1571" s="45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  <c r="BI1571" s="29"/>
      <c r="BJ1571" s="29"/>
      <c r="BK1571" s="29"/>
      <c r="BL1571" s="29"/>
      <c r="BM1571" s="29"/>
      <c r="BN1571" s="29"/>
      <c r="BO1571" s="29"/>
      <c r="BP1571" s="29"/>
      <c r="BQ1571" s="29"/>
      <c r="BR1571" s="29"/>
      <c r="BS1571" s="29"/>
      <c r="BT1571" s="29"/>
      <c r="BU1571" s="29"/>
      <c r="BV1571" s="29"/>
      <c r="BW1571" s="29"/>
      <c r="BX1571" s="29"/>
      <c r="BY1571" s="29"/>
      <c r="BZ1571" s="29"/>
      <c r="CA1571" s="29"/>
      <c r="CB1571" s="29"/>
      <c r="CC1571" s="29"/>
      <c r="CD1571" s="29"/>
      <c r="CE1571" s="29"/>
      <c r="CF1571" s="29"/>
      <c r="CG1571" s="29"/>
      <c r="CH1571" s="29"/>
      <c r="CI1571" s="29"/>
      <c r="CJ1571" s="29"/>
      <c r="CK1571" s="29"/>
      <c r="CL1571" s="29"/>
      <c r="CM1571" s="29"/>
      <c r="CN1571" s="29"/>
      <c r="CO1571" s="29"/>
      <c r="CP1571" s="29"/>
      <c r="CQ1571" s="29"/>
      <c r="CR1571" s="29"/>
      <c r="CS1571" s="29"/>
      <c r="CT1571" s="29"/>
      <c r="CU1571" s="29"/>
      <c r="CV1571" s="29"/>
      <c r="CW1571" s="29"/>
      <c r="CX1571" s="29"/>
      <c r="CY1571" s="29"/>
      <c r="CZ1571" s="29"/>
      <c r="DA1571" s="29"/>
      <c r="DB1571" s="29"/>
      <c r="DC1571" s="29"/>
      <c r="DD1571" s="29"/>
      <c r="DE1571" s="29"/>
      <c r="DF1571" s="29"/>
      <c r="DG1571" s="29"/>
      <c r="DH1571" s="29"/>
      <c r="DI1571" s="29"/>
      <c r="DJ1571" s="29"/>
      <c r="DK1571" s="29"/>
      <c r="DL1571" s="29"/>
      <c r="DM1571" s="29"/>
      <c r="DN1571" s="29"/>
      <c r="DO1571" s="29"/>
      <c r="DP1571" s="29"/>
      <c r="DQ1571" s="29"/>
      <c r="DR1571" s="29"/>
      <c r="DS1571" s="29"/>
      <c r="DT1571" s="29"/>
      <c r="DU1571" s="29"/>
      <c r="DV1571" s="29"/>
      <c r="DW1571" s="29"/>
      <c r="DX1571" s="29"/>
      <c r="DY1571" s="29"/>
      <c r="DZ1571" s="29"/>
      <c r="EA1571" s="29"/>
      <c r="EB1571" s="29"/>
      <c r="EC1571" s="29"/>
      <c r="ED1571" s="29"/>
      <c r="EE1571" s="29"/>
      <c r="EF1571" s="29"/>
      <c r="EG1571" s="29"/>
      <c r="EH1571" s="29"/>
      <c r="EI1571" s="29"/>
      <c r="EJ1571" s="29"/>
      <c r="EK1571" s="29"/>
      <c r="EL1571" s="29"/>
      <c r="EM1571" s="29"/>
      <c r="EN1571" s="29"/>
      <c r="EO1571" s="29"/>
      <c r="EP1571" s="29"/>
      <c r="EQ1571" s="29"/>
      <c r="ER1571" s="29"/>
      <c r="ES1571" s="29"/>
      <c r="ET1571" s="29"/>
      <c r="EU1571" s="29"/>
      <c r="EV1571" s="29"/>
      <c r="EW1571" s="29"/>
      <c r="EX1571" s="29"/>
      <c r="EY1571" s="29"/>
      <c r="EZ1571" s="29"/>
      <c r="FA1571" s="29"/>
      <c r="FB1571" s="29"/>
      <c r="FC1571" s="29"/>
      <c r="FD1571" s="29"/>
      <c r="FE1571" s="29"/>
      <c r="FF1571" s="29"/>
      <c r="FG1571" s="29"/>
      <c r="FH1571" s="29"/>
      <c r="FI1571" s="29"/>
      <c r="FJ1571" s="29"/>
      <c r="FK1571" s="29"/>
      <c r="FL1571" s="29"/>
      <c r="FM1571" s="29"/>
      <c r="FN1571" s="29"/>
      <c r="FO1571" s="29"/>
      <c r="FP1571" s="29"/>
      <c r="FQ1571" s="29"/>
      <c r="FR1571" s="29"/>
      <c r="FS1571" s="29"/>
      <c r="FT1571" s="29"/>
      <c r="FU1571" s="29"/>
      <c r="FV1571" s="29"/>
      <c r="FW1571" s="29"/>
      <c r="FX1571" s="29"/>
      <c r="FY1571" s="29"/>
      <c r="FZ1571" s="29"/>
      <c r="GA1571" s="29"/>
      <c r="GB1571" s="29"/>
      <c r="GC1571" s="29"/>
      <c r="GD1571" s="29"/>
      <c r="GE1571" s="29"/>
      <c r="GF1571" s="29"/>
      <c r="GG1571" s="29"/>
      <c r="GH1571" s="29"/>
      <c r="GI1571" s="29"/>
      <c r="GJ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</row>
    <row r="1572" spans="2:230" ht="12.75">
      <c r="B1572" s="48"/>
      <c r="C1572" s="48"/>
      <c r="D1572" s="48"/>
      <c r="E1572" s="55"/>
      <c r="F1572" s="56"/>
      <c r="G1572" s="56"/>
      <c r="H1572" s="56"/>
      <c r="I1572" s="48"/>
      <c r="J1572" s="48"/>
      <c r="K1572" s="48"/>
      <c r="L1572" s="56"/>
      <c r="M1572" s="48"/>
      <c r="N1572" s="48"/>
      <c r="O1572" s="49"/>
      <c r="P1572" s="48"/>
      <c r="Q1572" s="48"/>
      <c r="R1572" s="56"/>
      <c r="S1572" s="52"/>
      <c r="T1572" s="116"/>
      <c r="U1572" s="116"/>
      <c r="V1572" s="116"/>
      <c r="W1572" s="116"/>
      <c r="X1572" s="43"/>
      <c r="Y1572" s="43"/>
      <c r="Z1572" s="42"/>
      <c r="AA1572" s="43"/>
      <c r="AB1572" s="45"/>
      <c r="AC1572" s="45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  <c r="BE1572" s="29"/>
      <c r="BF1572" s="29"/>
      <c r="BG1572" s="29"/>
      <c r="BH1572" s="29"/>
      <c r="BI1572" s="29"/>
      <c r="BJ1572" s="29"/>
      <c r="BK1572" s="29"/>
      <c r="BL1572" s="29"/>
      <c r="BM1572" s="29"/>
      <c r="BN1572" s="29"/>
      <c r="BO1572" s="29"/>
      <c r="BP1572" s="29"/>
      <c r="BQ1572" s="29"/>
      <c r="BR1572" s="29"/>
      <c r="BS1572" s="29"/>
      <c r="BT1572" s="29"/>
      <c r="BU1572" s="29"/>
      <c r="BV1572" s="29"/>
      <c r="BW1572" s="29"/>
      <c r="BX1572" s="29"/>
      <c r="BY1572" s="29"/>
      <c r="BZ1572" s="29"/>
      <c r="CA1572" s="29"/>
      <c r="CB1572" s="29"/>
      <c r="CC1572" s="29"/>
      <c r="CD1572" s="29"/>
      <c r="CE1572" s="29"/>
      <c r="CF1572" s="29"/>
      <c r="CG1572" s="29"/>
      <c r="CH1572" s="29"/>
      <c r="CI1572" s="29"/>
      <c r="CJ1572" s="29"/>
      <c r="CK1572" s="29"/>
      <c r="CL1572" s="29"/>
      <c r="CM1572" s="29"/>
      <c r="CN1572" s="29"/>
      <c r="CO1572" s="29"/>
      <c r="CP1572" s="29"/>
      <c r="CQ1572" s="29"/>
      <c r="CR1572" s="29"/>
      <c r="CS1572" s="29"/>
      <c r="CT1572" s="29"/>
      <c r="CU1572" s="29"/>
      <c r="CV1572" s="29"/>
      <c r="CW1572" s="29"/>
      <c r="CX1572" s="29"/>
      <c r="CY1572" s="29"/>
      <c r="CZ1572" s="29"/>
      <c r="DA1572" s="29"/>
      <c r="DB1572" s="29"/>
      <c r="DC1572" s="29"/>
      <c r="DD1572" s="29"/>
      <c r="DE1572" s="29"/>
      <c r="DF1572" s="29"/>
      <c r="DG1572" s="29"/>
      <c r="DH1572" s="29"/>
      <c r="DI1572" s="29"/>
      <c r="DJ1572" s="29"/>
      <c r="DK1572" s="29"/>
      <c r="DL1572" s="29"/>
      <c r="DM1572" s="29"/>
      <c r="DN1572" s="29"/>
      <c r="DO1572" s="29"/>
      <c r="DP1572" s="29"/>
      <c r="DQ1572" s="29"/>
      <c r="DR1572" s="29"/>
      <c r="DS1572" s="29"/>
      <c r="DT1572" s="29"/>
      <c r="DU1572" s="29"/>
      <c r="DV1572" s="29"/>
      <c r="DW1572" s="29"/>
      <c r="DX1572" s="29"/>
      <c r="DY1572" s="29"/>
      <c r="DZ1572" s="29"/>
      <c r="EA1572" s="29"/>
      <c r="EB1572" s="29"/>
      <c r="EC1572" s="29"/>
      <c r="ED1572" s="29"/>
      <c r="EE1572" s="29"/>
      <c r="EF1572" s="29"/>
      <c r="EG1572" s="29"/>
      <c r="EH1572" s="29"/>
      <c r="EI1572" s="29"/>
      <c r="EJ1572" s="29"/>
      <c r="EK1572" s="29"/>
      <c r="EL1572" s="29"/>
      <c r="EM1572" s="29"/>
      <c r="EN1572" s="29"/>
      <c r="EO1572" s="29"/>
      <c r="EP1572" s="29"/>
      <c r="EQ1572" s="29"/>
      <c r="ER1572" s="29"/>
      <c r="ES1572" s="29"/>
      <c r="ET1572" s="29"/>
      <c r="EU1572" s="29"/>
      <c r="EV1572" s="29"/>
      <c r="EW1572" s="29"/>
      <c r="EX1572" s="29"/>
      <c r="EY1572" s="29"/>
      <c r="EZ1572" s="29"/>
      <c r="FA1572" s="29"/>
      <c r="FB1572" s="29"/>
      <c r="FC1572" s="29"/>
      <c r="FD1572" s="29"/>
      <c r="FE1572" s="29"/>
      <c r="FF1572" s="29"/>
      <c r="FG1572" s="29"/>
      <c r="FH1572" s="29"/>
      <c r="FI1572" s="29"/>
      <c r="FJ1572" s="29"/>
      <c r="FK1572" s="29"/>
      <c r="FL1572" s="29"/>
      <c r="FM1572" s="29"/>
      <c r="FN1572" s="29"/>
      <c r="FO1572" s="29"/>
      <c r="FP1572" s="29"/>
      <c r="FQ1572" s="29"/>
      <c r="FR1572" s="29"/>
      <c r="FS1572" s="29"/>
      <c r="FT1572" s="29"/>
      <c r="FU1572" s="29"/>
      <c r="FV1572" s="29"/>
      <c r="FW1572" s="29"/>
      <c r="FX1572" s="29"/>
      <c r="FY1572" s="29"/>
      <c r="FZ1572" s="29"/>
      <c r="GA1572" s="29"/>
      <c r="GB1572" s="29"/>
      <c r="GC1572" s="29"/>
      <c r="GD1572" s="29"/>
      <c r="GE1572" s="29"/>
      <c r="GF1572" s="29"/>
      <c r="GG1572" s="29"/>
      <c r="GH1572" s="29"/>
      <c r="GI1572" s="29"/>
      <c r="GJ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</row>
    <row r="1573" spans="2:230" ht="12.75">
      <c r="B1573" s="48"/>
      <c r="C1573" s="48"/>
      <c r="D1573" s="48"/>
      <c r="E1573" s="55"/>
      <c r="F1573" s="56"/>
      <c r="G1573" s="56"/>
      <c r="H1573" s="56"/>
      <c r="I1573" s="48"/>
      <c r="J1573" s="48"/>
      <c r="K1573" s="48"/>
      <c r="L1573" s="56"/>
      <c r="M1573" s="48"/>
      <c r="N1573" s="48"/>
      <c r="O1573" s="49"/>
      <c r="P1573" s="48"/>
      <c r="Q1573" s="48"/>
      <c r="R1573" s="56"/>
      <c r="S1573" s="52"/>
      <c r="T1573" s="116"/>
      <c r="U1573" s="116"/>
      <c r="V1573" s="116"/>
      <c r="W1573" s="116"/>
      <c r="X1573" s="43"/>
      <c r="Y1573" s="43"/>
      <c r="Z1573" s="42"/>
      <c r="AA1573" s="43"/>
      <c r="AB1573" s="45"/>
      <c r="AC1573" s="45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  <c r="BE1573" s="29"/>
      <c r="BF1573" s="29"/>
      <c r="BG1573" s="29"/>
      <c r="BH1573" s="29"/>
      <c r="BI1573" s="29"/>
      <c r="BJ1573" s="29"/>
      <c r="BK1573" s="29"/>
      <c r="BL1573" s="29"/>
      <c r="BM1573" s="29"/>
      <c r="BN1573" s="29"/>
      <c r="BO1573" s="29"/>
      <c r="BP1573" s="29"/>
      <c r="BQ1573" s="29"/>
      <c r="BR1573" s="29"/>
      <c r="BS1573" s="29"/>
      <c r="BT1573" s="29"/>
      <c r="BU1573" s="29"/>
      <c r="BV1573" s="29"/>
      <c r="BW1573" s="29"/>
      <c r="BX1573" s="29"/>
      <c r="BY1573" s="29"/>
      <c r="BZ1573" s="29"/>
      <c r="CA1573" s="29"/>
      <c r="CB1573" s="29"/>
      <c r="CC1573" s="29"/>
      <c r="CD1573" s="29"/>
      <c r="CE1573" s="29"/>
      <c r="CF1573" s="29"/>
      <c r="CG1573" s="29"/>
      <c r="CH1573" s="29"/>
      <c r="CI1573" s="29"/>
      <c r="CJ1573" s="29"/>
      <c r="CK1573" s="29"/>
      <c r="CL1573" s="29"/>
      <c r="CM1573" s="29"/>
      <c r="CN1573" s="29"/>
      <c r="CO1573" s="29"/>
      <c r="CP1573" s="29"/>
      <c r="CQ1573" s="29"/>
      <c r="CR1573" s="29"/>
      <c r="CS1573" s="29"/>
      <c r="CT1573" s="29"/>
      <c r="CU1573" s="29"/>
      <c r="CV1573" s="29"/>
      <c r="CW1573" s="29"/>
      <c r="CX1573" s="29"/>
      <c r="CY1573" s="29"/>
      <c r="CZ1573" s="29"/>
      <c r="DA1573" s="29"/>
      <c r="DB1573" s="29"/>
      <c r="DC1573" s="29"/>
      <c r="DD1573" s="29"/>
      <c r="DE1573" s="29"/>
      <c r="DF1573" s="29"/>
      <c r="DG1573" s="29"/>
      <c r="DH1573" s="29"/>
      <c r="DI1573" s="29"/>
      <c r="DJ1573" s="29"/>
      <c r="DK1573" s="29"/>
      <c r="DL1573" s="29"/>
      <c r="DM1573" s="29"/>
      <c r="DN1573" s="29"/>
      <c r="DO1573" s="29"/>
      <c r="DP1573" s="29"/>
      <c r="DQ1573" s="29"/>
      <c r="DR1573" s="29"/>
      <c r="DS1573" s="29"/>
      <c r="DT1573" s="29"/>
      <c r="DU1573" s="29"/>
      <c r="DV1573" s="29"/>
      <c r="DW1573" s="29"/>
      <c r="DX1573" s="29"/>
      <c r="DY1573" s="29"/>
      <c r="DZ1573" s="29"/>
      <c r="EA1573" s="29"/>
      <c r="EB1573" s="29"/>
      <c r="EC1573" s="29"/>
      <c r="ED1573" s="29"/>
      <c r="EE1573" s="29"/>
      <c r="EF1573" s="29"/>
      <c r="EG1573" s="29"/>
      <c r="EH1573" s="29"/>
      <c r="EI1573" s="29"/>
      <c r="EJ1573" s="29"/>
      <c r="EK1573" s="29"/>
      <c r="EL1573" s="29"/>
      <c r="EM1573" s="29"/>
      <c r="EN1573" s="29"/>
      <c r="EO1573" s="29"/>
      <c r="EP1573" s="29"/>
      <c r="EQ1573" s="29"/>
      <c r="ER1573" s="29"/>
      <c r="ES1573" s="29"/>
      <c r="ET1573" s="29"/>
      <c r="EU1573" s="29"/>
      <c r="EV1573" s="29"/>
      <c r="EW1573" s="29"/>
      <c r="EX1573" s="29"/>
      <c r="EY1573" s="29"/>
      <c r="EZ1573" s="29"/>
      <c r="FA1573" s="29"/>
      <c r="FB1573" s="29"/>
      <c r="FC1573" s="29"/>
      <c r="FD1573" s="29"/>
      <c r="FE1573" s="29"/>
      <c r="FF1573" s="29"/>
      <c r="FG1573" s="29"/>
      <c r="FH1573" s="29"/>
      <c r="FI1573" s="29"/>
      <c r="FJ1573" s="29"/>
      <c r="FK1573" s="29"/>
      <c r="FL1573" s="29"/>
      <c r="FM1573" s="29"/>
      <c r="FN1573" s="29"/>
      <c r="FO1573" s="29"/>
      <c r="FP1573" s="29"/>
      <c r="FQ1573" s="29"/>
      <c r="FR1573" s="29"/>
      <c r="FS1573" s="29"/>
      <c r="FT1573" s="29"/>
      <c r="FU1573" s="29"/>
      <c r="FV1573" s="29"/>
      <c r="FW1573" s="29"/>
      <c r="FX1573" s="29"/>
      <c r="FY1573" s="29"/>
      <c r="FZ1573" s="29"/>
      <c r="GA1573" s="29"/>
      <c r="GB1573" s="29"/>
      <c r="GC1573" s="29"/>
      <c r="GD1573" s="29"/>
      <c r="GE1573" s="29"/>
      <c r="GF1573" s="29"/>
      <c r="GG1573" s="29"/>
      <c r="GH1573" s="29"/>
      <c r="GI1573" s="29"/>
      <c r="GJ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</row>
    <row r="1574" spans="2:230" ht="12.75">
      <c r="B1574" s="48"/>
      <c r="C1574" s="48"/>
      <c r="D1574" s="48"/>
      <c r="E1574" s="55"/>
      <c r="F1574" s="56"/>
      <c r="G1574" s="56"/>
      <c r="H1574" s="56"/>
      <c r="I1574" s="48"/>
      <c r="J1574" s="48"/>
      <c r="K1574" s="48"/>
      <c r="L1574" s="56"/>
      <c r="M1574" s="48"/>
      <c r="N1574" s="48"/>
      <c r="O1574" s="49"/>
      <c r="P1574" s="48"/>
      <c r="Q1574" s="48"/>
      <c r="R1574" s="56"/>
      <c r="S1574" s="52"/>
      <c r="T1574" s="116"/>
      <c r="U1574" s="116"/>
      <c r="V1574" s="116"/>
      <c r="W1574" s="116"/>
      <c r="X1574" s="43"/>
      <c r="Y1574" s="43"/>
      <c r="Z1574" s="42"/>
      <c r="AA1574" s="43"/>
      <c r="AB1574" s="45"/>
      <c r="AC1574" s="45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  <c r="BE1574" s="29"/>
      <c r="BF1574" s="29"/>
      <c r="BG1574" s="29"/>
      <c r="BH1574" s="29"/>
      <c r="BI1574" s="29"/>
      <c r="BJ1574" s="29"/>
      <c r="BK1574" s="29"/>
      <c r="BL1574" s="29"/>
      <c r="BM1574" s="29"/>
      <c r="BN1574" s="29"/>
      <c r="BO1574" s="29"/>
      <c r="BP1574" s="29"/>
      <c r="BQ1574" s="29"/>
      <c r="BR1574" s="29"/>
      <c r="BS1574" s="29"/>
      <c r="BT1574" s="29"/>
      <c r="BU1574" s="29"/>
      <c r="BV1574" s="29"/>
      <c r="BW1574" s="29"/>
      <c r="BX1574" s="29"/>
      <c r="BY1574" s="29"/>
      <c r="BZ1574" s="29"/>
      <c r="CA1574" s="29"/>
      <c r="CB1574" s="29"/>
      <c r="CC1574" s="29"/>
      <c r="CD1574" s="29"/>
      <c r="CE1574" s="29"/>
      <c r="CF1574" s="29"/>
      <c r="CG1574" s="29"/>
      <c r="CH1574" s="29"/>
      <c r="CI1574" s="29"/>
      <c r="CJ1574" s="29"/>
      <c r="CK1574" s="29"/>
      <c r="CL1574" s="29"/>
      <c r="CM1574" s="29"/>
      <c r="CN1574" s="29"/>
      <c r="CO1574" s="29"/>
      <c r="CP1574" s="29"/>
      <c r="CQ1574" s="29"/>
      <c r="CR1574" s="29"/>
      <c r="CS1574" s="29"/>
      <c r="CT1574" s="29"/>
      <c r="CU1574" s="29"/>
      <c r="CV1574" s="29"/>
      <c r="CW1574" s="29"/>
      <c r="CX1574" s="29"/>
      <c r="CY1574" s="29"/>
      <c r="CZ1574" s="29"/>
      <c r="DA1574" s="29"/>
      <c r="DB1574" s="29"/>
      <c r="DC1574" s="29"/>
      <c r="DD1574" s="29"/>
      <c r="DE1574" s="29"/>
      <c r="DF1574" s="29"/>
      <c r="DG1574" s="29"/>
      <c r="DH1574" s="29"/>
      <c r="DI1574" s="29"/>
      <c r="DJ1574" s="29"/>
      <c r="DK1574" s="29"/>
      <c r="DL1574" s="29"/>
      <c r="DM1574" s="29"/>
      <c r="DN1574" s="29"/>
      <c r="DO1574" s="29"/>
      <c r="DP1574" s="29"/>
      <c r="DQ1574" s="29"/>
      <c r="DR1574" s="29"/>
      <c r="DS1574" s="29"/>
      <c r="DT1574" s="29"/>
      <c r="DU1574" s="29"/>
      <c r="DV1574" s="29"/>
      <c r="DW1574" s="29"/>
      <c r="DX1574" s="29"/>
      <c r="DY1574" s="29"/>
      <c r="DZ1574" s="29"/>
      <c r="EA1574" s="29"/>
      <c r="EB1574" s="29"/>
      <c r="EC1574" s="29"/>
      <c r="ED1574" s="29"/>
      <c r="EE1574" s="29"/>
      <c r="EF1574" s="29"/>
      <c r="EG1574" s="29"/>
      <c r="EH1574" s="29"/>
      <c r="EI1574" s="29"/>
      <c r="EJ1574" s="29"/>
      <c r="EK1574" s="29"/>
      <c r="EL1574" s="29"/>
      <c r="EM1574" s="29"/>
      <c r="EN1574" s="29"/>
      <c r="EO1574" s="29"/>
      <c r="EP1574" s="29"/>
      <c r="EQ1574" s="29"/>
      <c r="ER1574" s="29"/>
      <c r="ES1574" s="29"/>
      <c r="ET1574" s="29"/>
      <c r="EU1574" s="29"/>
      <c r="EV1574" s="29"/>
      <c r="EW1574" s="29"/>
      <c r="EX1574" s="29"/>
      <c r="EY1574" s="29"/>
      <c r="EZ1574" s="29"/>
      <c r="FA1574" s="29"/>
      <c r="FB1574" s="29"/>
      <c r="FC1574" s="29"/>
      <c r="FD1574" s="29"/>
      <c r="FE1574" s="29"/>
      <c r="FF1574" s="29"/>
      <c r="FG1574" s="29"/>
      <c r="FH1574" s="29"/>
      <c r="FI1574" s="29"/>
      <c r="FJ1574" s="29"/>
      <c r="FK1574" s="29"/>
      <c r="FL1574" s="29"/>
      <c r="FM1574" s="29"/>
      <c r="FN1574" s="29"/>
      <c r="FO1574" s="29"/>
      <c r="FP1574" s="29"/>
      <c r="FQ1574" s="29"/>
      <c r="FR1574" s="29"/>
      <c r="FS1574" s="29"/>
      <c r="FT1574" s="29"/>
      <c r="FU1574" s="29"/>
      <c r="FV1574" s="29"/>
      <c r="FW1574" s="29"/>
      <c r="FX1574" s="29"/>
      <c r="FY1574" s="29"/>
      <c r="FZ1574" s="29"/>
      <c r="GA1574" s="29"/>
      <c r="GB1574" s="29"/>
      <c r="GC1574" s="29"/>
      <c r="GD1574" s="29"/>
      <c r="GE1574" s="29"/>
      <c r="GF1574" s="29"/>
      <c r="GG1574" s="29"/>
      <c r="GH1574" s="29"/>
      <c r="GI1574" s="29"/>
      <c r="GJ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</row>
    <row r="1575" spans="2:230" ht="12.75">
      <c r="B1575" s="48"/>
      <c r="C1575" s="48"/>
      <c r="D1575" s="48"/>
      <c r="E1575" s="55"/>
      <c r="F1575" s="56"/>
      <c r="G1575" s="56"/>
      <c r="H1575" s="56"/>
      <c r="I1575" s="48"/>
      <c r="J1575" s="48"/>
      <c r="K1575" s="48"/>
      <c r="L1575" s="56"/>
      <c r="M1575" s="48"/>
      <c r="N1575" s="48"/>
      <c r="O1575" s="49"/>
      <c r="P1575" s="48"/>
      <c r="Q1575" s="48"/>
      <c r="R1575" s="56"/>
      <c r="S1575" s="52"/>
      <c r="T1575" s="116"/>
      <c r="U1575" s="116"/>
      <c r="V1575" s="116"/>
      <c r="W1575" s="116"/>
      <c r="X1575" s="43"/>
      <c r="Y1575" s="43"/>
      <c r="Z1575" s="42"/>
      <c r="AA1575" s="43"/>
      <c r="AB1575" s="45"/>
      <c r="AC1575" s="45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  <c r="BE1575" s="29"/>
      <c r="BF1575" s="29"/>
      <c r="BG1575" s="29"/>
      <c r="BH1575" s="29"/>
      <c r="BI1575" s="29"/>
      <c r="BJ1575" s="29"/>
      <c r="BK1575" s="29"/>
      <c r="BL1575" s="29"/>
      <c r="BM1575" s="29"/>
      <c r="BN1575" s="29"/>
      <c r="BO1575" s="29"/>
      <c r="BP1575" s="29"/>
      <c r="BQ1575" s="29"/>
      <c r="BR1575" s="29"/>
      <c r="BS1575" s="29"/>
      <c r="BT1575" s="29"/>
      <c r="BU1575" s="29"/>
      <c r="BV1575" s="29"/>
      <c r="BW1575" s="29"/>
      <c r="BX1575" s="29"/>
      <c r="BY1575" s="29"/>
      <c r="BZ1575" s="29"/>
      <c r="CA1575" s="29"/>
      <c r="CB1575" s="29"/>
      <c r="CC1575" s="29"/>
      <c r="CD1575" s="29"/>
      <c r="CE1575" s="29"/>
      <c r="CF1575" s="29"/>
      <c r="CG1575" s="29"/>
      <c r="CH1575" s="29"/>
      <c r="CI1575" s="29"/>
      <c r="CJ1575" s="29"/>
      <c r="CK1575" s="29"/>
      <c r="CL1575" s="29"/>
      <c r="CM1575" s="29"/>
      <c r="CN1575" s="29"/>
      <c r="CO1575" s="29"/>
      <c r="CP1575" s="29"/>
      <c r="CQ1575" s="29"/>
      <c r="CR1575" s="29"/>
      <c r="CS1575" s="29"/>
      <c r="CT1575" s="29"/>
      <c r="CU1575" s="29"/>
      <c r="CV1575" s="29"/>
      <c r="CW1575" s="29"/>
      <c r="CX1575" s="29"/>
      <c r="CY1575" s="29"/>
      <c r="CZ1575" s="29"/>
      <c r="DA1575" s="29"/>
      <c r="DB1575" s="29"/>
      <c r="DC1575" s="29"/>
      <c r="DD1575" s="29"/>
      <c r="DE1575" s="29"/>
      <c r="DF1575" s="29"/>
      <c r="DG1575" s="29"/>
      <c r="DH1575" s="29"/>
      <c r="DI1575" s="29"/>
      <c r="DJ1575" s="29"/>
      <c r="DK1575" s="29"/>
      <c r="DL1575" s="29"/>
      <c r="DM1575" s="29"/>
      <c r="DN1575" s="29"/>
      <c r="DO1575" s="29"/>
      <c r="DP1575" s="29"/>
      <c r="DQ1575" s="29"/>
      <c r="DR1575" s="29"/>
      <c r="DS1575" s="29"/>
      <c r="DT1575" s="29"/>
      <c r="DU1575" s="29"/>
      <c r="DV1575" s="29"/>
      <c r="DW1575" s="29"/>
      <c r="DX1575" s="29"/>
      <c r="DY1575" s="29"/>
      <c r="DZ1575" s="29"/>
      <c r="EA1575" s="29"/>
      <c r="EB1575" s="29"/>
      <c r="EC1575" s="29"/>
      <c r="ED1575" s="29"/>
      <c r="EE1575" s="29"/>
      <c r="EF1575" s="29"/>
      <c r="EG1575" s="29"/>
      <c r="EH1575" s="29"/>
      <c r="EI1575" s="29"/>
      <c r="EJ1575" s="29"/>
      <c r="EK1575" s="29"/>
      <c r="EL1575" s="29"/>
      <c r="EM1575" s="29"/>
      <c r="EN1575" s="29"/>
      <c r="EO1575" s="29"/>
      <c r="EP1575" s="29"/>
      <c r="EQ1575" s="29"/>
      <c r="ER1575" s="29"/>
      <c r="ES1575" s="29"/>
      <c r="ET1575" s="29"/>
      <c r="EU1575" s="29"/>
      <c r="EV1575" s="29"/>
      <c r="EW1575" s="29"/>
      <c r="EX1575" s="29"/>
      <c r="EY1575" s="29"/>
      <c r="EZ1575" s="29"/>
      <c r="FA1575" s="29"/>
      <c r="FB1575" s="29"/>
      <c r="FC1575" s="29"/>
      <c r="FD1575" s="29"/>
      <c r="FE1575" s="29"/>
      <c r="FF1575" s="29"/>
      <c r="FG1575" s="29"/>
      <c r="FH1575" s="29"/>
      <c r="FI1575" s="29"/>
      <c r="FJ1575" s="29"/>
      <c r="FK1575" s="29"/>
      <c r="FL1575" s="29"/>
      <c r="FM1575" s="29"/>
      <c r="FN1575" s="29"/>
      <c r="FO1575" s="29"/>
      <c r="FP1575" s="29"/>
      <c r="FQ1575" s="29"/>
      <c r="FR1575" s="29"/>
      <c r="FS1575" s="29"/>
      <c r="FT1575" s="29"/>
      <c r="FU1575" s="29"/>
      <c r="FV1575" s="29"/>
      <c r="FW1575" s="29"/>
      <c r="FX1575" s="29"/>
      <c r="FY1575" s="29"/>
      <c r="FZ1575" s="29"/>
      <c r="GA1575" s="29"/>
      <c r="GB1575" s="29"/>
      <c r="GC1575" s="29"/>
      <c r="GD1575" s="29"/>
      <c r="GE1575" s="29"/>
      <c r="GF1575" s="29"/>
      <c r="GG1575" s="29"/>
      <c r="GH1575" s="29"/>
      <c r="GI1575" s="29"/>
      <c r="GJ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</row>
    <row r="1576" spans="2:230" ht="12.75">
      <c r="B1576" s="48"/>
      <c r="C1576" s="48"/>
      <c r="D1576" s="48"/>
      <c r="E1576" s="55"/>
      <c r="F1576" s="56"/>
      <c r="G1576" s="56"/>
      <c r="H1576" s="56"/>
      <c r="I1576" s="48"/>
      <c r="J1576" s="48"/>
      <c r="K1576" s="48"/>
      <c r="L1576" s="56"/>
      <c r="M1576" s="48"/>
      <c r="N1576" s="48"/>
      <c r="O1576" s="49"/>
      <c r="P1576" s="48"/>
      <c r="Q1576" s="48"/>
      <c r="R1576" s="56"/>
      <c r="S1576" s="52"/>
      <c r="T1576" s="116"/>
      <c r="U1576" s="116"/>
      <c r="V1576" s="116"/>
      <c r="W1576" s="116"/>
      <c r="X1576" s="43"/>
      <c r="Y1576" s="43"/>
      <c r="Z1576" s="42"/>
      <c r="AA1576" s="43"/>
      <c r="AB1576" s="45"/>
      <c r="AC1576" s="45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  <c r="BE1576" s="29"/>
      <c r="BF1576" s="29"/>
      <c r="BG1576" s="29"/>
      <c r="BH1576" s="29"/>
      <c r="BI1576" s="29"/>
      <c r="BJ1576" s="29"/>
      <c r="BK1576" s="29"/>
      <c r="BL1576" s="29"/>
      <c r="BM1576" s="29"/>
      <c r="BN1576" s="29"/>
      <c r="BO1576" s="29"/>
      <c r="BP1576" s="29"/>
      <c r="BQ1576" s="29"/>
      <c r="BR1576" s="29"/>
      <c r="BS1576" s="29"/>
      <c r="BT1576" s="29"/>
      <c r="BU1576" s="29"/>
      <c r="BV1576" s="29"/>
      <c r="BW1576" s="29"/>
      <c r="BX1576" s="29"/>
      <c r="BY1576" s="29"/>
      <c r="BZ1576" s="29"/>
      <c r="CA1576" s="29"/>
      <c r="CB1576" s="29"/>
      <c r="CC1576" s="29"/>
      <c r="CD1576" s="29"/>
      <c r="CE1576" s="29"/>
      <c r="CF1576" s="29"/>
      <c r="CG1576" s="29"/>
      <c r="CH1576" s="29"/>
      <c r="CI1576" s="29"/>
      <c r="CJ1576" s="29"/>
      <c r="CK1576" s="29"/>
      <c r="CL1576" s="29"/>
      <c r="CM1576" s="29"/>
      <c r="CN1576" s="29"/>
      <c r="CO1576" s="29"/>
      <c r="CP1576" s="29"/>
      <c r="CQ1576" s="29"/>
      <c r="CR1576" s="29"/>
      <c r="CS1576" s="29"/>
      <c r="CT1576" s="29"/>
      <c r="CU1576" s="29"/>
      <c r="CV1576" s="29"/>
      <c r="CW1576" s="29"/>
      <c r="CX1576" s="29"/>
      <c r="CY1576" s="29"/>
      <c r="CZ1576" s="29"/>
      <c r="DA1576" s="29"/>
      <c r="DB1576" s="29"/>
      <c r="DC1576" s="29"/>
      <c r="DD1576" s="29"/>
      <c r="DE1576" s="29"/>
      <c r="DF1576" s="29"/>
      <c r="DG1576" s="29"/>
      <c r="DH1576" s="29"/>
      <c r="DI1576" s="29"/>
      <c r="DJ1576" s="29"/>
      <c r="DK1576" s="29"/>
      <c r="DL1576" s="29"/>
      <c r="DM1576" s="29"/>
      <c r="DN1576" s="29"/>
      <c r="DO1576" s="29"/>
      <c r="DP1576" s="29"/>
      <c r="DQ1576" s="29"/>
      <c r="DR1576" s="29"/>
      <c r="DS1576" s="29"/>
      <c r="DT1576" s="29"/>
      <c r="DU1576" s="29"/>
      <c r="DV1576" s="29"/>
      <c r="DW1576" s="29"/>
      <c r="DX1576" s="29"/>
      <c r="DY1576" s="29"/>
      <c r="DZ1576" s="29"/>
      <c r="EA1576" s="29"/>
      <c r="EB1576" s="29"/>
      <c r="EC1576" s="29"/>
      <c r="ED1576" s="29"/>
      <c r="EE1576" s="29"/>
      <c r="EF1576" s="29"/>
      <c r="EG1576" s="29"/>
      <c r="EH1576" s="29"/>
      <c r="EI1576" s="29"/>
      <c r="EJ1576" s="29"/>
      <c r="EK1576" s="29"/>
      <c r="EL1576" s="29"/>
      <c r="EM1576" s="29"/>
      <c r="EN1576" s="29"/>
      <c r="EO1576" s="29"/>
      <c r="EP1576" s="29"/>
      <c r="EQ1576" s="29"/>
      <c r="ER1576" s="29"/>
      <c r="ES1576" s="29"/>
      <c r="ET1576" s="29"/>
      <c r="EU1576" s="29"/>
      <c r="EV1576" s="29"/>
      <c r="EW1576" s="29"/>
      <c r="EX1576" s="29"/>
      <c r="EY1576" s="29"/>
      <c r="EZ1576" s="29"/>
      <c r="FA1576" s="29"/>
      <c r="FB1576" s="29"/>
      <c r="FC1576" s="29"/>
      <c r="FD1576" s="29"/>
      <c r="FE1576" s="29"/>
      <c r="FF1576" s="29"/>
      <c r="FG1576" s="29"/>
      <c r="FH1576" s="29"/>
      <c r="FI1576" s="29"/>
      <c r="FJ1576" s="29"/>
      <c r="FK1576" s="29"/>
      <c r="FL1576" s="29"/>
      <c r="FM1576" s="29"/>
      <c r="FN1576" s="29"/>
      <c r="FO1576" s="29"/>
      <c r="FP1576" s="29"/>
      <c r="FQ1576" s="29"/>
      <c r="FR1576" s="29"/>
      <c r="FS1576" s="29"/>
      <c r="FT1576" s="29"/>
      <c r="FU1576" s="29"/>
      <c r="FV1576" s="29"/>
      <c r="FW1576" s="29"/>
      <c r="FX1576" s="29"/>
      <c r="FY1576" s="29"/>
      <c r="FZ1576" s="29"/>
      <c r="GA1576" s="29"/>
      <c r="GB1576" s="29"/>
      <c r="GC1576" s="29"/>
      <c r="GD1576" s="29"/>
      <c r="GE1576" s="29"/>
      <c r="GF1576" s="29"/>
      <c r="GG1576" s="29"/>
      <c r="GH1576" s="29"/>
      <c r="GI1576" s="29"/>
      <c r="GJ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</row>
    <row r="1577" spans="2:230" ht="12.75">
      <c r="B1577" s="48"/>
      <c r="C1577" s="48"/>
      <c r="D1577" s="48"/>
      <c r="E1577" s="55"/>
      <c r="F1577" s="56"/>
      <c r="G1577" s="56"/>
      <c r="H1577" s="56"/>
      <c r="I1577" s="48"/>
      <c r="J1577" s="48"/>
      <c r="K1577" s="48"/>
      <c r="L1577" s="56"/>
      <c r="M1577" s="48"/>
      <c r="N1577" s="48"/>
      <c r="O1577" s="49"/>
      <c r="P1577" s="48"/>
      <c r="Q1577" s="48"/>
      <c r="R1577" s="56"/>
      <c r="S1577" s="52"/>
      <c r="T1577" s="116"/>
      <c r="U1577" s="116"/>
      <c r="V1577" s="116"/>
      <c r="W1577" s="116"/>
      <c r="X1577" s="43"/>
      <c r="Y1577" s="43"/>
      <c r="Z1577" s="42"/>
      <c r="AA1577" s="43"/>
      <c r="AB1577" s="45"/>
      <c r="AC1577" s="45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  <c r="BI1577" s="29"/>
      <c r="BJ1577" s="29"/>
      <c r="BK1577" s="29"/>
      <c r="BL1577" s="29"/>
      <c r="BM1577" s="29"/>
      <c r="BN1577" s="29"/>
      <c r="BO1577" s="29"/>
      <c r="BP1577" s="29"/>
      <c r="BQ1577" s="29"/>
      <c r="BR1577" s="29"/>
      <c r="BS1577" s="29"/>
      <c r="BT1577" s="29"/>
      <c r="BU1577" s="29"/>
      <c r="BV1577" s="29"/>
      <c r="BW1577" s="29"/>
      <c r="BX1577" s="29"/>
      <c r="BY1577" s="29"/>
      <c r="BZ1577" s="29"/>
      <c r="CA1577" s="29"/>
      <c r="CB1577" s="29"/>
      <c r="CC1577" s="29"/>
      <c r="CD1577" s="29"/>
      <c r="CE1577" s="29"/>
      <c r="CF1577" s="29"/>
      <c r="CG1577" s="29"/>
      <c r="CH1577" s="29"/>
      <c r="CI1577" s="29"/>
      <c r="CJ1577" s="29"/>
      <c r="CK1577" s="29"/>
      <c r="CL1577" s="29"/>
      <c r="CM1577" s="29"/>
      <c r="CN1577" s="29"/>
      <c r="CO1577" s="29"/>
      <c r="CP1577" s="29"/>
      <c r="CQ1577" s="29"/>
      <c r="CR1577" s="29"/>
      <c r="CS1577" s="29"/>
      <c r="CT1577" s="29"/>
      <c r="CU1577" s="29"/>
      <c r="CV1577" s="29"/>
      <c r="CW1577" s="29"/>
      <c r="CX1577" s="29"/>
      <c r="CY1577" s="29"/>
      <c r="CZ1577" s="29"/>
      <c r="DA1577" s="29"/>
      <c r="DB1577" s="29"/>
      <c r="DC1577" s="29"/>
      <c r="DD1577" s="29"/>
      <c r="DE1577" s="29"/>
      <c r="DF1577" s="29"/>
      <c r="DG1577" s="29"/>
      <c r="DH1577" s="29"/>
      <c r="DI1577" s="29"/>
      <c r="DJ1577" s="29"/>
      <c r="DK1577" s="29"/>
      <c r="DL1577" s="29"/>
      <c r="DM1577" s="29"/>
      <c r="DN1577" s="29"/>
      <c r="DO1577" s="29"/>
      <c r="DP1577" s="29"/>
      <c r="DQ1577" s="29"/>
      <c r="DR1577" s="29"/>
      <c r="DS1577" s="29"/>
      <c r="DT1577" s="29"/>
      <c r="DU1577" s="29"/>
      <c r="DV1577" s="29"/>
      <c r="DW1577" s="29"/>
      <c r="DX1577" s="29"/>
      <c r="DY1577" s="29"/>
      <c r="DZ1577" s="29"/>
      <c r="EA1577" s="29"/>
      <c r="EB1577" s="29"/>
      <c r="EC1577" s="29"/>
      <c r="ED1577" s="29"/>
      <c r="EE1577" s="29"/>
      <c r="EF1577" s="29"/>
      <c r="EG1577" s="29"/>
      <c r="EH1577" s="29"/>
      <c r="EI1577" s="29"/>
      <c r="EJ1577" s="29"/>
      <c r="EK1577" s="29"/>
      <c r="EL1577" s="29"/>
      <c r="EM1577" s="29"/>
      <c r="EN1577" s="29"/>
      <c r="EO1577" s="29"/>
      <c r="EP1577" s="29"/>
      <c r="EQ1577" s="29"/>
      <c r="ER1577" s="29"/>
      <c r="ES1577" s="29"/>
      <c r="ET1577" s="29"/>
      <c r="EU1577" s="29"/>
      <c r="EV1577" s="29"/>
      <c r="EW1577" s="29"/>
      <c r="EX1577" s="29"/>
      <c r="EY1577" s="29"/>
      <c r="EZ1577" s="29"/>
      <c r="FA1577" s="29"/>
      <c r="FB1577" s="29"/>
      <c r="FC1577" s="29"/>
      <c r="FD1577" s="29"/>
      <c r="FE1577" s="29"/>
      <c r="FF1577" s="29"/>
      <c r="FG1577" s="29"/>
      <c r="FH1577" s="29"/>
      <c r="FI1577" s="29"/>
      <c r="FJ1577" s="29"/>
      <c r="FK1577" s="29"/>
      <c r="FL1577" s="29"/>
      <c r="FM1577" s="29"/>
      <c r="FN1577" s="29"/>
      <c r="FO1577" s="29"/>
      <c r="FP1577" s="29"/>
      <c r="FQ1577" s="29"/>
      <c r="FR1577" s="29"/>
      <c r="FS1577" s="29"/>
      <c r="FT1577" s="29"/>
      <c r="FU1577" s="29"/>
      <c r="FV1577" s="29"/>
      <c r="FW1577" s="29"/>
      <c r="FX1577" s="29"/>
      <c r="FY1577" s="29"/>
      <c r="FZ1577" s="29"/>
      <c r="GA1577" s="29"/>
      <c r="GB1577" s="29"/>
      <c r="GC1577" s="29"/>
      <c r="GD1577" s="29"/>
      <c r="GE1577" s="29"/>
      <c r="GF1577" s="29"/>
      <c r="GG1577" s="29"/>
      <c r="GH1577" s="29"/>
      <c r="GI1577" s="29"/>
      <c r="GJ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</row>
    <row r="1578" spans="2:230" ht="12.75">
      <c r="B1578" s="48"/>
      <c r="C1578" s="48"/>
      <c r="D1578" s="48"/>
      <c r="E1578" s="55"/>
      <c r="F1578" s="56"/>
      <c r="G1578" s="56"/>
      <c r="H1578" s="56"/>
      <c r="I1578" s="48"/>
      <c r="J1578" s="48"/>
      <c r="K1578" s="48"/>
      <c r="L1578" s="56"/>
      <c r="M1578" s="48"/>
      <c r="N1578" s="48"/>
      <c r="O1578" s="49"/>
      <c r="P1578" s="48"/>
      <c r="Q1578" s="48"/>
      <c r="R1578" s="56"/>
      <c r="S1578" s="52"/>
      <c r="T1578" s="116"/>
      <c r="U1578" s="116"/>
      <c r="V1578" s="116"/>
      <c r="W1578" s="116"/>
      <c r="X1578" s="43"/>
      <c r="Y1578" s="43"/>
      <c r="Z1578" s="42"/>
      <c r="AA1578" s="43"/>
      <c r="AB1578" s="45"/>
      <c r="AC1578" s="45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  <c r="BE1578" s="29"/>
      <c r="BF1578" s="29"/>
      <c r="BG1578" s="29"/>
      <c r="BH1578" s="29"/>
      <c r="BI1578" s="29"/>
      <c r="BJ1578" s="29"/>
      <c r="BK1578" s="29"/>
      <c r="BL1578" s="29"/>
      <c r="BM1578" s="29"/>
      <c r="BN1578" s="29"/>
      <c r="BO1578" s="29"/>
      <c r="BP1578" s="29"/>
      <c r="BQ1578" s="29"/>
      <c r="BR1578" s="29"/>
      <c r="BS1578" s="29"/>
      <c r="BT1578" s="29"/>
      <c r="BU1578" s="29"/>
      <c r="BV1578" s="29"/>
      <c r="BW1578" s="29"/>
      <c r="BX1578" s="29"/>
      <c r="BY1578" s="29"/>
      <c r="BZ1578" s="29"/>
      <c r="CA1578" s="29"/>
      <c r="CB1578" s="29"/>
      <c r="CC1578" s="29"/>
      <c r="CD1578" s="29"/>
      <c r="CE1578" s="29"/>
      <c r="CF1578" s="29"/>
      <c r="CG1578" s="29"/>
      <c r="CH1578" s="29"/>
      <c r="CI1578" s="29"/>
      <c r="CJ1578" s="29"/>
      <c r="CK1578" s="29"/>
      <c r="CL1578" s="29"/>
      <c r="CM1578" s="29"/>
      <c r="CN1578" s="29"/>
      <c r="CO1578" s="29"/>
      <c r="CP1578" s="29"/>
      <c r="CQ1578" s="29"/>
      <c r="CR1578" s="29"/>
      <c r="CS1578" s="29"/>
      <c r="CT1578" s="29"/>
      <c r="CU1578" s="29"/>
      <c r="CV1578" s="29"/>
      <c r="CW1578" s="29"/>
      <c r="CX1578" s="29"/>
      <c r="CY1578" s="29"/>
      <c r="CZ1578" s="29"/>
      <c r="DA1578" s="29"/>
      <c r="DB1578" s="29"/>
      <c r="DC1578" s="29"/>
      <c r="DD1578" s="29"/>
      <c r="DE1578" s="29"/>
      <c r="DF1578" s="29"/>
      <c r="DG1578" s="29"/>
      <c r="DH1578" s="29"/>
      <c r="DI1578" s="29"/>
      <c r="DJ1578" s="29"/>
      <c r="DK1578" s="29"/>
      <c r="DL1578" s="29"/>
      <c r="DM1578" s="29"/>
      <c r="DN1578" s="29"/>
      <c r="DO1578" s="29"/>
      <c r="DP1578" s="29"/>
      <c r="DQ1578" s="29"/>
      <c r="DR1578" s="29"/>
      <c r="DS1578" s="29"/>
      <c r="DT1578" s="29"/>
      <c r="DU1578" s="29"/>
      <c r="DV1578" s="29"/>
      <c r="DW1578" s="29"/>
      <c r="DX1578" s="29"/>
      <c r="DY1578" s="29"/>
      <c r="DZ1578" s="29"/>
      <c r="EA1578" s="29"/>
      <c r="EB1578" s="29"/>
      <c r="EC1578" s="29"/>
      <c r="ED1578" s="29"/>
      <c r="EE1578" s="29"/>
      <c r="EF1578" s="29"/>
      <c r="EG1578" s="29"/>
      <c r="EH1578" s="29"/>
      <c r="EI1578" s="29"/>
      <c r="EJ1578" s="29"/>
      <c r="EK1578" s="29"/>
      <c r="EL1578" s="29"/>
      <c r="EM1578" s="29"/>
      <c r="EN1578" s="29"/>
      <c r="EO1578" s="29"/>
      <c r="EP1578" s="29"/>
      <c r="EQ1578" s="29"/>
      <c r="ER1578" s="29"/>
      <c r="ES1578" s="29"/>
      <c r="ET1578" s="29"/>
      <c r="EU1578" s="29"/>
      <c r="EV1578" s="29"/>
      <c r="EW1578" s="29"/>
      <c r="EX1578" s="29"/>
      <c r="EY1578" s="29"/>
      <c r="EZ1578" s="29"/>
      <c r="FA1578" s="29"/>
      <c r="FB1578" s="29"/>
      <c r="FC1578" s="29"/>
      <c r="FD1578" s="29"/>
      <c r="FE1578" s="29"/>
      <c r="FF1578" s="29"/>
      <c r="FG1578" s="29"/>
      <c r="FH1578" s="29"/>
      <c r="FI1578" s="29"/>
      <c r="FJ1578" s="29"/>
      <c r="FK1578" s="29"/>
      <c r="FL1578" s="29"/>
      <c r="FM1578" s="29"/>
      <c r="FN1578" s="29"/>
      <c r="FO1578" s="29"/>
      <c r="FP1578" s="29"/>
      <c r="FQ1578" s="29"/>
      <c r="FR1578" s="29"/>
      <c r="FS1578" s="29"/>
      <c r="FT1578" s="29"/>
      <c r="FU1578" s="29"/>
      <c r="FV1578" s="29"/>
      <c r="FW1578" s="29"/>
      <c r="FX1578" s="29"/>
      <c r="FY1578" s="29"/>
      <c r="FZ1578" s="29"/>
      <c r="GA1578" s="29"/>
      <c r="GB1578" s="29"/>
      <c r="GC1578" s="29"/>
      <c r="GD1578" s="29"/>
      <c r="GE1578" s="29"/>
      <c r="GF1578" s="29"/>
      <c r="GG1578" s="29"/>
      <c r="GH1578" s="29"/>
      <c r="GI1578" s="29"/>
      <c r="GJ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</row>
    <row r="1579" spans="2:230" ht="12.75">
      <c r="B1579" s="48"/>
      <c r="C1579" s="48"/>
      <c r="D1579" s="48"/>
      <c r="E1579" s="55"/>
      <c r="F1579" s="56"/>
      <c r="G1579" s="56"/>
      <c r="H1579" s="56"/>
      <c r="I1579" s="48"/>
      <c r="J1579" s="48"/>
      <c r="K1579" s="48"/>
      <c r="L1579" s="56"/>
      <c r="M1579" s="48"/>
      <c r="N1579" s="48"/>
      <c r="O1579" s="49"/>
      <c r="P1579" s="48"/>
      <c r="Q1579" s="48"/>
      <c r="R1579" s="56"/>
      <c r="S1579" s="52"/>
      <c r="T1579" s="116"/>
      <c r="U1579" s="116"/>
      <c r="V1579" s="116"/>
      <c r="W1579" s="116"/>
      <c r="X1579" s="43"/>
      <c r="Y1579" s="43"/>
      <c r="Z1579" s="42"/>
      <c r="AA1579" s="43"/>
      <c r="AB1579" s="45"/>
      <c r="AC1579" s="45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  <c r="BE1579" s="29"/>
      <c r="BF1579" s="29"/>
      <c r="BG1579" s="29"/>
      <c r="BH1579" s="29"/>
      <c r="BI1579" s="29"/>
      <c r="BJ1579" s="29"/>
      <c r="BK1579" s="29"/>
      <c r="BL1579" s="29"/>
      <c r="BM1579" s="29"/>
      <c r="BN1579" s="29"/>
      <c r="BO1579" s="29"/>
      <c r="BP1579" s="29"/>
      <c r="BQ1579" s="29"/>
      <c r="BR1579" s="29"/>
      <c r="BS1579" s="29"/>
      <c r="BT1579" s="29"/>
      <c r="BU1579" s="29"/>
      <c r="BV1579" s="29"/>
      <c r="BW1579" s="29"/>
      <c r="BX1579" s="29"/>
      <c r="BY1579" s="29"/>
      <c r="BZ1579" s="29"/>
      <c r="CA1579" s="29"/>
      <c r="CB1579" s="29"/>
      <c r="CC1579" s="29"/>
      <c r="CD1579" s="29"/>
      <c r="CE1579" s="29"/>
      <c r="CF1579" s="29"/>
      <c r="CG1579" s="29"/>
      <c r="CH1579" s="29"/>
      <c r="CI1579" s="29"/>
      <c r="CJ1579" s="29"/>
      <c r="CK1579" s="29"/>
      <c r="CL1579" s="29"/>
      <c r="CM1579" s="29"/>
      <c r="CN1579" s="29"/>
      <c r="CO1579" s="29"/>
      <c r="CP1579" s="29"/>
      <c r="CQ1579" s="29"/>
      <c r="CR1579" s="29"/>
      <c r="CS1579" s="29"/>
      <c r="CT1579" s="29"/>
      <c r="CU1579" s="29"/>
      <c r="CV1579" s="29"/>
      <c r="CW1579" s="29"/>
      <c r="CX1579" s="29"/>
      <c r="CY1579" s="29"/>
      <c r="CZ1579" s="29"/>
      <c r="DA1579" s="29"/>
      <c r="DB1579" s="29"/>
      <c r="DC1579" s="29"/>
      <c r="DD1579" s="29"/>
      <c r="DE1579" s="29"/>
      <c r="DF1579" s="29"/>
      <c r="DG1579" s="29"/>
      <c r="DH1579" s="29"/>
      <c r="DI1579" s="29"/>
      <c r="DJ1579" s="29"/>
      <c r="DK1579" s="29"/>
      <c r="DL1579" s="29"/>
      <c r="DM1579" s="29"/>
      <c r="DN1579" s="29"/>
      <c r="DO1579" s="29"/>
      <c r="DP1579" s="29"/>
      <c r="DQ1579" s="29"/>
      <c r="DR1579" s="29"/>
      <c r="DS1579" s="29"/>
      <c r="DT1579" s="29"/>
      <c r="DU1579" s="29"/>
      <c r="DV1579" s="29"/>
      <c r="DW1579" s="29"/>
      <c r="DX1579" s="29"/>
      <c r="DY1579" s="29"/>
      <c r="DZ1579" s="29"/>
      <c r="EA1579" s="29"/>
      <c r="EB1579" s="29"/>
      <c r="EC1579" s="29"/>
      <c r="ED1579" s="29"/>
      <c r="EE1579" s="29"/>
      <c r="EF1579" s="29"/>
      <c r="EG1579" s="29"/>
      <c r="EH1579" s="29"/>
      <c r="EI1579" s="29"/>
      <c r="EJ1579" s="29"/>
      <c r="EK1579" s="29"/>
      <c r="EL1579" s="29"/>
      <c r="EM1579" s="29"/>
      <c r="EN1579" s="29"/>
      <c r="EO1579" s="29"/>
      <c r="EP1579" s="29"/>
      <c r="EQ1579" s="29"/>
      <c r="ER1579" s="29"/>
      <c r="ES1579" s="29"/>
      <c r="ET1579" s="29"/>
      <c r="EU1579" s="29"/>
      <c r="EV1579" s="29"/>
      <c r="EW1579" s="29"/>
      <c r="EX1579" s="29"/>
      <c r="EY1579" s="29"/>
      <c r="EZ1579" s="29"/>
      <c r="FA1579" s="29"/>
      <c r="FB1579" s="29"/>
      <c r="FC1579" s="29"/>
      <c r="FD1579" s="29"/>
      <c r="FE1579" s="29"/>
      <c r="FF1579" s="29"/>
      <c r="FG1579" s="29"/>
      <c r="FH1579" s="29"/>
      <c r="FI1579" s="29"/>
      <c r="FJ1579" s="29"/>
      <c r="FK1579" s="29"/>
      <c r="FL1579" s="29"/>
      <c r="FM1579" s="29"/>
      <c r="FN1579" s="29"/>
      <c r="FO1579" s="29"/>
      <c r="FP1579" s="29"/>
      <c r="FQ1579" s="29"/>
      <c r="FR1579" s="29"/>
      <c r="FS1579" s="29"/>
      <c r="FT1579" s="29"/>
      <c r="FU1579" s="29"/>
      <c r="FV1579" s="29"/>
      <c r="FW1579" s="29"/>
      <c r="FX1579" s="29"/>
      <c r="FY1579" s="29"/>
      <c r="FZ1579" s="29"/>
      <c r="GA1579" s="29"/>
      <c r="GB1579" s="29"/>
      <c r="GC1579" s="29"/>
      <c r="GD1579" s="29"/>
      <c r="GE1579" s="29"/>
      <c r="GF1579" s="29"/>
      <c r="GG1579" s="29"/>
      <c r="GH1579" s="29"/>
      <c r="GI1579" s="29"/>
      <c r="GJ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</row>
    <row r="1580" spans="2:230" ht="12.75">
      <c r="B1580" s="48"/>
      <c r="C1580" s="48"/>
      <c r="D1580" s="48"/>
      <c r="E1580" s="55"/>
      <c r="F1580" s="56"/>
      <c r="G1580" s="56"/>
      <c r="H1580" s="56"/>
      <c r="I1580" s="48"/>
      <c r="J1580" s="48"/>
      <c r="K1580" s="48"/>
      <c r="L1580" s="56"/>
      <c r="M1580" s="48"/>
      <c r="N1580" s="48"/>
      <c r="O1580" s="49"/>
      <c r="P1580" s="48"/>
      <c r="Q1580" s="48"/>
      <c r="R1580" s="56"/>
      <c r="S1580" s="52"/>
      <c r="T1580" s="116"/>
      <c r="U1580" s="116"/>
      <c r="V1580" s="116"/>
      <c r="W1580" s="116"/>
      <c r="X1580" s="43"/>
      <c r="Y1580" s="43"/>
      <c r="Z1580" s="42"/>
      <c r="AA1580" s="43"/>
      <c r="AB1580" s="45"/>
      <c r="AC1580" s="45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  <c r="BE1580" s="29"/>
      <c r="BF1580" s="29"/>
      <c r="BG1580" s="29"/>
      <c r="BH1580" s="29"/>
      <c r="BI1580" s="29"/>
      <c r="BJ1580" s="29"/>
      <c r="BK1580" s="29"/>
      <c r="BL1580" s="29"/>
      <c r="BM1580" s="29"/>
      <c r="BN1580" s="29"/>
      <c r="BO1580" s="29"/>
      <c r="BP1580" s="29"/>
      <c r="BQ1580" s="29"/>
      <c r="BR1580" s="29"/>
      <c r="BS1580" s="29"/>
      <c r="BT1580" s="29"/>
      <c r="BU1580" s="29"/>
      <c r="BV1580" s="29"/>
      <c r="BW1580" s="29"/>
      <c r="BX1580" s="29"/>
      <c r="BY1580" s="29"/>
      <c r="BZ1580" s="29"/>
      <c r="CA1580" s="29"/>
      <c r="CB1580" s="29"/>
      <c r="CC1580" s="29"/>
      <c r="CD1580" s="29"/>
      <c r="CE1580" s="29"/>
      <c r="CF1580" s="29"/>
      <c r="CG1580" s="29"/>
      <c r="CH1580" s="29"/>
      <c r="CI1580" s="29"/>
      <c r="CJ1580" s="29"/>
      <c r="CK1580" s="29"/>
      <c r="CL1580" s="29"/>
      <c r="CM1580" s="29"/>
      <c r="CN1580" s="29"/>
      <c r="CO1580" s="29"/>
      <c r="CP1580" s="29"/>
      <c r="CQ1580" s="29"/>
      <c r="CR1580" s="29"/>
      <c r="CS1580" s="29"/>
      <c r="CT1580" s="29"/>
      <c r="CU1580" s="29"/>
      <c r="CV1580" s="29"/>
      <c r="CW1580" s="29"/>
      <c r="CX1580" s="29"/>
      <c r="CY1580" s="29"/>
      <c r="CZ1580" s="29"/>
      <c r="DA1580" s="29"/>
      <c r="DB1580" s="29"/>
      <c r="DC1580" s="29"/>
      <c r="DD1580" s="29"/>
      <c r="DE1580" s="29"/>
      <c r="DF1580" s="29"/>
      <c r="DG1580" s="29"/>
      <c r="DH1580" s="29"/>
      <c r="DI1580" s="29"/>
      <c r="DJ1580" s="29"/>
      <c r="DK1580" s="29"/>
      <c r="DL1580" s="29"/>
      <c r="DM1580" s="29"/>
      <c r="DN1580" s="29"/>
      <c r="DO1580" s="29"/>
      <c r="DP1580" s="29"/>
      <c r="DQ1580" s="29"/>
      <c r="DR1580" s="29"/>
      <c r="DS1580" s="29"/>
      <c r="DT1580" s="29"/>
      <c r="DU1580" s="29"/>
      <c r="DV1580" s="29"/>
      <c r="DW1580" s="29"/>
      <c r="DX1580" s="29"/>
      <c r="DY1580" s="29"/>
      <c r="DZ1580" s="29"/>
      <c r="EA1580" s="29"/>
      <c r="EB1580" s="29"/>
      <c r="EC1580" s="29"/>
      <c r="ED1580" s="29"/>
      <c r="EE1580" s="29"/>
      <c r="EF1580" s="29"/>
      <c r="EG1580" s="29"/>
      <c r="EH1580" s="29"/>
      <c r="EI1580" s="29"/>
      <c r="EJ1580" s="29"/>
      <c r="EK1580" s="29"/>
      <c r="EL1580" s="29"/>
      <c r="EM1580" s="29"/>
      <c r="EN1580" s="29"/>
      <c r="EO1580" s="29"/>
      <c r="EP1580" s="29"/>
      <c r="EQ1580" s="29"/>
      <c r="ER1580" s="29"/>
      <c r="ES1580" s="29"/>
      <c r="ET1580" s="29"/>
      <c r="EU1580" s="29"/>
      <c r="EV1580" s="29"/>
      <c r="EW1580" s="29"/>
      <c r="EX1580" s="29"/>
      <c r="EY1580" s="29"/>
      <c r="EZ1580" s="29"/>
      <c r="FA1580" s="29"/>
      <c r="FB1580" s="29"/>
      <c r="FC1580" s="29"/>
      <c r="FD1580" s="29"/>
      <c r="FE1580" s="29"/>
      <c r="FF1580" s="29"/>
      <c r="FG1580" s="29"/>
      <c r="FH1580" s="29"/>
      <c r="FI1580" s="29"/>
      <c r="FJ1580" s="29"/>
      <c r="FK1580" s="29"/>
      <c r="FL1580" s="29"/>
      <c r="FM1580" s="29"/>
      <c r="FN1580" s="29"/>
      <c r="FO1580" s="29"/>
      <c r="FP1580" s="29"/>
      <c r="FQ1580" s="29"/>
      <c r="FR1580" s="29"/>
      <c r="FS1580" s="29"/>
      <c r="FT1580" s="29"/>
      <c r="FU1580" s="29"/>
      <c r="FV1580" s="29"/>
      <c r="FW1580" s="29"/>
      <c r="FX1580" s="29"/>
      <c r="FY1580" s="29"/>
      <c r="FZ1580" s="29"/>
      <c r="GA1580" s="29"/>
      <c r="GB1580" s="29"/>
      <c r="GC1580" s="29"/>
      <c r="GD1580" s="29"/>
      <c r="GE1580" s="29"/>
      <c r="GF1580" s="29"/>
      <c r="GG1580" s="29"/>
      <c r="GH1580" s="29"/>
      <c r="GI1580" s="29"/>
      <c r="GJ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</row>
    <row r="1581" spans="2:230" ht="12.75">
      <c r="B1581" s="48"/>
      <c r="C1581" s="48"/>
      <c r="D1581" s="48"/>
      <c r="E1581" s="55"/>
      <c r="F1581" s="56"/>
      <c r="G1581" s="56"/>
      <c r="H1581" s="56"/>
      <c r="I1581" s="48"/>
      <c r="J1581" s="48"/>
      <c r="K1581" s="48"/>
      <c r="L1581" s="56"/>
      <c r="M1581" s="48"/>
      <c r="N1581" s="48"/>
      <c r="O1581" s="49"/>
      <c r="P1581" s="48"/>
      <c r="Q1581" s="48"/>
      <c r="R1581" s="56"/>
      <c r="S1581" s="52"/>
      <c r="T1581" s="116"/>
      <c r="U1581" s="116"/>
      <c r="V1581" s="116"/>
      <c r="W1581" s="116"/>
      <c r="X1581" s="43"/>
      <c r="Y1581" s="43"/>
      <c r="Z1581" s="42"/>
      <c r="AA1581" s="43"/>
      <c r="AB1581" s="45"/>
      <c r="AC1581" s="45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  <c r="BE1581" s="29"/>
      <c r="BF1581" s="29"/>
      <c r="BG1581" s="29"/>
      <c r="BH1581" s="29"/>
      <c r="BI1581" s="29"/>
      <c r="BJ1581" s="29"/>
      <c r="BK1581" s="29"/>
      <c r="BL1581" s="29"/>
      <c r="BM1581" s="29"/>
      <c r="BN1581" s="29"/>
      <c r="BO1581" s="29"/>
      <c r="BP1581" s="29"/>
      <c r="BQ1581" s="29"/>
      <c r="BR1581" s="29"/>
      <c r="BS1581" s="29"/>
      <c r="BT1581" s="29"/>
      <c r="BU1581" s="29"/>
      <c r="BV1581" s="29"/>
      <c r="BW1581" s="29"/>
      <c r="BX1581" s="29"/>
      <c r="BY1581" s="29"/>
      <c r="BZ1581" s="29"/>
      <c r="CA1581" s="29"/>
      <c r="CB1581" s="29"/>
      <c r="CC1581" s="29"/>
      <c r="CD1581" s="29"/>
      <c r="CE1581" s="29"/>
      <c r="CF1581" s="29"/>
      <c r="CG1581" s="29"/>
      <c r="CH1581" s="29"/>
      <c r="CI1581" s="29"/>
      <c r="CJ1581" s="29"/>
      <c r="CK1581" s="29"/>
      <c r="CL1581" s="29"/>
      <c r="CM1581" s="29"/>
      <c r="CN1581" s="29"/>
      <c r="CO1581" s="29"/>
      <c r="CP1581" s="29"/>
      <c r="CQ1581" s="29"/>
      <c r="CR1581" s="29"/>
      <c r="CS1581" s="29"/>
      <c r="CT1581" s="29"/>
      <c r="CU1581" s="29"/>
      <c r="CV1581" s="29"/>
      <c r="CW1581" s="29"/>
      <c r="CX1581" s="29"/>
      <c r="CY1581" s="29"/>
      <c r="CZ1581" s="29"/>
      <c r="DA1581" s="29"/>
      <c r="DB1581" s="29"/>
      <c r="DC1581" s="29"/>
      <c r="DD1581" s="29"/>
      <c r="DE1581" s="29"/>
      <c r="DF1581" s="29"/>
      <c r="DG1581" s="29"/>
      <c r="DH1581" s="29"/>
      <c r="DI1581" s="29"/>
      <c r="DJ1581" s="29"/>
      <c r="DK1581" s="29"/>
      <c r="DL1581" s="29"/>
      <c r="DM1581" s="29"/>
      <c r="DN1581" s="29"/>
      <c r="DO1581" s="29"/>
      <c r="DP1581" s="29"/>
      <c r="DQ1581" s="29"/>
      <c r="DR1581" s="29"/>
      <c r="DS1581" s="29"/>
      <c r="DT1581" s="29"/>
      <c r="DU1581" s="29"/>
      <c r="DV1581" s="29"/>
      <c r="DW1581" s="29"/>
      <c r="DX1581" s="29"/>
      <c r="DY1581" s="29"/>
      <c r="DZ1581" s="29"/>
      <c r="EA1581" s="29"/>
      <c r="EB1581" s="29"/>
      <c r="EC1581" s="29"/>
      <c r="ED1581" s="29"/>
      <c r="EE1581" s="29"/>
      <c r="EF1581" s="29"/>
      <c r="EG1581" s="29"/>
      <c r="EH1581" s="29"/>
      <c r="EI1581" s="29"/>
      <c r="EJ1581" s="29"/>
      <c r="EK1581" s="29"/>
      <c r="EL1581" s="29"/>
      <c r="EM1581" s="29"/>
      <c r="EN1581" s="29"/>
      <c r="EO1581" s="29"/>
      <c r="EP1581" s="29"/>
      <c r="EQ1581" s="29"/>
      <c r="ER1581" s="29"/>
      <c r="ES1581" s="29"/>
      <c r="ET1581" s="29"/>
      <c r="EU1581" s="29"/>
      <c r="EV1581" s="29"/>
      <c r="EW1581" s="29"/>
      <c r="EX1581" s="29"/>
      <c r="EY1581" s="29"/>
      <c r="EZ1581" s="29"/>
      <c r="FA1581" s="29"/>
      <c r="FB1581" s="29"/>
      <c r="FC1581" s="29"/>
      <c r="FD1581" s="29"/>
      <c r="FE1581" s="29"/>
      <c r="FF1581" s="29"/>
      <c r="FG1581" s="29"/>
      <c r="FH1581" s="29"/>
      <c r="FI1581" s="29"/>
      <c r="FJ1581" s="29"/>
      <c r="FK1581" s="29"/>
      <c r="FL1581" s="29"/>
      <c r="FM1581" s="29"/>
      <c r="FN1581" s="29"/>
      <c r="FO1581" s="29"/>
      <c r="FP1581" s="29"/>
      <c r="FQ1581" s="29"/>
      <c r="FR1581" s="29"/>
      <c r="FS1581" s="29"/>
      <c r="FT1581" s="29"/>
      <c r="FU1581" s="29"/>
      <c r="FV1581" s="29"/>
      <c r="FW1581" s="29"/>
      <c r="FX1581" s="29"/>
      <c r="FY1581" s="29"/>
      <c r="FZ1581" s="29"/>
      <c r="GA1581" s="29"/>
      <c r="GB1581" s="29"/>
      <c r="GC1581" s="29"/>
      <c r="GD1581" s="29"/>
      <c r="GE1581" s="29"/>
      <c r="GF1581" s="29"/>
      <c r="GG1581" s="29"/>
      <c r="GH1581" s="29"/>
      <c r="GI1581" s="29"/>
      <c r="GJ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</row>
    <row r="1582" spans="2:230" ht="12.75">
      <c r="B1582" s="48"/>
      <c r="C1582" s="48"/>
      <c r="D1582" s="48"/>
      <c r="E1582" s="55"/>
      <c r="F1582" s="56"/>
      <c r="G1582" s="56"/>
      <c r="H1582" s="56"/>
      <c r="I1582" s="48"/>
      <c r="J1582" s="48"/>
      <c r="K1582" s="48"/>
      <c r="L1582" s="56"/>
      <c r="M1582" s="48"/>
      <c r="N1582" s="48"/>
      <c r="O1582" s="49"/>
      <c r="P1582" s="48"/>
      <c r="Q1582" s="48"/>
      <c r="R1582" s="56"/>
      <c r="S1582" s="52"/>
      <c r="T1582" s="116"/>
      <c r="U1582" s="116"/>
      <c r="V1582" s="116"/>
      <c r="W1582" s="116"/>
      <c r="X1582" s="43"/>
      <c r="Y1582" s="43"/>
      <c r="Z1582" s="42"/>
      <c r="AA1582" s="43"/>
      <c r="AB1582" s="45"/>
      <c r="AC1582" s="45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  <c r="BE1582" s="29"/>
      <c r="BF1582" s="29"/>
      <c r="BG1582" s="29"/>
      <c r="BH1582" s="29"/>
      <c r="BI1582" s="29"/>
      <c r="BJ1582" s="29"/>
      <c r="BK1582" s="29"/>
      <c r="BL1582" s="29"/>
      <c r="BM1582" s="29"/>
      <c r="BN1582" s="29"/>
      <c r="BO1582" s="29"/>
      <c r="BP1582" s="29"/>
      <c r="BQ1582" s="29"/>
      <c r="BR1582" s="29"/>
      <c r="BS1582" s="29"/>
      <c r="BT1582" s="29"/>
      <c r="BU1582" s="29"/>
      <c r="BV1582" s="29"/>
      <c r="BW1582" s="29"/>
      <c r="BX1582" s="29"/>
      <c r="BY1582" s="29"/>
      <c r="BZ1582" s="29"/>
      <c r="CA1582" s="29"/>
      <c r="CB1582" s="29"/>
      <c r="CC1582" s="29"/>
      <c r="CD1582" s="29"/>
      <c r="CE1582" s="29"/>
      <c r="CF1582" s="29"/>
      <c r="CG1582" s="29"/>
      <c r="CH1582" s="29"/>
      <c r="CI1582" s="29"/>
      <c r="CJ1582" s="29"/>
      <c r="CK1582" s="29"/>
      <c r="CL1582" s="29"/>
      <c r="CM1582" s="29"/>
      <c r="CN1582" s="29"/>
      <c r="CO1582" s="29"/>
      <c r="CP1582" s="29"/>
      <c r="CQ1582" s="29"/>
      <c r="CR1582" s="29"/>
      <c r="CS1582" s="29"/>
      <c r="CT1582" s="29"/>
      <c r="CU1582" s="29"/>
      <c r="CV1582" s="29"/>
      <c r="CW1582" s="29"/>
      <c r="CX1582" s="29"/>
      <c r="CY1582" s="29"/>
      <c r="CZ1582" s="29"/>
      <c r="DA1582" s="29"/>
      <c r="DB1582" s="29"/>
      <c r="DC1582" s="29"/>
      <c r="DD1582" s="29"/>
      <c r="DE1582" s="29"/>
      <c r="DF1582" s="29"/>
      <c r="DG1582" s="29"/>
      <c r="DH1582" s="29"/>
      <c r="DI1582" s="29"/>
      <c r="DJ1582" s="29"/>
      <c r="DK1582" s="29"/>
      <c r="DL1582" s="29"/>
      <c r="DM1582" s="29"/>
      <c r="DN1582" s="29"/>
      <c r="DO1582" s="29"/>
      <c r="DP1582" s="29"/>
      <c r="DQ1582" s="29"/>
      <c r="DR1582" s="29"/>
      <c r="DS1582" s="29"/>
      <c r="DT1582" s="29"/>
      <c r="DU1582" s="29"/>
      <c r="DV1582" s="29"/>
      <c r="DW1582" s="29"/>
      <c r="DX1582" s="29"/>
      <c r="DY1582" s="29"/>
      <c r="DZ1582" s="29"/>
      <c r="EA1582" s="29"/>
      <c r="EB1582" s="29"/>
      <c r="EC1582" s="29"/>
      <c r="ED1582" s="29"/>
      <c r="EE1582" s="29"/>
      <c r="EF1582" s="29"/>
      <c r="EG1582" s="29"/>
      <c r="EH1582" s="29"/>
      <c r="EI1582" s="29"/>
      <c r="EJ1582" s="29"/>
      <c r="EK1582" s="29"/>
      <c r="EL1582" s="29"/>
      <c r="EM1582" s="29"/>
      <c r="EN1582" s="29"/>
      <c r="EO1582" s="29"/>
      <c r="EP1582" s="29"/>
      <c r="EQ1582" s="29"/>
      <c r="ER1582" s="29"/>
      <c r="ES1582" s="29"/>
      <c r="ET1582" s="29"/>
      <c r="EU1582" s="29"/>
      <c r="EV1582" s="29"/>
      <c r="EW1582" s="29"/>
      <c r="EX1582" s="29"/>
      <c r="EY1582" s="29"/>
      <c r="EZ1582" s="29"/>
      <c r="FA1582" s="29"/>
      <c r="FB1582" s="29"/>
      <c r="FC1582" s="29"/>
      <c r="FD1582" s="29"/>
      <c r="FE1582" s="29"/>
      <c r="FF1582" s="29"/>
      <c r="FG1582" s="29"/>
      <c r="FH1582" s="29"/>
      <c r="FI1582" s="29"/>
      <c r="FJ1582" s="29"/>
      <c r="FK1582" s="29"/>
      <c r="FL1582" s="29"/>
      <c r="FM1582" s="29"/>
      <c r="FN1582" s="29"/>
      <c r="FO1582" s="29"/>
      <c r="FP1582" s="29"/>
      <c r="FQ1582" s="29"/>
      <c r="FR1582" s="29"/>
      <c r="FS1582" s="29"/>
      <c r="FT1582" s="29"/>
      <c r="FU1582" s="29"/>
      <c r="FV1582" s="29"/>
      <c r="FW1582" s="29"/>
      <c r="FX1582" s="29"/>
      <c r="FY1582" s="29"/>
      <c r="FZ1582" s="29"/>
      <c r="GA1582" s="29"/>
      <c r="GB1582" s="29"/>
      <c r="GC1582" s="29"/>
      <c r="GD1582" s="29"/>
      <c r="GE1582" s="29"/>
      <c r="GF1582" s="29"/>
      <c r="GG1582" s="29"/>
      <c r="GH1582" s="29"/>
      <c r="GI1582" s="29"/>
      <c r="GJ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</row>
    <row r="1583" spans="2:230" ht="12.75">
      <c r="B1583" s="48"/>
      <c r="C1583" s="48"/>
      <c r="D1583" s="48"/>
      <c r="E1583" s="55"/>
      <c r="F1583" s="56"/>
      <c r="G1583" s="56"/>
      <c r="H1583" s="56"/>
      <c r="I1583" s="48"/>
      <c r="J1583" s="48"/>
      <c r="K1583" s="48"/>
      <c r="L1583" s="56"/>
      <c r="M1583" s="48"/>
      <c r="N1583" s="48"/>
      <c r="O1583" s="49"/>
      <c r="P1583" s="48"/>
      <c r="Q1583" s="48"/>
      <c r="R1583" s="56"/>
      <c r="S1583" s="52"/>
      <c r="T1583" s="116"/>
      <c r="U1583" s="116"/>
      <c r="V1583" s="116"/>
      <c r="W1583" s="116"/>
      <c r="X1583" s="43"/>
      <c r="Y1583" s="43"/>
      <c r="Z1583" s="42"/>
      <c r="AA1583" s="43"/>
      <c r="AB1583" s="45"/>
      <c r="AC1583" s="45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  <c r="BI1583" s="29"/>
      <c r="BJ1583" s="29"/>
      <c r="BK1583" s="29"/>
      <c r="BL1583" s="29"/>
      <c r="BM1583" s="29"/>
      <c r="BN1583" s="29"/>
      <c r="BO1583" s="29"/>
      <c r="BP1583" s="29"/>
      <c r="BQ1583" s="29"/>
      <c r="BR1583" s="29"/>
      <c r="BS1583" s="29"/>
      <c r="BT1583" s="29"/>
      <c r="BU1583" s="29"/>
      <c r="BV1583" s="29"/>
      <c r="BW1583" s="29"/>
      <c r="BX1583" s="29"/>
      <c r="BY1583" s="29"/>
      <c r="BZ1583" s="29"/>
      <c r="CA1583" s="29"/>
      <c r="CB1583" s="29"/>
      <c r="CC1583" s="29"/>
      <c r="CD1583" s="29"/>
      <c r="CE1583" s="29"/>
      <c r="CF1583" s="29"/>
      <c r="CG1583" s="29"/>
      <c r="CH1583" s="29"/>
      <c r="CI1583" s="29"/>
      <c r="CJ1583" s="29"/>
      <c r="CK1583" s="29"/>
      <c r="CL1583" s="29"/>
      <c r="CM1583" s="29"/>
      <c r="CN1583" s="29"/>
      <c r="CO1583" s="29"/>
      <c r="CP1583" s="29"/>
      <c r="CQ1583" s="29"/>
      <c r="CR1583" s="29"/>
      <c r="CS1583" s="29"/>
      <c r="CT1583" s="29"/>
      <c r="CU1583" s="29"/>
      <c r="CV1583" s="29"/>
      <c r="CW1583" s="29"/>
      <c r="CX1583" s="29"/>
      <c r="CY1583" s="29"/>
      <c r="CZ1583" s="29"/>
      <c r="DA1583" s="29"/>
      <c r="DB1583" s="29"/>
      <c r="DC1583" s="29"/>
      <c r="DD1583" s="29"/>
      <c r="DE1583" s="29"/>
      <c r="DF1583" s="29"/>
      <c r="DG1583" s="29"/>
      <c r="DH1583" s="29"/>
      <c r="DI1583" s="29"/>
      <c r="DJ1583" s="29"/>
      <c r="DK1583" s="29"/>
      <c r="DL1583" s="29"/>
      <c r="DM1583" s="29"/>
      <c r="DN1583" s="29"/>
      <c r="DO1583" s="29"/>
      <c r="DP1583" s="29"/>
      <c r="DQ1583" s="29"/>
      <c r="DR1583" s="29"/>
      <c r="DS1583" s="29"/>
      <c r="DT1583" s="29"/>
      <c r="DU1583" s="29"/>
      <c r="DV1583" s="29"/>
      <c r="DW1583" s="29"/>
      <c r="DX1583" s="29"/>
      <c r="DY1583" s="29"/>
      <c r="DZ1583" s="29"/>
      <c r="EA1583" s="29"/>
      <c r="EB1583" s="29"/>
      <c r="EC1583" s="29"/>
      <c r="ED1583" s="29"/>
      <c r="EE1583" s="29"/>
      <c r="EF1583" s="29"/>
      <c r="EG1583" s="29"/>
      <c r="EH1583" s="29"/>
      <c r="EI1583" s="29"/>
      <c r="EJ1583" s="29"/>
      <c r="EK1583" s="29"/>
      <c r="EL1583" s="29"/>
      <c r="EM1583" s="29"/>
      <c r="EN1583" s="29"/>
      <c r="EO1583" s="29"/>
      <c r="EP1583" s="29"/>
      <c r="EQ1583" s="29"/>
      <c r="ER1583" s="29"/>
      <c r="ES1583" s="29"/>
      <c r="ET1583" s="29"/>
      <c r="EU1583" s="29"/>
      <c r="EV1583" s="29"/>
      <c r="EW1583" s="29"/>
      <c r="EX1583" s="29"/>
      <c r="EY1583" s="29"/>
      <c r="EZ1583" s="29"/>
      <c r="FA1583" s="29"/>
      <c r="FB1583" s="29"/>
      <c r="FC1583" s="29"/>
      <c r="FD1583" s="29"/>
      <c r="FE1583" s="29"/>
      <c r="FF1583" s="29"/>
      <c r="FG1583" s="29"/>
      <c r="FH1583" s="29"/>
      <c r="FI1583" s="29"/>
      <c r="FJ1583" s="29"/>
      <c r="FK1583" s="29"/>
      <c r="FL1583" s="29"/>
      <c r="FM1583" s="29"/>
      <c r="FN1583" s="29"/>
      <c r="FO1583" s="29"/>
      <c r="FP1583" s="29"/>
      <c r="FQ1583" s="29"/>
      <c r="FR1583" s="29"/>
      <c r="FS1583" s="29"/>
      <c r="FT1583" s="29"/>
      <c r="FU1583" s="29"/>
      <c r="FV1583" s="29"/>
      <c r="FW1583" s="29"/>
      <c r="FX1583" s="29"/>
      <c r="FY1583" s="29"/>
      <c r="FZ1583" s="29"/>
      <c r="GA1583" s="29"/>
      <c r="GB1583" s="29"/>
      <c r="GC1583" s="29"/>
      <c r="GD1583" s="29"/>
      <c r="GE1583" s="29"/>
      <c r="GF1583" s="29"/>
      <c r="GG1583" s="29"/>
      <c r="GH1583" s="29"/>
      <c r="GI1583" s="29"/>
      <c r="GJ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</row>
    <row r="1584" spans="2:230" ht="12.75">
      <c r="B1584" s="48"/>
      <c r="C1584" s="48"/>
      <c r="D1584" s="48"/>
      <c r="E1584" s="55"/>
      <c r="F1584" s="56"/>
      <c r="G1584" s="56"/>
      <c r="H1584" s="56"/>
      <c r="I1584" s="48"/>
      <c r="J1584" s="48"/>
      <c r="K1584" s="48"/>
      <c r="L1584" s="56"/>
      <c r="M1584" s="48"/>
      <c r="N1584" s="48"/>
      <c r="O1584" s="49"/>
      <c r="P1584" s="48"/>
      <c r="Q1584" s="48"/>
      <c r="R1584" s="56"/>
      <c r="S1584" s="52"/>
      <c r="T1584" s="116"/>
      <c r="U1584" s="116"/>
      <c r="V1584" s="116"/>
      <c r="W1584" s="116"/>
      <c r="X1584" s="43"/>
      <c r="Y1584" s="43"/>
      <c r="Z1584" s="42"/>
      <c r="AA1584" s="43"/>
      <c r="AB1584" s="45"/>
      <c r="AC1584" s="45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  <c r="BE1584" s="29"/>
      <c r="BF1584" s="29"/>
      <c r="BG1584" s="29"/>
      <c r="BH1584" s="29"/>
      <c r="BI1584" s="29"/>
      <c r="BJ1584" s="29"/>
      <c r="BK1584" s="29"/>
      <c r="BL1584" s="29"/>
      <c r="BM1584" s="29"/>
      <c r="BN1584" s="29"/>
      <c r="BO1584" s="29"/>
      <c r="BP1584" s="29"/>
      <c r="BQ1584" s="29"/>
      <c r="BR1584" s="29"/>
      <c r="BS1584" s="29"/>
      <c r="BT1584" s="29"/>
      <c r="BU1584" s="29"/>
      <c r="BV1584" s="29"/>
      <c r="BW1584" s="29"/>
      <c r="BX1584" s="29"/>
      <c r="BY1584" s="29"/>
      <c r="BZ1584" s="29"/>
      <c r="CA1584" s="29"/>
      <c r="CB1584" s="29"/>
      <c r="CC1584" s="29"/>
      <c r="CD1584" s="29"/>
      <c r="CE1584" s="29"/>
      <c r="CF1584" s="29"/>
      <c r="CG1584" s="29"/>
      <c r="CH1584" s="29"/>
      <c r="CI1584" s="29"/>
      <c r="CJ1584" s="29"/>
      <c r="CK1584" s="29"/>
      <c r="CL1584" s="29"/>
      <c r="CM1584" s="29"/>
      <c r="CN1584" s="29"/>
      <c r="CO1584" s="29"/>
      <c r="CP1584" s="29"/>
      <c r="CQ1584" s="29"/>
      <c r="CR1584" s="29"/>
      <c r="CS1584" s="29"/>
      <c r="CT1584" s="29"/>
      <c r="CU1584" s="29"/>
      <c r="CV1584" s="29"/>
      <c r="CW1584" s="29"/>
      <c r="CX1584" s="29"/>
      <c r="CY1584" s="29"/>
      <c r="CZ1584" s="29"/>
      <c r="DA1584" s="29"/>
      <c r="DB1584" s="29"/>
      <c r="DC1584" s="29"/>
      <c r="DD1584" s="29"/>
      <c r="DE1584" s="29"/>
      <c r="DF1584" s="29"/>
      <c r="DG1584" s="29"/>
      <c r="DH1584" s="29"/>
      <c r="DI1584" s="29"/>
      <c r="DJ1584" s="29"/>
      <c r="DK1584" s="29"/>
      <c r="DL1584" s="29"/>
      <c r="DM1584" s="29"/>
      <c r="DN1584" s="29"/>
      <c r="DO1584" s="29"/>
      <c r="DP1584" s="29"/>
      <c r="DQ1584" s="29"/>
      <c r="DR1584" s="29"/>
      <c r="DS1584" s="29"/>
      <c r="DT1584" s="29"/>
      <c r="DU1584" s="29"/>
      <c r="DV1584" s="29"/>
      <c r="DW1584" s="29"/>
      <c r="DX1584" s="29"/>
      <c r="DY1584" s="29"/>
      <c r="DZ1584" s="29"/>
      <c r="EA1584" s="29"/>
      <c r="EB1584" s="29"/>
      <c r="EC1584" s="29"/>
      <c r="ED1584" s="29"/>
      <c r="EE1584" s="29"/>
      <c r="EF1584" s="29"/>
      <c r="EG1584" s="29"/>
      <c r="EH1584" s="29"/>
      <c r="EI1584" s="29"/>
      <c r="EJ1584" s="29"/>
      <c r="EK1584" s="29"/>
      <c r="EL1584" s="29"/>
      <c r="EM1584" s="29"/>
      <c r="EN1584" s="29"/>
      <c r="EO1584" s="29"/>
      <c r="EP1584" s="29"/>
      <c r="EQ1584" s="29"/>
      <c r="ER1584" s="29"/>
      <c r="ES1584" s="29"/>
      <c r="ET1584" s="29"/>
      <c r="EU1584" s="29"/>
      <c r="EV1584" s="29"/>
      <c r="EW1584" s="29"/>
      <c r="EX1584" s="29"/>
      <c r="EY1584" s="29"/>
      <c r="EZ1584" s="29"/>
      <c r="FA1584" s="29"/>
      <c r="FB1584" s="29"/>
      <c r="FC1584" s="29"/>
      <c r="FD1584" s="29"/>
      <c r="FE1584" s="29"/>
      <c r="FF1584" s="29"/>
      <c r="FG1584" s="29"/>
      <c r="FH1584" s="29"/>
      <c r="FI1584" s="29"/>
      <c r="FJ1584" s="29"/>
      <c r="FK1584" s="29"/>
      <c r="FL1584" s="29"/>
      <c r="FM1584" s="29"/>
      <c r="FN1584" s="29"/>
      <c r="FO1584" s="29"/>
      <c r="FP1584" s="29"/>
      <c r="FQ1584" s="29"/>
      <c r="FR1584" s="29"/>
      <c r="FS1584" s="29"/>
      <c r="FT1584" s="29"/>
      <c r="FU1584" s="29"/>
      <c r="FV1584" s="29"/>
      <c r="FW1584" s="29"/>
      <c r="FX1584" s="29"/>
      <c r="FY1584" s="29"/>
      <c r="FZ1584" s="29"/>
      <c r="GA1584" s="29"/>
      <c r="GB1584" s="29"/>
      <c r="GC1584" s="29"/>
      <c r="GD1584" s="29"/>
      <c r="GE1584" s="29"/>
      <c r="GF1584" s="29"/>
      <c r="GG1584" s="29"/>
      <c r="GH1584" s="29"/>
      <c r="GI1584" s="29"/>
      <c r="GJ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</row>
    <row r="1585" spans="2:230" ht="12.75">
      <c r="B1585" s="48"/>
      <c r="C1585" s="48"/>
      <c r="D1585" s="48"/>
      <c r="E1585" s="55"/>
      <c r="F1585" s="56"/>
      <c r="G1585" s="56"/>
      <c r="H1585" s="56"/>
      <c r="I1585" s="48"/>
      <c r="J1585" s="48"/>
      <c r="K1585" s="48"/>
      <c r="L1585" s="56"/>
      <c r="M1585" s="48"/>
      <c r="N1585" s="48"/>
      <c r="O1585" s="49"/>
      <c r="P1585" s="48"/>
      <c r="Q1585" s="48"/>
      <c r="R1585" s="56"/>
      <c r="S1585" s="52"/>
      <c r="T1585" s="116"/>
      <c r="U1585" s="116"/>
      <c r="V1585" s="116"/>
      <c r="W1585" s="116"/>
      <c r="X1585" s="43"/>
      <c r="Y1585" s="43"/>
      <c r="Z1585" s="42"/>
      <c r="AA1585" s="43"/>
      <c r="AB1585" s="45"/>
      <c r="AC1585" s="45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  <c r="BE1585" s="29"/>
      <c r="BF1585" s="29"/>
      <c r="BG1585" s="29"/>
      <c r="BH1585" s="29"/>
      <c r="BI1585" s="29"/>
      <c r="BJ1585" s="29"/>
      <c r="BK1585" s="29"/>
      <c r="BL1585" s="29"/>
      <c r="BM1585" s="29"/>
      <c r="BN1585" s="29"/>
      <c r="BO1585" s="29"/>
      <c r="BP1585" s="29"/>
      <c r="BQ1585" s="29"/>
      <c r="BR1585" s="29"/>
      <c r="BS1585" s="29"/>
      <c r="BT1585" s="29"/>
      <c r="BU1585" s="29"/>
      <c r="BV1585" s="29"/>
      <c r="BW1585" s="29"/>
      <c r="BX1585" s="29"/>
      <c r="BY1585" s="29"/>
      <c r="BZ1585" s="29"/>
      <c r="CA1585" s="29"/>
      <c r="CB1585" s="29"/>
      <c r="CC1585" s="29"/>
      <c r="CD1585" s="29"/>
      <c r="CE1585" s="29"/>
      <c r="CF1585" s="29"/>
      <c r="CG1585" s="29"/>
      <c r="CH1585" s="29"/>
      <c r="CI1585" s="29"/>
      <c r="CJ1585" s="29"/>
      <c r="CK1585" s="29"/>
      <c r="CL1585" s="29"/>
      <c r="CM1585" s="29"/>
      <c r="CN1585" s="29"/>
      <c r="CO1585" s="29"/>
      <c r="CP1585" s="29"/>
      <c r="CQ1585" s="29"/>
      <c r="CR1585" s="29"/>
      <c r="CS1585" s="29"/>
      <c r="CT1585" s="29"/>
      <c r="CU1585" s="29"/>
      <c r="CV1585" s="29"/>
      <c r="CW1585" s="29"/>
      <c r="CX1585" s="29"/>
      <c r="CY1585" s="29"/>
      <c r="CZ1585" s="29"/>
      <c r="DA1585" s="29"/>
      <c r="DB1585" s="29"/>
      <c r="DC1585" s="29"/>
      <c r="DD1585" s="29"/>
      <c r="DE1585" s="29"/>
      <c r="DF1585" s="29"/>
      <c r="DG1585" s="29"/>
      <c r="DH1585" s="29"/>
      <c r="DI1585" s="29"/>
      <c r="DJ1585" s="29"/>
      <c r="DK1585" s="29"/>
      <c r="DL1585" s="29"/>
      <c r="DM1585" s="29"/>
      <c r="DN1585" s="29"/>
      <c r="DO1585" s="29"/>
      <c r="DP1585" s="29"/>
      <c r="DQ1585" s="29"/>
      <c r="DR1585" s="29"/>
      <c r="DS1585" s="29"/>
      <c r="DT1585" s="29"/>
      <c r="DU1585" s="29"/>
      <c r="DV1585" s="29"/>
      <c r="DW1585" s="29"/>
      <c r="DX1585" s="29"/>
      <c r="DY1585" s="29"/>
      <c r="DZ1585" s="29"/>
      <c r="EA1585" s="29"/>
      <c r="EB1585" s="29"/>
      <c r="EC1585" s="29"/>
      <c r="ED1585" s="29"/>
      <c r="EE1585" s="29"/>
      <c r="EF1585" s="29"/>
      <c r="EG1585" s="29"/>
      <c r="EH1585" s="29"/>
      <c r="EI1585" s="29"/>
      <c r="EJ1585" s="29"/>
      <c r="EK1585" s="29"/>
      <c r="EL1585" s="29"/>
      <c r="EM1585" s="29"/>
      <c r="EN1585" s="29"/>
      <c r="EO1585" s="29"/>
      <c r="EP1585" s="29"/>
      <c r="EQ1585" s="29"/>
      <c r="ER1585" s="29"/>
      <c r="ES1585" s="29"/>
      <c r="ET1585" s="29"/>
      <c r="EU1585" s="29"/>
      <c r="EV1585" s="29"/>
      <c r="EW1585" s="29"/>
      <c r="EX1585" s="29"/>
      <c r="EY1585" s="29"/>
      <c r="EZ1585" s="29"/>
      <c r="FA1585" s="29"/>
      <c r="FB1585" s="29"/>
      <c r="FC1585" s="29"/>
      <c r="FD1585" s="29"/>
      <c r="FE1585" s="29"/>
      <c r="FF1585" s="29"/>
      <c r="FG1585" s="29"/>
      <c r="FH1585" s="29"/>
      <c r="FI1585" s="29"/>
      <c r="FJ1585" s="29"/>
      <c r="FK1585" s="29"/>
      <c r="FL1585" s="29"/>
      <c r="FM1585" s="29"/>
      <c r="FN1585" s="29"/>
      <c r="FO1585" s="29"/>
      <c r="FP1585" s="29"/>
      <c r="FQ1585" s="29"/>
      <c r="FR1585" s="29"/>
      <c r="FS1585" s="29"/>
      <c r="FT1585" s="29"/>
      <c r="FU1585" s="29"/>
      <c r="FV1585" s="29"/>
      <c r="FW1585" s="29"/>
      <c r="FX1585" s="29"/>
      <c r="FY1585" s="29"/>
      <c r="FZ1585" s="29"/>
      <c r="GA1585" s="29"/>
      <c r="GB1585" s="29"/>
      <c r="GC1585" s="29"/>
      <c r="GD1585" s="29"/>
      <c r="GE1585" s="29"/>
      <c r="GF1585" s="29"/>
      <c r="GG1585" s="29"/>
      <c r="GH1585" s="29"/>
      <c r="GI1585" s="29"/>
      <c r="GJ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</row>
    <row r="1586" spans="2:230" ht="12.75">
      <c r="B1586" s="48"/>
      <c r="C1586" s="48"/>
      <c r="D1586" s="48"/>
      <c r="E1586" s="55"/>
      <c r="F1586" s="56"/>
      <c r="G1586" s="56"/>
      <c r="H1586" s="56"/>
      <c r="I1586" s="48"/>
      <c r="J1586" s="48"/>
      <c r="K1586" s="48"/>
      <c r="L1586" s="56"/>
      <c r="M1586" s="48"/>
      <c r="N1586" s="48"/>
      <c r="O1586" s="49"/>
      <c r="P1586" s="48"/>
      <c r="Q1586" s="48"/>
      <c r="R1586" s="56"/>
      <c r="S1586" s="52"/>
      <c r="T1586" s="116"/>
      <c r="U1586" s="116"/>
      <c r="V1586" s="116"/>
      <c r="W1586" s="116"/>
      <c r="X1586" s="43"/>
      <c r="Y1586" s="43"/>
      <c r="Z1586" s="42"/>
      <c r="AA1586" s="43"/>
      <c r="AB1586" s="45"/>
      <c r="AC1586" s="45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  <c r="BE1586" s="29"/>
      <c r="BF1586" s="29"/>
      <c r="BG1586" s="29"/>
      <c r="BH1586" s="29"/>
      <c r="BI1586" s="29"/>
      <c r="BJ1586" s="29"/>
      <c r="BK1586" s="29"/>
      <c r="BL1586" s="29"/>
      <c r="BM1586" s="29"/>
      <c r="BN1586" s="29"/>
      <c r="BO1586" s="29"/>
      <c r="BP1586" s="29"/>
      <c r="BQ1586" s="29"/>
      <c r="BR1586" s="29"/>
      <c r="BS1586" s="29"/>
      <c r="BT1586" s="29"/>
      <c r="BU1586" s="29"/>
      <c r="BV1586" s="29"/>
      <c r="BW1586" s="29"/>
      <c r="BX1586" s="29"/>
      <c r="BY1586" s="29"/>
      <c r="BZ1586" s="29"/>
      <c r="CA1586" s="29"/>
      <c r="CB1586" s="29"/>
      <c r="CC1586" s="29"/>
      <c r="CD1586" s="29"/>
      <c r="CE1586" s="29"/>
      <c r="CF1586" s="29"/>
      <c r="CG1586" s="29"/>
      <c r="CH1586" s="29"/>
      <c r="CI1586" s="29"/>
      <c r="CJ1586" s="29"/>
      <c r="CK1586" s="29"/>
      <c r="CL1586" s="29"/>
      <c r="CM1586" s="29"/>
      <c r="CN1586" s="29"/>
      <c r="CO1586" s="29"/>
      <c r="CP1586" s="29"/>
      <c r="CQ1586" s="29"/>
      <c r="CR1586" s="29"/>
      <c r="CS1586" s="29"/>
      <c r="CT1586" s="29"/>
      <c r="CU1586" s="29"/>
      <c r="CV1586" s="29"/>
      <c r="CW1586" s="29"/>
      <c r="CX1586" s="29"/>
      <c r="CY1586" s="29"/>
      <c r="CZ1586" s="29"/>
      <c r="DA1586" s="29"/>
      <c r="DB1586" s="29"/>
      <c r="DC1586" s="29"/>
      <c r="DD1586" s="29"/>
      <c r="DE1586" s="29"/>
      <c r="DF1586" s="29"/>
      <c r="DG1586" s="29"/>
      <c r="DH1586" s="29"/>
      <c r="DI1586" s="29"/>
      <c r="DJ1586" s="29"/>
      <c r="DK1586" s="29"/>
      <c r="DL1586" s="29"/>
      <c r="DM1586" s="29"/>
      <c r="DN1586" s="29"/>
      <c r="DO1586" s="29"/>
      <c r="DP1586" s="29"/>
      <c r="DQ1586" s="29"/>
      <c r="DR1586" s="29"/>
      <c r="DS1586" s="29"/>
      <c r="DT1586" s="29"/>
      <c r="DU1586" s="29"/>
      <c r="DV1586" s="29"/>
      <c r="DW1586" s="29"/>
      <c r="DX1586" s="29"/>
      <c r="DY1586" s="29"/>
      <c r="DZ1586" s="29"/>
      <c r="EA1586" s="29"/>
      <c r="EB1586" s="29"/>
      <c r="EC1586" s="29"/>
      <c r="ED1586" s="29"/>
      <c r="EE1586" s="29"/>
      <c r="EF1586" s="29"/>
      <c r="EG1586" s="29"/>
      <c r="EH1586" s="29"/>
      <c r="EI1586" s="29"/>
      <c r="EJ1586" s="29"/>
      <c r="EK1586" s="29"/>
      <c r="EL1586" s="29"/>
      <c r="EM1586" s="29"/>
      <c r="EN1586" s="29"/>
      <c r="EO1586" s="29"/>
      <c r="EP1586" s="29"/>
      <c r="EQ1586" s="29"/>
      <c r="ER1586" s="29"/>
      <c r="ES1586" s="29"/>
      <c r="ET1586" s="29"/>
      <c r="EU1586" s="29"/>
      <c r="EV1586" s="29"/>
      <c r="EW1586" s="29"/>
      <c r="EX1586" s="29"/>
      <c r="EY1586" s="29"/>
      <c r="EZ1586" s="29"/>
      <c r="FA1586" s="29"/>
      <c r="FB1586" s="29"/>
      <c r="FC1586" s="29"/>
      <c r="FD1586" s="29"/>
      <c r="FE1586" s="29"/>
      <c r="FF1586" s="29"/>
      <c r="FG1586" s="29"/>
      <c r="FH1586" s="29"/>
      <c r="FI1586" s="29"/>
      <c r="FJ1586" s="29"/>
      <c r="FK1586" s="29"/>
      <c r="FL1586" s="29"/>
      <c r="FM1586" s="29"/>
      <c r="FN1586" s="29"/>
      <c r="FO1586" s="29"/>
      <c r="FP1586" s="29"/>
      <c r="FQ1586" s="29"/>
      <c r="FR1586" s="29"/>
      <c r="FS1586" s="29"/>
      <c r="FT1586" s="29"/>
      <c r="FU1586" s="29"/>
      <c r="FV1586" s="29"/>
      <c r="FW1586" s="29"/>
      <c r="FX1586" s="29"/>
      <c r="FY1586" s="29"/>
      <c r="FZ1586" s="29"/>
      <c r="GA1586" s="29"/>
      <c r="GB1586" s="29"/>
      <c r="GC1586" s="29"/>
      <c r="GD1586" s="29"/>
      <c r="GE1586" s="29"/>
      <c r="GF1586" s="29"/>
      <c r="GG1586" s="29"/>
      <c r="GH1586" s="29"/>
      <c r="GI1586" s="29"/>
      <c r="GJ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</row>
    <row r="1587" spans="2:230" ht="12.75">
      <c r="B1587" s="48"/>
      <c r="C1587" s="48"/>
      <c r="D1587" s="48"/>
      <c r="E1587" s="55"/>
      <c r="F1587" s="56"/>
      <c r="G1587" s="56"/>
      <c r="H1587" s="56"/>
      <c r="I1587" s="48"/>
      <c r="J1587" s="48"/>
      <c r="K1587" s="48"/>
      <c r="L1587" s="56"/>
      <c r="M1587" s="48"/>
      <c r="N1587" s="48"/>
      <c r="O1587" s="49"/>
      <c r="P1587" s="48"/>
      <c r="Q1587" s="48"/>
      <c r="R1587" s="56"/>
      <c r="S1587" s="52"/>
      <c r="T1587" s="116"/>
      <c r="U1587" s="116"/>
      <c r="V1587" s="116"/>
      <c r="W1587" s="116"/>
      <c r="X1587" s="43"/>
      <c r="Y1587" s="43"/>
      <c r="Z1587" s="42"/>
      <c r="AA1587" s="43"/>
      <c r="AB1587" s="45"/>
      <c r="AC1587" s="45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  <c r="BE1587" s="29"/>
      <c r="BF1587" s="29"/>
      <c r="BG1587" s="29"/>
      <c r="BH1587" s="29"/>
      <c r="BI1587" s="29"/>
      <c r="BJ1587" s="29"/>
      <c r="BK1587" s="29"/>
      <c r="BL1587" s="29"/>
      <c r="BM1587" s="29"/>
      <c r="BN1587" s="29"/>
      <c r="BO1587" s="29"/>
      <c r="BP1587" s="29"/>
      <c r="BQ1587" s="29"/>
      <c r="BR1587" s="29"/>
      <c r="BS1587" s="29"/>
      <c r="BT1587" s="29"/>
      <c r="BU1587" s="29"/>
      <c r="BV1587" s="29"/>
      <c r="BW1587" s="29"/>
      <c r="BX1587" s="29"/>
      <c r="BY1587" s="29"/>
      <c r="BZ1587" s="29"/>
      <c r="CA1587" s="29"/>
      <c r="CB1587" s="29"/>
      <c r="CC1587" s="29"/>
      <c r="CD1587" s="29"/>
      <c r="CE1587" s="29"/>
      <c r="CF1587" s="29"/>
      <c r="CG1587" s="29"/>
      <c r="CH1587" s="29"/>
      <c r="CI1587" s="29"/>
      <c r="CJ1587" s="29"/>
      <c r="CK1587" s="29"/>
      <c r="CL1587" s="29"/>
      <c r="CM1587" s="29"/>
      <c r="CN1587" s="29"/>
      <c r="CO1587" s="29"/>
      <c r="CP1587" s="29"/>
      <c r="CQ1587" s="29"/>
      <c r="CR1587" s="29"/>
      <c r="CS1587" s="29"/>
      <c r="CT1587" s="29"/>
      <c r="CU1587" s="29"/>
      <c r="CV1587" s="29"/>
      <c r="CW1587" s="29"/>
      <c r="CX1587" s="29"/>
      <c r="CY1587" s="29"/>
      <c r="CZ1587" s="29"/>
      <c r="DA1587" s="29"/>
      <c r="DB1587" s="29"/>
      <c r="DC1587" s="29"/>
      <c r="DD1587" s="29"/>
      <c r="DE1587" s="29"/>
      <c r="DF1587" s="29"/>
      <c r="DG1587" s="29"/>
      <c r="DH1587" s="29"/>
      <c r="DI1587" s="29"/>
      <c r="DJ1587" s="29"/>
      <c r="DK1587" s="29"/>
      <c r="DL1587" s="29"/>
      <c r="DM1587" s="29"/>
      <c r="DN1587" s="29"/>
      <c r="DO1587" s="29"/>
      <c r="DP1587" s="29"/>
      <c r="DQ1587" s="29"/>
      <c r="DR1587" s="29"/>
      <c r="DS1587" s="29"/>
      <c r="DT1587" s="29"/>
      <c r="DU1587" s="29"/>
      <c r="DV1587" s="29"/>
      <c r="DW1587" s="29"/>
      <c r="DX1587" s="29"/>
      <c r="DY1587" s="29"/>
      <c r="DZ1587" s="29"/>
      <c r="EA1587" s="29"/>
      <c r="EB1587" s="29"/>
      <c r="EC1587" s="29"/>
      <c r="ED1587" s="29"/>
      <c r="EE1587" s="29"/>
      <c r="EF1587" s="29"/>
      <c r="EG1587" s="29"/>
      <c r="EH1587" s="29"/>
      <c r="EI1587" s="29"/>
      <c r="EJ1587" s="29"/>
      <c r="EK1587" s="29"/>
      <c r="EL1587" s="29"/>
      <c r="EM1587" s="29"/>
      <c r="EN1587" s="29"/>
      <c r="EO1587" s="29"/>
      <c r="EP1587" s="29"/>
      <c r="EQ1587" s="29"/>
      <c r="ER1587" s="29"/>
      <c r="ES1587" s="29"/>
      <c r="ET1587" s="29"/>
      <c r="EU1587" s="29"/>
      <c r="EV1587" s="29"/>
      <c r="EW1587" s="29"/>
      <c r="EX1587" s="29"/>
      <c r="EY1587" s="29"/>
      <c r="EZ1587" s="29"/>
      <c r="FA1587" s="29"/>
      <c r="FB1587" s="29"/>
      <c r="FC1587" s="29"/>
      <c r="FD1587" s="29"/>
      <c r="FE1587" s="29"/>
      <c r="FF1587" s="29"/>
      <c r="FG1587" s="29"/>
      <c r="FH1587" s="29"/>
      <c r="FI1587" s="29"/>
      <c r="FJ1587" s="29"/>
      <c r="FK1587" s="29"/>
      <c r="FL1587" s="29"/>
      <c r="FM1587" s="29"/>
      <c r="FN1587" s="29"/>
      <c r="FO1587" s="29"/>
      <c r="FP1587" s="29"/>
      <c r="FQ1587" s="29"/>
      <c r="FR1587" s="29"/>
      <c r="FS1587" s="29"/>
      <c r="FT1587" s="29"/>
      <c r="FU1587" s="29"/>
      <c r="FV1587" s="29"/>
      <c r="FW1587" s="29"/>
      <c r="FX1587" s="29"/>
      <c r="FY1587" s="29"/>
      <c r="FZ1587" s="29"/>
      <c r="GA1587" s="29"/>
      <c r="GB1587" s="29"/>
      <c r="GC1587" s="29"/>
      <c r="GD1587" s="29"/>
      <c r="GE1587" s="29"/>
      <c r="GF1587" s="29"/>
      <c r="GG1587" s="29"/>
      <c r="GH1587" s="29"/>
      <c r="GI1587" s="29"/>
      <c r="GJ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</row>
    <row r="1588" spans="2:230" ht="12.75">
      <c r="B1588" s="48"/>
      <c r="C1588" s="48"/>
      <c r="D1588" s="48"/>
      <c r="E1588" s="55"/>
      <c r="F1588" s="56"/>
      <c r="G1588" s="56"/>
      <c r="H1588" s="56"/>
      <c r="I1588" s="48"/>
      <c r="J1588" s="48"/>
      <c r="K1588" s="48"/>
      <c r="L1588" s="56"/>
      <c r="M1588" s="48"/>
      <c r="N1588" s="48"/>
      <c r="O1588" s="49"/>
      <c r="P1588" s="48"/>
      <c r="Q1588" s="48"/>
      <c r="R1588" s="56"/>
      <c r="S1588" s="52"/>
      <c r="T1588" s="116"/>
      <c r="U1588" s="116"/>
      <c r="V1588" s="116"/>
      <c r="W1588" s="116"/>
      <c r="X1588" s="43"/>
      <c r="Y1588" s="43"/>
      <c r="Z1588" s="42"/>
      <c r="AA1588" s="43"/>
      <c r="AB1588" s="45"/>
      <c r="AC1588" s="45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  <c r="BE1588" s="29"/>
      <c r="BF1588" s="29"/>
      <c r="BG1588" s="29"/>
      <c r="BH1588" s="29"/>
      <c r="BI1588" s="29"/>
      <c r="BJ1588" s="29"/>
      <c r="BK1588" s="29"/>
      <c r="BL1588" s="29"/>
      <c r="BM1588" s="29"/>
      <c r="BN1588" s="29"/>
      <c r="BO1588" s="29"/>
      <c r="BP1588" s="29"/>
      <c r="BQ1588" s="29"/>
      <c r="BR1588" s="29"/>
      <c r="BS1588" s="29"/>
      <c r="BT1588" s="29"/>
      <c r="BU1588" s="29"/>
      <c r="BV1588" s="29"/>
      <c r="BW1588" s="29"/>
      <c r="BX1588" s="29"/>
      <c r="BY1588" s="29"/>
      <c r="BZ1588" s="29"/>
      <c r="CA1588" s="29"/>
      <c r="CB1588" s="29"/>
      <c r="CC1588" s="29"/>
      <c r="CD1588" s="29"/>
      <c r="CE1588" s="29"/>
      <c r="CF1588" s="29"/>
      <c r="CG1588" s="29"/>
      <c r="CH1588" s="29"/>
      <c r="CI1588" s="29"/>
      <c r="CJ1588" s="29"/>
      <c r="CK1588" s="29"/>
      <c r="CL1588" s="29"/>
      <c r="CM1588" s="29"/>
      <c r="CN1588" s="29"/>
      <c r="CO1588" s="29"/>
      <c r="CP1588" s="29"/>
      <c r="CQ1588" s="29"/>
      <c r="CR1588" s="29"/>
      <c r="CS1588" s="29"/>
      <c r="CT1588" s="29"/>
      <c r="CU1588" s="29"/>
      <c r="CV1588" s="29"/>
      <c r="CW1588" s="29"/>
      <c r="CX1588" s="29"/>
      <c r="CY1588" s="29"/>
      <c r="CZ1588" s="29"/>
      <c r="DA1588" s="29"/>
      <c r="DB1588" s="29"/>
      <c r="DC1588" s="29"/>
      <c r="DD1588" s="29"/>
      <c r="DE1588" s="29"/>
      <c r="DF1588" s="29"/>
      <c r="DG1588" s="29"/>
      <c r="DH1588" s="29"/>
      <c r="DI1588" s="29"/>
      <c r="DJ1588" s="29"/>
      <c r="DK1588" s="29"/>
      <c r="DL1588" s="29"/>
      <c r="DM1588" s="29"/>
      <c r="DN1588" s="29"/>
      <c r="DO1588" s="29"/>
      <c r="DP1588" s="29"/>
      <c r="DQ1588" s="29"/>
      <c r="DR1588" s="29"/>
      <c r="DS1588" s="29"/>
      <c r="DT1588" s="29"/>
      <c r="DU1588" s="29"/>
      <c r="DV1588" s="29"/>
      <c r="DW1588" s="29"/>
      <c r="DX1588" s="29"/>
      <c r="DY1588" s="29"/>
      <c r="DZ1588" s="29"/>
      <c r="EA1588" s="29"/>
      <c r="EB1588" s="29"/>
      <c r="EC1588" s="29"/>
      <c r="ED1588" s="29"/>
      <c r="EE1588" s="29"/>
      <c r="EF1588" s="29"/>
      <c r="EG1588" s="29"/>
      <c r="EH1588" s="29"/>
      <c r="EI1588" s="29"/>
      <c r="EJ1588" s="29"/>
      <c r="EK1588" s="29"/>
      <c r="EL1588" s="29"/>
      <c r="EM1588" s="29"/>
      <c r="EN1588" s="29"/>
      <c r="EO1588" s="29"/>
      <c r="EP1588" s="29"/>
      <c r="EQ1588" s="29"/>
      <c r="ER1588" s="29"/>
      <c r="ES1588" s="29"/>
      <c r="ET1588" s="29"/>
      <c r="EU1588" s="29"/>
      <c r="EV1588" s="29"/>
      <c r="EW1588" s="29"/>
      <c r="EX1588" s="29"/>
      <c r="EY1588" s="29"/>
      <c r="EZ1588" s="29"/>
      <c r="FA1588" s="29"/>
      <c r="FB1588" s="29"/>
      <c r="FC1588" s="29"/>
      <c r="FD1588" s="29"/>
      <c r="FE1588" s="29"/>
      <c r="FF1588" s="29"/>
      <c r="FG1588" s="29"/>
      <c r="FH1588" s="29"/>
      <c r="FI1588" s="29"/>
      <c r="FJ1588" s="29"/>
      <c r="FK1588" s="29"/>
      <c r="FL1588" s="29"/>
      <c r="FM1588" s="29"/>
      <c r="FN1588" s="29"/>
      <c r="FO1588" s="29"/>
      <c r="FP1588" s="29"/>
      <c r="FQ1588" s="29"/>
      <c r="FR1588" s="29"/>
      <c r="FS1588" s="29"/>
      <c r="FT1588" s="29"/>
      <c r="FU1588" s="29"/>
      <c r="FV1588" s="29"/>
      <c r="FW1588" s="29"/>
      <c r="FX1588" s="29"/>
      <c r="FY1588" s="29"/>
      <c r="FZ1588" s="29"/>
      <c r="GA1588" s="29"/>
      <c r="GB1588" s="29"/>
      <c r="GC1588" s="29"/>
      <c r="GD1588" s="29"/>
      <c r="GE1588" s="29"/>
      <c r="GF1588" s="29"/>
      <c r="GG1588" s="29"/>
      <c r="GH1588" s="29"/>
      <c r="GI1588" s="29"/>
      <c r="GJ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</row>
    <row r="1589" spans="2:230" ht="12.75">
      <c r="B1589" s="48"/>
      <c r="C1589" s="48"/>
      <c r="D1589" s="48"/>
      <c r="E1589" s="55"/>
      <c r="F1589" s="56"/>
      <c r="G1589" s="56"/>
      <c r="H1589" s="56"/>
      <c r="I1589" s="48"/>
      <c r="J1589" s="48"/>
      <c r="K1589" s="48"/>
      <c r="L1589" s="56"/>
      <c r="M1589" s="48"/>
      <c r="N1589" s="48"/>
      <c r="O1589" s="49"/>
      <c r="P1589" s="48"/>
      <c r="Q1589" s="48"/>
      <c r="R1589" s="56"/>
      <c r="S1589" s="52"/>
      <c r="T1589" s="116"/>
      <c r="U1589" s="116"/>
      <c r="V1589" s="116"/>
      <c r="W1589" s="116"/>
      <c r="X1589" s="43"/>
      <c r="Y1589" s="43"/>
      <c r="Z1589" s="42"/>
      <c r="AA1589" s="43"/>
      <c r="AB1589" s="45"/>
      <c r="AC1589" s="45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  <c r="BI1589" s="29"/>
      <c r="BJ1589" s="29"/>
      <c r="BK1589" s="29"/>
      <c r="BL1589" s="29"/>
      <c r="BM1589" s="29"/>
      <c r="BN1589" s="29"/>
      <c r="BO1589" s="29"/>
      <c r="BP1589" s="29"/>
      <c r="BQ1589" s="29"/>
      <c r="BR1589" s="29"/>
      <c r="BS1589" s="29"/>
      <c r="BT1589" s="29"/>
      <c r="BU1589" s="29"/>
      <c r="BV1589" s="29"/>
      <c r="BW1589" s="29"/>
      <c r="BX1589" s="29"/>
      <c r="BY1589" s="29"/>
      <c r="BZ1589" s="29"/>
      <c r="CA1589" s="29"/>
      <c r="CB1589" s="29"/>
      <c r="CC1589" s="29"/>
      <c r="CD1589" s="29"/>
      <c r="CE1589" s="29"/>
      <c r="CF1589" s="29"/>
      <c r="CG1589" s="29"/>
      <c r="CH1589" s="29"/>
      <c r="CI1589" s="29"/>
      <c r="CJ1589" s="29"/>
      <c r="CK1589" s="29"/>
      <c r="CL1589" s="29"/>
      <c r="CM1589" s="29"/>
      <c r="CN1589" s="29"/>
      <c r="CO1589" s="29"/>
      <c r="CP1589" s="29"/>
      <c r="CQ1589" s="29"/>
      <c r="CR1589" s="29"/>
      <c r="CS1589" s="29"/>
      <c r="CT1589" s="29"/>
      <c r="CU1589" s="29"/>
      <c r="CV1589" s="29"/>
      <c r="CW1589" s="29"/>
      <c r="CX1589" s="29"/>
      <c r="CY1589" s="29"/>
      <c r="CZ1589" s="29"/>
      <c r="DA1589" s="29"/>
      <c r="DB1589" s="29"/>
      <c r="DC1589" s="29"/>
      <c r="DD1589" s="29"/>
      <c r="DE1589" s="29"/>
      <c r="DF1589" s="29"/>
      <c r="DG1589" s="29"/>
      <c r="DH1589" s="29"/>
      <c r="DI1589" s="29"/>
      <c r="DJ1589" s="29"/>
      <c r="DK1589" s="29"/>
      <c r="DL1589" s="29"/>
      <c r="DM1589" s="29"/>
      <c r="DN1589" s="29"/>
      <c r="DO1589" s="29"/>
      <c r="DP1589" s="29"/>
      <c r="DQ1589" s="29"/>
      <c r="DR1589" s="29"/>
      <c r="DS1589" s="29"/>
      <c r="DT1589" s="29"/>
      <c r="DU1589" s="29"/>
      <c r="DV1589" s="29"/>
      <c r="DW1589" s="29"/>
      <c r="DX1589" s="29"/>
      <c r="DY1589" s="29"/>
      <c r="DZ1589" s="29"/>
      <c r="EA1589" s="29"/>
      <c r="EB1589" s="29"/>
      <c r="EC1589" s="29"/>
      <c r="ED1589" s="29"/>
      <c r="EE1589" s="29"/>
      <c r="EF1589" s="29"/>
      <c r="EG1589" s="29"/>
      <c r="EH1589" s="29"/>
      <c r="EI1589" s="29"/>
      <c r="EJ1589" s="29"/>
      <c r="EK1589" s="29"/>
      <c r="EL1589" s="29"/>
      <c r="EM1589" s="29"/>
      <c r="EN1589" s="29"/>
      <c r="EO1589" s="29"/>
      <c r="EP1589" s="29"/>
      <c r="EQ1589" s="29"/>
      <c r="ER1589" s="29"/>
      <c r="ES1589" s="29"/>
      <c r="ET1589" s="29"/>
      <c r="EU1589" s="29"/>
      <c r="EV1589" s="29"/>
      <c r="EW1589" s="29"/>
      <c r="EX1589" s="29"/>
      <c r="EY1589" s="29"/>
      <c r="EZ1589" s="29"/>
      <c r="FA1589" s="29"/>
      <c r="FB1589" s="29"/>
      <c r="FC1589" s="29"/>
      <c r="FD1589" s="29"/>
      <c r="FE1589" s="29"/>
      <c r="FF1589" s="29"/>
      <c r="FG1589" s="29"/>
      <c r="FH1589" s="29"/>
      <c r="FI1589" s="29"/>
      <c r="FJ1589" s="29"/>
      <c r="FK1589" s="29"/>
      <c r="FL1589" s="29"/>
      <c r="FM1589" s="29"/>
      <c r="FN1589" s="29"/>
      <c r="FO1589" s="29"/>
      <c r="FP1589" s="29"/>
      <c r="FQ1589" s="29"/>
      <c r="FR1589" s="29"/>
      <c r="FS1589" s="29"/>
      <c r="FT1589" s="29"/>
      <c r="FU1589" s="29"/>
      <c r="FV1589" s="29"/>
      <c r="FW1589" s="29"/>
      <c r="FX1589" s="29"/>
      <c r="FY1589" s="29"/>
      <c r="FZ1589" s="29"/>
      <c r="GA1589" s="29"/>
      <c r="GB1589" s="29"/>
      <c r="GC1589" s="29"/>
      <c r="GD1589" s="29"/>
      <c r="GE1589" s="29"/>
      <c r="GF1589" s="29"/>
      <c r="GG1589" s="29"/>
      <c r="GH1589" s="29"/>
      <c r="GI1589" s="29"/>
      <c r="GJ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</row>
    <row r="1590" spans="2:230" ht="12.75">
      <c r="B1590" s="48"/>
      <c r="C1590" s="48"/>
      <c r="D1590" s="48"/>
      <c r="E1590" s="55"/>
      <c r="F1590" s="56"/>
      <c r="G1590" s="56"/>
      <c r="H1590" s="56"/>
      <c r="I1590" s="48"/>
      <c r="J1590" s="48"/>
      <c r="K1590" s="48"/>
      <c r="L1590" s="56"/>
      <c r="M1590" s="48"/>
      <c r="N1590" s="48"/>
      <c r="O1590" s="49"/>
      <c r="P1590" s="48"/>
      <c r="Q1590" s="48"/>
      <c r="R1590" s="56"/>
      <c r="S1590" s="52"/>
      <c r="T1590" s="116"/>
      <c r="U1590" s="116"/>
      <c r="V1590" s="116"/>
      <c r="W1590" s="116"/>
      <c r="X1590" s="43"/>
      <c r="Y1590" s="43"/>
      <c r="Z1590" s="42"/>
      <c r="AA1590" s="43"/>
      <c r="AB1590" s="45"/>
      <c r="AC1590" s="45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  <c r="BE1590" s="29"/>
      <c r="BF1590" s="29"/>
      <c r="BG1590" s="29"/>
      <c r="BH1590" s="29"/>
      <c r="BI1590" s="29"/>
      <c r="BJ1590" s="29"/>
      <c r="BK1590" s="29"/>
      <c r="BL1590" s="29"/>
      <c r="BM1590" s="29"/>
      <c r="BN1590" s="29"/>
      <c r="BO1590" s="29"/>
      <c r="BP1590" s="29"/>
      <c r="BQ1590" s="29"/>
      <c r="BR1590" s="29"/>
      <c r="BS1590" s="29"/>
      <c r="BT1590" s="29"/>
      <c r="BU1590" s="29"/>
      <c r="BV1590" s="29"/>
      <c r="BW1590" s="29"/>
      <c r="BX1590" s="29"/>
      <c r="BY1590" s="29"/>
      <c r="BZ1590" s="29"/>
      <c r="CA1590" s="29"/>
      <c r="CB1590" s="29"/>
      <c r="CC1590" s="29"/>
      <c r="CD1590" s="29"/>
      <c r="CE1590" s="29"/>
      <c r="CF1590" s="29"/>
      <c r="CG1590" s="29"/>
      <c r="CH1590" s="29"/>
      <c r="CI1590" s="29"/>
      <c r="CJ1590" s="29"/>
      <c r="CK1590" s="29"/>
      <c r="CL1590" s="29"/>
      <c r="CM1590" s="29"/>
      <c r="CN1590" s="29"/>
      <c r="CO1590" s="29"/>
      <c r="CP1590" s="29"/>
      <c r="CQ1590" s="29"/>
      <c r="CR1590" s="29"/>
      <c r="CS1590" s="29"/>
      <c r="CT1590" s="29"/>
      <c r="CU1590" s="29"/>
      <c r="CV1590" s="29"/>
      <c r="CW1590" s="29"/>
      <c r="CX1590" s="29"/>
      <c r="CY1590" s="29"/>
      <c r="CZ1590" s="29"/>
      <c r="DA1590" s="29"/>
      <c r="DB1590" s="29"/>
      <c r="DC1590" s="29"/>
      <c r="DD1590" s="29"/>
      <c r="DE1590" s="29"/>
      <c r="DF1590" s="29"/>
      <c r="DG1590" s="29"/>
      <c r="DH1590" s="29"/>
      <c r="DI1590" s="29"/>
      <c r="DJ1590" s="29"/>
      <c r="DK1590" s="29"/>
      <c r="DL1590" s="29"/>
      <c r="DM1590" s="29"/>
      <c r="DN1590" s="29"/>
      <c r="DO1590" s="29"/>
      <c r="DP1590" s="29"/>
      <c r="DQ1590" s="29"/>
      <c r="DR1590" s="29"/>
      <c r="DS1590" s="29"/>
      <c r="DT1590" s="29"/>
      <c r="DU1590" s="29"/>
      <c r="DV1590" s="29"/>
      <c r="DW1590" s="29"/>
      <c r="DX1590" s="29"/>
      <c r="DY1590" s="29"/>
      <c r="DZ1590" s="29"/>
      <c r="EA1590" s="29"/>
      <c r="EB1590" s="29"/>
      <c r="EC1590" s="29"/>
      <c r="ED1590" s="29"/>
      <c r="EE1590" s="29"/>
      <c r="EF1590" s="29"/>
      <c r="EG1590" s="29"/>
      <c r="EH1590" s="29"/>
      <c r="EI1590" s="29"/>
      <c r="EJ1590" s="29"/>
      <c r="EK1590" s="29"/>
      <c r="EL1590" s="29"/>
      <c r="EM1590" s="29"/>
      <c r="EN1590" s="29"/>
      <c r="EO1590" s="29"/>
      <c r="EP1590" s="29"/>
      <c r="EQ1590" s="29"/>
      <c r="ER1590" s="29"/>
      <c r="ES1590" s="29"/>
      <c r="ET1590" s="29"/>
      <c r="EU1590" s="29"/>
      <c r="EV1590" s="29"/>
      <c r="EW1590" s="29"/>
      <c r="EX1590" s="29"/>
      <c r="EY1590" s="29"/>
      <c r="EZ1590" s="29"/>
      <c r="FA1590" s="29"/>
      <c r="FB1590" s="29"/>
      <c r="FC1590" s="29"/>
      <c r="FD1590" s="29"/>
      <c r="FE1590" s="29"/>
      <c r="FF1590" s="29"/>
      <c r="FG1590" s="29"/>
      <c r="FH1590" s="29"/>
      <c r="FI1590" s="29"/>
      <c r="FJ1590" s="29"/>
      <c r="FK1590" s="29"/>
      <c r="FL1590" s="29"/>
      <c r="FM1590" s="29"/>
      <c r="FN1590" s="29"/>
      <c r="FO1590" s="29"/>
      <c r="FP1590" s="29"/>
      <c r="FQ1590" s="29"/>
      <c r="FR1590" s="29"/>
      <c r="FS1590" s="29"/>
      <c r="FT1590" s="29"/>
      <c r="FU1590" s="29"/>
      <c r="FV1590" s="29"/>
      <c r="FW1590" s="29"/>
      <c r="FX1590" s="29"/>
      <c r="FY1590" s="29"/>
      <c r="FZ1590" s="29"/>
      <c r="GA1590" s="29"/>
      <c r="GB1590" s="29"/>
      <c r="GC1590" s="29"/>
      <c r="GD1590" s="29"/>
      <c r="GE1590" s="29"/>
      <c r="GF1590" s="29"/>
      <c r="GG1590" s="29"/>
      <c r="GH1590" s="29"/>
      <c r="GI1590" s="29"/>
      <c r="GJ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</row>
    <row r="1591" spans="2:230" ht="12.75">
      <c r="B1591" s="48"/>
      <c r="C1591" s="48"/>
      <c r="D1591" s="48"/>
      <c r="E1591" s="55"/>
      <c r="F1591" s="56"/>
      <c r="G1591" s="56"/>
      <c r="H1591" s="56"/>
      <c r="I1591" s="48"/>
      <c r="J1591" s="48"/>
      <c r="K1591" s="48"/>
      <c r="L1591" s="56"/>
      <c r="M1591" s="48"/>
      <c r="N1591" s="48"/>
      <c r="O1591" s="49"/>
      <c r="P1591" s="48"/>
      <c r="Q1591" s="48"/>
      <c r="R1591" s="56"/>
      <c r="S1591" s="52"/>
      <c r="T1591" s="116"/>
      <c r="U1591" s="116"/>
      <c r="V1591" s="116"/>
      <c r="W1591" s="116"/>
      <c r="X1591" s="43"/>
      <c r="Y1591" s="43"/>
      <c r="Z1591" s="42"/>
      <c r="AA1591" s="43"/>
      <c r="AB1591" s="45"/>
      <c r="AC1591" s="45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  <c r="BE1591" s="29"/>
      <c r="BF1591" s="29"/>
      <c r="BG1591" s="29"/>
      <c r="BH1591" s="29"/>
      <c r="BI1591" s="29"/>
      <c r="BJ1591" s="29"/>
      <c r="BK1591" s="29"/>
      <c r="BL1591" s="29"/>
      <c r="BM1591" s="29"/>
      <c r="BN1591" s="29"/>
      <c r="BO1591" s="29"/>
      <c r="BP1591" s="29"/>
      <c r="BQ1591" s="29"/>
      <c r="BR1591" s="29"/>
      <c r="BS1591" s="29"/>
      <c r="BT1591" s="29"/>
      <c r="BU1591" s="29"/>
      <c r="BV1591" s="29"/>
      <c r="BW1591" s="29"/>
      <c r="BX1591" s="29"/>
      <c r="BY1591" s="29"/>
      <c r="BZ1591" s="29"/>
      <c r="CA1591" s="29"/>
      <c r="CB1591" s="29"/>
      <c r="CC1591" s="29"/>
      <c r="CD1591" s="29"/>
      <c r="CE1591" s="29"/>
      <c r="CF1591" s="29"/>
      <c r="CG1591" s="29"/>
      <c r="CH1591" s="29"/>
      <c r="CI1591" s="29"/>
      <c r="CJ1591" s="29"/>
      <c r="CK1591" s="29"/>
      <c r="CL1591" s="29"/>
      <c r="CM1591" s="29"/>
      <c r="CN1591" s="29"/>
      <c r="CO1591" s="29"/>
      <c r="CP1591" s="29"/>
      <c r="CQ1591" s="29"/>
      <c r="CR1591" s="29"/>
      <c r="CS1591" s="29"/>
      <c r="CT1591" s="29"/>
      <c r="CU1591" s="29"/>
      <c r="CV1591" s="29"/>
      <c r="CW1591" s="29"/>
      <c r="CX1591" s="29"/>
      <c r="CY1591" s="29"/>
      <c r="CZ1591" s="29"/>
      <c r="DA1591" s="29"/>
      <c r="DB1591" s="29"/>
      <c r="DC1591" s="29"/>
      <c r="DD1591" s="29"/>
      <c r="DE1591" s="29"/>
      <c r="DF1591" s="29"/>
      <c r="DG1591" s="29"/>
      <c r="DH1591" s="29"/>
      <c r="DI1591" s="29"/>
      <c r="DJ1591" s="29"/>
      <c r="DK1591" s="29"/>
      <c r="DL1591" s="29"/>
      <c r="DM1591" s="29"/>
      <c r="DN1591" s="29"/>
      <c r="DO1591" s="29"/>
      <c r="DP1591" s="29"/>
      <c r="DQ1591" s="29"/>
      <c r="DR1591" s="29"/>
      <c r="DS1591" s="29"/>
      <c r="DT1591" s="29"/>
      <c r="DU1591" s="29"/>
      <c r="DV1591" s="29"/>
      <c r="DW1591" s="29"/>
      <c r="DX1591" s="29"/>
      <c r="DY1591" s="29"/>
      <c r="DZ1591" s="29"/>
      <c r="EA1591" s="29"/>
      <c r="EB1591" s="29"/>
      <c r="EC1591" s="29"/>
      <c r="ED1591" s="29"/>
      <c r="EE1591" s="29"/>
      <c r="EF1591" s="29"/>
      <c r="EG1591" s="29"/>
      <c r="EH1591" s="29"/>
      <c r="EI1591" s="29"/>
      <c r="EJ1591" s="29"/>
      <c r="EK1591" s="29"/>
      <c r="EL1591" s="29"/>
      <c r="EM1591" s="29"/>
      <c r="EN1591" s="29"/>
      <c r="EO1591" s="29"/>
      <c r="EP1591" s="29"/>
      <c r="EQ1591" s="29"/>
      <c r="ER1591" s="29"/>
      <c r="ES1591" s="29"/>
      <c r="ET1591" s="29"/>
      <c r="EU1591" s="29"/>
      <c r="EV1591" s="29"/>
      <c r="EW1591" s="29"/>
      <c r="EX1591" s="29"/>
      <c r="EY1591" s="29"/>
      <c r="EZ1591" s="29"/>
      <c r="FA1591" s="29"/>
      <c r="FB1591" s="29"/>
      <c r="FC1591" s="29"/>
      <c r="FD1591" s="29"/>
      <c r="FE1591" s="29"/>
      <c r="FF1591" s="29"/>
      <c r="FG1591" s="29"/>
      <c r="FH1591" s="29"/>
      <c r="FI1591" s="29"/>
      <c r="FJ1591" s="29"/>
      <c r="FK1591" s="29"/>
      <c r="FL1591" s="29"/>
      <c r="FM1591" s="29"/>
      <c r="FN1591" s="29"/>
      <c r="FO1591" s="29"/>
      <c r="FP1591" s="29"/>
      <c r="FQ1591" s="29"/>
      <c r="FR1591" s="29"/>
      <c r="FS1591" s="29"/>
      <c r="FT1591" s="29"/>
      <c r="FU1591" s="29"/>
      <c r="FV1591" s="29"/>
      <c r="FW1591" s="29"/>
      <c r="FX1591" s="29"/>
      <c r="FY1591" s="29"/>
      <c r="FZ1591" s="29"/>
      <c r="GA1591" s="29"/>
      <c r="GB1591" s="29"/>
      <c r="GC1591" s="29"/>
      <c r="GD1591" s="29"/>
      <c r="GE1591" s="29"/>
      <c r="GF1591" s="29"/>
      <c r="GG1591" s="29"/>
      <c r="GH1591" s="29"/>
      <c r="GI1591" s="29"/>
      <c r="GJ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</row>
    <row r="1592" spans="2:230" ht="12.75">
      <c r="B1592" s="48"/>
      <c r="C1592" s="48"/>
      <c r="D1592" s="48"/>
      <c r="E1592" s="55"/>
      <c r="F1592" s="56"/>
      <c r="G1592" s="56"/>
      <c r="H1592" s="56"/>
      <c r="I1592" s="48"/>
      <c r="J1592" s="48"/>
      <c r="K1592" s="48"/>
      <c r="L1592" s="56"/>
      <c r="M1592" s="48"/>
      <c r="N1592" s="48"/>
      <c r="O1592" s="49"/>
      <c r="P1592" s="48"/>
      <c r="Q1592" s="48"/>
      <c r="R1592" s="56"/>
      <c r="S1592" s="52"/>
      <c r="T1592" s="116"/>
      <c r="U1592" s="116"/>
      <c r="V1592" s="116"/>
      <c r="W1592" s="116"/>
      <c r="X1592" s="43"/>
      <c r="Y1592" s="43"/>
      <c r="Z1592" s="42"/>
      <c r="AA1592" s="43"/>
      <c r="AB1592" s="45"/>
      <c r="AC1592" s="45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  <c r="BE1592" s="29"/>
      <c r="BF1592" s="29"/>
      <c r="BG1592" s="29"/>
      <c r="BH1592" s="29"/>
      <c r="BI1592" s="29"/>
      <c r="BJ1592" s="29"/>
      <c r="BK1592" s="29"/>
      <c r="BL1592" s="29"/>
      <c r="BM1592" s="29"/>
      <c r="BN1592" s="29"/>
      <c r="BO1592" s="29"/>
      <c r="BP1592" s="29"/>
      <c r="BQ1592" s="29"/>
      <c r="BR1592" s="29"/>
      <c r="BS1592" s="29"/>
      <c r="BT1592" s="29"/>
      <c r="BU1592" s="29"/>
      <c r="BV1592" s="29"/>
      <c r="BW1592" s="29"/>
      <c r="BX1592" s="29"/>
      <c r="BY1592" s="29"/>
      <c r="BZ1592" s="29"/>
      <c r="CA1592" s="29"/>
      <c r="CB1592" s="29"/>
      <c r="CC1592" s="29"/>
      <c r="CD1592" s="29"/>
      <c r="CE1592" s="29"/>
      <c r="CF1592" s="29"/>
      <c r="CG1592" s="29"/>
      <c r="CH1592" s="29"/>
      <c r="CI1592" s="29"/>
      <c r="CJ1592" s="29"/>
      <c r="CK1592" s="29"/>
      <c r="CL1592" s="29"/>
      <c r="CM1592" s="29"/>
      <c r="CN1592" s="29"/>
      <c r="CO1592" s="29"/>
      <c r="CP1592" s="29"/>
      <c r="CQ1592" s="29"/>
      <c r="CR1592" s="29"/>
      <c r="CS1592" s="29"/>
      <c r="CT1592" s="29"/>
      <c r="CU1592" s="29"/>
      <c r="CV1592" s="29"/>
      <c r="CW1592" s="29"/>
      <c r="CX1592" s="29"/>
      <c r="CY1592" s="29"/>
      <c r="CZ1592" s="29"/>
      <c r="DA1592" s="29"/>
      <c r="DB1592" s="29"/>
      <c r="DC1592" s="29"/>
      <c r="DD1592" s="29"/>
      <c r="DE1592" s="29"/>
      <c r="DF1592" s="29"/>
      <c r="DG1592" s="29"/>
      <c r="DH1592" s="29"/>
      <c r="DI1592" s="29"/>
      <c r="DJ1592" s="29"/>
      <c r="DK1592" s="29"/>
      <c r="DL1592" s="29"/>
      <c r="DM1592" s="29"/>
      <c r="DN1592" s="29"/>
      <c r="DO1592" s="29"/>
      <c r="DP1592" s="29"/>
      <c r="DQ1592" s="29"/>
      <c r="DR1592" s="29"/>
      <c r="DS1592" s="29"/>
      <c r="DT1592" s="29"/>
      <c r="DU1592" s="29"/>
      <c r="DV1592" s="29"/>
      <c r="DW1592" s="29"/>
      <c r="DX1592" s="29"/>
      <c r="DY1592" s="29"/>
      <c r="DZ1592" s="29"/>
      <c r="EA1592" s="29"/>
      <c r="EB1592" s="29"/>
      <c r="EC1592" s="29"/>
      <c r="ED1592" s="29"/>
      <c r="EE1592" s="29"/>
      <c r="EF1592" s="29"/>
      <c r="EG1592" s="29"/>
      <c r="EH1592" s="29"/>
      <c r="EI1592" s="29"/>
      <c r="EJ1592" s="29"/>
      <c r="EK1592" s="29"/>
      <c r="EL1592" s="29"/>
      <c r="EM1592" s="29"/>
      <c r="EN1592" s="29"/>
      <c r="EO1592" s="29"/>
      <c r="EP1592" s="29"/>
      <c r="EQ1592" s="29"/>
      <c r="ER1592" s="29"/>
      <c r="ES1592" s="29"/>
      <c r="ET1592" s="29"/>
      <c r="EU1592" s="29"/>
      <c r="EV1592" s="29"/>
      <c r="EW1592" s="29"/>
      <c r="EX1592" s="29"/>
      <c r="EY1592" s="29"/>
      <c r="EZ1592" s="29"/>
      <c r="FA1592" s="29"/>
      <c r="FB1592" s="29"/>
      <c r="FC1592" s="29"/>
      <c r="FD1592" s="29"/>
      <c r="FE1592" s="29"/>
      <c r="FF1592" s="29"/>
      <c r="FG1592" s="29"/>
      <c r="FH1592" s="29"/>
      <c r="FI1592" s="29"/>
      <c r="FJ1592" s="29"/>
      <c r="FK1592" s="29"/>
      <c r="FL1592" s="29"/>
      <c r="FM1592" s="29"/>
      <c r="FN1592" s="29"/>
      <c r="FO1592" s="29"/>
      <c r="FP1592" s="29"/>
      <c r="FQ1592" s="29"/>
      <c r="FR1592" s="29"/>
      <c r="FS1592" s="29"/>
      <c r="FT1592" s="29"/>
      <c r="FU1592" s="29"/>
      <c r="FV1592" s="29"/>
      <c r="FW1592" s="29"/>
      <c r="FX1592" s="29"/>
      <c r="FY1592" s="29"/>
      <c r="FZ1592" s="29"/>
      <c r="GA1592" s="29"/>
      <c r="GB1592" s="29"/>
      <c r="GC1592" s="29"/>
      <c r="GD1592" s="29"/>
      <c r="GE1592" s="29"/>
      <c r="GF1592" s="29"/>
      <c r="GG1592" s="29"/>
      <c r="GH1592" s="29"/>
      <c r="GI1592" s="29"/>
      <c r="GJ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</row>
    <row r="1593" spans="2:230" ht="12.75">
      <c r="B1593" s="48"/>
      <c r="C1593" s="48"/>
      <c r="D1593" s="48"/>
      <c r="E1593" s="55"/>
      <c r="F1593" s="56"/>
      <c r="G1593" s="56"/>
      <c r="H1593" s="56"/>
      <c r="I1593" s="48"/>
      <c r="J1593" s="48"/>
      <c r="K1593" s="48"/>
      <c r="L1593" s="56"/>
      <c r="M1593" s="48"/>
      <c r="N1593" s="48"/>
      <c r="O1593" s="49"/>
      <c r="P1593" s="48"/>
      <c r="Q1593" s="48"/>
      <c r="R1593" s="56"/>
      <c r="S1593" s="52"/>
      <c r="T1593" s="116"/>
      <c r="U1593" s="116"/>
      <c r="V1593" s="116"/>
      <c r="W1593" s="116"/>
      <c r="X1593" s="43"/>
      <c r="Y1593" s="43"/>
      <c r="Z1593" s="42"/>
      <c r="AA1593" s="43"/>
      <c r="AB1593" s="45"/>
      <c r="AC1593" s="45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  <c r="BE1593" s="29"/>
      <c r="BF1593" s="29"/>
      <c r="BG1593" s="29"/>
      <c r="BH1593" s="29"/>
      <c r="BI1593" s="29"/>
      <c r="BJ1593" s="29"/>
      <c r="BK1593" s="29"/>
      <c r="BL1593" s="29"/>
      <c r="BM1593" s="29"/>
      <c r="BN1593" s="29"/>
      <c r="BO1593" s="29"/>
      <c r="BP1593" s="29"/>
      <c r="BQ1593" s="29"/>
      <c r="BR1593" s="29"/>
      <c r="BS1593" s="29"/>
      <c r="BT1593" s="29"/>
      <c r="BU1593" s="29"/>
      <c r="BV1593" s="29"/>
      <c r="BW1593" s="29"/>
      <c r="BX1593" s="29"/>
      <c r="BY1593" s="29"/>
      <c r="BZ1593" s="29"/>
      <c r="CA1593" s="29"/>
      <c r="CB1593" s="29"/>
      <c r="CC1593" s="29"/>
      <c r="CD1593" s="29"/>
      <c r="CE1593" s="29"/>
      <c r="CF1593" s="29"/>
      <c r="CG1593" s="29"/>
      <c r="CH1593" s="29"/>
      <c r="CI1593" s="29"/>
      <c r="CJ1593" s="29"/>
      <c r="CK1593" s="29"/>
      <c r="CL1593" s="29"/>
      <c r="CM1593" s="29"/>
      <c r="CN1593" s="29"/>
      <c r="CO1593" s="29"/>
      <c r="CP1593" s="29"/>
      <c r="CQ1593" s="29"/>
      <c r="CR1593" s="29"/>
      <c r="CS1593" s="29"/>
      <c r="CT1593" s="29"/>
      <c r="CU1593" s="29"/>
      <c r="CV1593" s="29"/>
      <c r="CW1593" s="29"/>
      <c r="CX1593" s="29"/>
      <c r="CY1593" s="29"/>
      <c r="CZ1593" s="29"/>
      <c r="DA1593" s="29"/>
      <c r="DB1593" s="29"/>
      <c r="DC1593" s="29"/>
      <c r="DD1593" s="29"/>
      <c r="DE1593" s="29"/>
      <c r="DF1593" s="29"/>
      <c r="DG1593" s="29"/>
      <c r="DH1593" s="29"/>
      <c r="DI1593" s="29"/>
      <c r="DJ1593" s="29"/>
      <c r="DK1593" s="29"/>
      <c r="DL1593" s="29"/>
      <c r="DM1593" s="29"/>
      <c r="DN1593" s="29"/>
      <c r="DO1593" s="29"/>
      <c r="DP1593" s="29"/>
      <c r="DQ1593" s="29"/>
      <c r="DR1593" s="29"/>
      <c r="DS1593" s="29"/>
      <c r="DT1593" s="29"/>
      <c r="DU1593" s="29"/>
      <c r="DV1593" s="29"/>
      <c r="DW1593" s="29"/>
      <c r="DX1593" s="29"/>
      <c r="DY1593" s="29"/>
      <c r="DZ1593" s="29"/>
      <c r="EA1593" s="29"/>
      <c r="EB1593" s="29"/>
      <c r="EC1593" s="29"/>
      <c r="ED1593" s="29"/>
      <c r="EE1593" s="29"/>
      <c r="EF1593" s="29"/>
      <c r="EG1593" s="29"/>
      <c r="EH1593" s="29"/>
      <c r="EI1593" s="29"/>
      <c r="EJ1593" s="29"/>
      <c r="EK1593" s="29"/>
      <c r="EL1593" s="29"/>
      <c r="EM1593" s="29"/>
      <c r="EN1593" s="29"/>
      <c r="EO1593" s="29"/>
      <c r="EP1593" s="29"/>
      <c r="EQ1593" s="29"/>
      <c r="ER1593" s="29"/>
      <c r="ES1593" s="29"/>
      <c r="ET1593" s="29"/>
      <c r="EU1593" s="29"/>
      <c r="EV1593" s="29"/>
      <c r="EW1593" s="29"/>
      <c r="EX1593" s="29"/>
      <c r="EY1593" s="29"/>
      <c r="EZ1593" s="29"/>
      <c r="FA1593" s="29"/>
      <c r="FB1593" s="29"/>
      <c r="FC1593" s="29"/>
      <c r="FD1593" s="29"/>
      <c r="FE1593" s="29"/>
      <c r="FF1593" s="29"/>
      <c r="FG1593" s="29"/>
      <c r="FH1593" s="29"/>
      <c r="FI1593" s="29"/>
      <c r="FJ1593" s="29"/>
      <c r="FK1593" s="29"/>
      <c r="FL1593" s="29"/>
      <c r="FM1593" s="29"/>
      <c r="FN1593" s="29"/>
      <c r="FO1593" s="29"/>
      <c r="FP1593" s="29"/>
      <c r="FQ1593" s="29"/>
      <c r="FR1593" s="29"/>
      <c r="FS1593" s="29"/>
      <c r="FT1593" s="29"/>
      <c r="FU1593" s="29"/>
      <c r="FV1593" s="29"/>
      <c r="FW1593" s="29"/>
      <c r="FX1593" s="29"/>
      <c r="FY1593" s="29"/>
      <c r="FZ1593" s="29"/>
      <c r="GA1593" s="29"/>
      <c r="GB1593" s="29"/>
      <c r="GC1593" s="29"/>
      <c r="GD1593" s="29"/>
      <c r="GE1593" s="29"/>
      <c r="GF1593" s="29"/>
      <c r="GG1593" s="29"/>
      <c r="GH1593" s="29"/>
      <c r="GI1593" s="29"/>
      <c r="GJ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</row>
    <row r="1594" spans="2:230" ht="12.75">
      <c r="B1594" s="48"/>
      <c r="C1594" s="48"/>
      <c r="D1594" s="48"/>
      <c r="E1594" s="55"/>
      <c r="F1594" s="56"/>
      <c r="G1594" s="56"/>
      <c r="H1594" s="56"/>
      <c r="I1594" s="48"/>
      <c r="J1594" s="48"/>
      <c r="K1594" s="48"/>
      <c r="L1594" s="56"/>
      <c r="M1594" s="48"/>
      <c r="N1594" s="48"/>
      <c r="O1594" s="49"/>
      <c r="P1594" s="48"/>
      <c r="Q1594" s="48"/>
      <c r="R1594" s="56"/>
      <c r="S1594" s="52"/>
      <c r="T1594" s="116"/>
      <c r="U1594" s="116"/>
      <c r="V1594" s="116"/>
      <c r="W1594" s="116"/>
      <c r="X1594" s="43"/>
      <c r="Y1594" s="43"/>
      <c r="Z1594" s="42"/>
      <c r="AA1594" s="43"/>
      <c r="AB1594" s="45"/>
      <c r="AC1594" s="45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  <c r="BE1594" s="29"/>
      <c r="BF1594" s="29"/>
      <c r="BG1594" s="29"/>
      <c r="BH1594" s="29"/>
      <c r="BI1594" s="29"/>
      <c r="BJ1594" s="29"/>
      <c r="BK1594" s="29"/>
      <c r="BL1594" s="29"/>
      <c r="BM1594" s="29"/>
      <c r="BN1594" s="29"/>
      <c r="BO1594" s="29"/>
      <c r="BP1594" s="29"/>
      <c r="BQ1594" s="29"/>
      <c r="BR1594" s="29"/>
      <c r="BS1594" s="29"/>
      <c r="BT1594" s="29"/>
      <c r="BU1594" s="29"/>
      <c r="BV1594" s="29"/>
      <c r="BW1594" s="29"/>
      <c r="BX1594" s="29"/>
      <c r="BY1594" s="29"/>
      <c r="BZ1594" s="29"/>
      <c r="CA1594" s="29"/>
      <c r="CB1594" s="29"/>
      <c r="CC1594" s="29"/>
      <c r="CD1594" s="29"/>
      <c r="CE1594" s="29"/>
      <c r="CF1594" s="29"/>
      <c r="CG1594" s="29"/>
      <c r="CH1594" s="29"/>
      <c r="CI1594" s="29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  <c r="DM1594" s="29"/>
      <c r="DN1594" s="29"/>
      <c r="DO1594" s="29"/>
      <c r="DP1594" s="29"/>
      <c r="DQ1594" s="29"/>
      <c r="DR1594" s="29"/>
      <c r="DS1594" s="29"/>
      <c r="DT1594" s="29"/>
      <c r="DU1594" s="29"/>
      <c r="DV1594" s="29"/>
      <c r="DW1594" s="29"/>
      <c r="DX1594" s="29"/>
      <c r="DY1594" s="29"/>
      <c r="DZ1594" s="29"/>
      <c r="EA1594" s="29"/>
      <c r="EB1594" s="29"/>
      <c r="EC1594" s="29"/>
      <c r="ED1594" s="29"/>
      <c r="EE1594" s="29"/>
      <c r="EF1594" s="29"/>
      <c r="EG1594" s="29"/>
      <c r="EH1594" s="29"/>
      <c r="EI1594" s="29"/>
      <c r="EJ1594" s="29"/>
      <c r="EK1594" s="29"/>
      <c r="EL1594" s="29"/>
      <c r="EM1594" s="29"/>
      <c r="EN1594" s="29"/>
      <c r="EO1594" s="29"/>
      <c r="EP1594" s="29"/>
      <c r="EQ1594" s="29"/>
      <c r="ER1594" s="29"/>
      <c r="ES1594" s="29"/>
      <c r="ET1594" s="29"/>
      <c r="EU1594" s="29"/>
      <c r="EV1594" s="29"/>
      <c r="EW1594" s="29"/>
      <c r="EX1594" s="29"/>
      <c r="EY1594" s="29"/>
      <c r="EZ1594" s="29"/>
      <c r="FA1594" s="29"/>
      <c r="FB1594" s="29"/>
      <c r="FC1594" s="29"/>
      <c r="FD1594" s="29"/>
      <c r="FE1594" s="29"/>
      <c r="FF1594" s="29"/>
      <c r="FG1594" s="29"/>
      <c r="FH1594" s="29"/>
      <c r="FI1594" s="29"/>
      <c r="FJ1594" s="29"/>
      <c r="FK1594" s="29"/>
      <c r="FL1594" s="29"/>
      <c r="FM1594" s="29"/>
      <c r="FN1594" s="29"/>
      <c r="FO1594" s="29"/>
      <c r="FP1594" s="29"/>
      <c r="FQ1594" s="29"/>
      <c r="FR1594" s="29"/>
      <c r="FS1594" s="29"/>
      <c r="FT1594" s="29"/>
      <c r="FU1594" s="29"/>
      <c r="FV1594" s="29"/>
      <c r="FW1594" s="29"/>
      <c r="FX1594" s="29"/>
      <c r="FY1594" s="29"/>
      <c r="FZ1594" s="29"/>
      <c r="GA1594" s="29"/>
      <c r="GB1594" s="29"/>
      <c r="GC1594" s="29"/>
      <c r="GD1594" s="29"/>
      <c r="GE1594" s="29"/>
      <c r="GF1594" s="29"/>
      <c r="GG1594" s="29"/>
      <c r="GH1594" s="29"/>
      <c r="GI1594" s="29"/>
      <c r="GJ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</row>
    <row r="1595" spans="2:230" ht="12.75">
      <c r="B1595" s="48"/>
      <c r="C1595" s="48"/>
      <c r="D1595" s="48"/>
      <c r="E1595" s="55"/>
      <c r="F1595" s="56"/>
      <c r="G1595" s="56"/>
      <c r="H1595" s="56"/>
      <c r="I1595" s="48"/>
      <c r="J1595" s="48"/>
      <c r="K1595" s="48"/>
      <c r="L1595" s="56"/>
      <c r="M1595" s="48"/>
      <c r="N1595" s="48"/>
      <c r="O1595" s="49"/>
      <c r="P1595" s="48"/>
      <c r="Q1595" s="48"/>
      <c r="R1595" s="56"/>
      <c r="S1595" s="52"/>
      <c r="T1595" s="116"/>
      <c r="U1595" s="116"/>
      <c r="V1595" s="116"/>
      <c r="W1595" s="116"/>
      <c r="X1595" s="43"/>
      <c r="Y1595" s="43"/>
      <c r="Z1595" s="42"/>
      <c r="AA1595" s="43"/>
      <c r="AB1595" s="45"/>
      <c r="AC1595" s="45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  <c r="BI1595" s="29"/>
      <c r="BJ1595" s="29"/>
      <c r="BK1595" s="29"/>
      <c r="BL1595" s="29"/>
      <c r="BM1595" s="29"/>
      <c r="BN1595" s="29"/>
      <c r="BO1595" s="29"/>
      <c r="BP1595" s="29"/>
      <c r="BQ1595" s="29"/>
      <c r="BR1595" s="29"/>
      <c r="BS1595" s="29"/>
      <c r="BT1595" s="29"/>
      <c r="BU1595" s="29"/>
      <c r="BV1595" s="29"/>
      <c r="BW1595" s="29"/>
      <c r="BX1595" s="29"/>
      <c r="BY1595" s="29"/>
      <c r="BZ1595" s="29"/>
      <c r="CA1595" s="29"/>
      <c r="CB1595" s="29"/>
      <c r="CC1595" s="29"/>
      <c r="CD1595" s="29"/>
      <c r="CE1595" s="29"/>
      <c r="CF1595" s="29"/>
      <c r="CG1595" s="29"/>
      <c r="CH1595" s="29"/>
      <c r="CI1595" s="29"/>
      <c r="CJ1595" s="29"/>
      <c r="CK1595" s="29"/>
      <c r="CL1595" s="29"/>
      <c r="CM1595" s="29"/>
      <c r="CN1595" s="29"/>
      <c r="CO1595" s="29"/>
      <c r="CP1595" s="29"/>
      <c r="CQ1595" s="29"/>
      <c r="CR1595" s="29"/>
      <c r="CS1595" s="29"/>
      <c r="CT1595" s="29"/>
      <c r="CU1595" s="29"/>
      <c r="CV1595" s="29"/>
      <c r="CW1595" s="29"/>
      <c r="CX1595" s="29"/>
      <c r="CY1595" s="29"/>
      <c r="CZ1595" s="29"/>
      <c r="DA1595" s="29"/>
      <c r="DB1595" s="29"/>
      <c r="DC1595" s="29"/>
      <c r="DD1595" s="29"/>
      <c r="DE1595" s="29"/>
      <c r="DF1595" s="29"/>
      <c r="DG1595" s="29"/>
      <c r="DH1595" s="29"/>
      <c r="DI1595" s="29"/>
      <c r="DJ1595" s="29"/>
      <c r="DK1595" s="29"/>
      <c r="DL1595" s="29"/>
      <c r="DM1595" s="29"/>
      <c r="DN1595" s="29"/>
      <c r="DO1595" s="29"/>
      <c r="DP1595" s="29"/>
      <c r="DQ1595" s="29"/>
      <c r="DR1595" s="29"/>
      <c r="DS1595" s="29"/>
      <c r="DT1595" s="29"/>
      <c r="DU1595" s="29"/>
      <c r="DV1595" s="29"/>
      <c r="DW1595" s="29"/>
      <c r="DX1595" s="29"/>
      <c r="DY1595" s="29"/>
      <c r="DZ1595" s="29"/>
      <c r="EA1595" s="29"/>
      <c r="EB1595" s="29"/>
      <c r="EC1595" s="29"/>
      <c r="ED1595" s="29"/>
      <c r="EE1595" s="29"/>
      <c r="EF1595" s="29"/>
      <c r="EG1595" s="29"/>
      <c r="EH1595" s="29"/>
      <c r="EI1595" s="29"/>
      <c r="EJ1595" s="29"/>
      <c r="EK1595" s="29"/>
      <c r="EL1595" s="29"/>
      <c r="EM1595" s="29"/>
      <c r="EN1595" s="29"/>
      <c r="EO1595" s="29"/>
      <c r="EP1595" s="29"/>
      <c r="EQ1595" s="29"/>
      <c r="ER1595" s="29"/>
      <c r="ES1595" s="29"/>
      <c r="ET1595" s="29"/>
      <c r="EU1595" s="29"/>
      <c r="EV1595" s="29"/>
      <c r="EW1595" s="29"/>
      <c r="EX1595" s="29"/>
      <c r="EY1595" s="29"/>
      <c r="EZ1595" s="29"/>
      <c r="FA1595" s="29"/>
      <c r="FB1595" s="29"/>
      <c r="FC1595" s="29"/>
      <c r="FD1595" s="29"/>
      <c r="FE1595" s="29"/>
      <c r="FF1595" s="29"/>
      <c r="FG1595" s="29"/>
      <c r="FH1595" s="29"/>
      <c r="FI1595" s="29"/>
      <c r="FJ1595" s="29"/>
      <c r="FK1595" s="29"/>
      <c r="FL1595" s="29"/>
      <c r="FM1595" s="29"/>
      <c r="FN1595" s="29"/>
      <c r="FO1595" s="29"/>
      <c r="FP1595" s="29"/>
      <c r="FQ1595" s="29"/>
      <c r="FR1595" s="29"/>
      <c r="FS1595" s="29"/>
      <c r="FT1595" s="29"/>
      <c r="FU1595" s="29"/>
      <c r="FV1595" s="29"/>
      <c r="FW1595" s="29"/>
      <c r="FX1595" s="29"/>
      <c r="FY1595" s="29"/>
      <c r="FZ1595" s="29"/>
      <c r="GA1595" s="29"/>
      <c r="GB1595" s="29"/>
      <c r="GC1595" s="29"/>
      <c r="GD1595" s="29"/>
      <c r="GE1595" s="29"/>
      <c r="GF1595" s="29"/>
      <c r="GG1595" s="29"/>
      <c r="GH1595" s="29"/>
      <c r="GI1595" s="29"/>
      <c r="GJ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</row>
    <row r="1596" spans="2:230" ht="12.75">
      <c r="B1596" s="48"/>
      <c r="C1596" s="48"/>
      <c r="D1596" s="48"/>
      <c r="E1596" s="55"/>
      <c r="F1596" s="56"/>
      <c r="G1596" s="56"/>
      <c r="H1596" s="56"/>
      <c r="I1596" s="48"/>
      <c r="J1596" s="48"/>
      <c r="K1596" s="48"/>
      <c r="L1596" s="56"/>
      <c r="M1596" s="48"/>
      <c r="N1596" s="48"/>
      <c r="O1596" s="49"/>
      <c r="P1596" s="48"/>
      <c r="Q1596" s="48"/>
      <c r="R1596" s="56"/>
      <c r="S1596" s="52"/>
      <c r="T1596" s="116"/>
      <c r="U1596" s="116"/>
      <c r="V1596" s="116"/>
      <c r="W1596" s="116"/>
      <c r="X1596" s="43"/>
      <c r="Y1596" s="43"/>
      <c r="Z1596" s="42"/>
      <c r="AA1596" s="43"/>
      <c r="AB1596" s="45"/>
      <c r="AC1596" s="45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  <c r="BE1596" s="29"/>
      <c r="BF1596" s="29"/>
      <c r="BG1596" s="29"/>
      <c r="BH1596" s="29"/>
      <c r="BI1596" s="29"/>
      <c r="BJ1596" s="29"/>
      <c r="BK1596" s="29"/>
      <c r="BL1596" s="29"/>
      <c r="BM1596" s="29"/>
      <c r="BN1596" s="29"/>
      <c r="BO1596" s="29"/>
      <c r="BP1596" s="29"/>
      <c r="BQ1596" s="29"/>
      <c r="BR1596" s="29"/>
      <c r="BS1596" s="29"/>
      <c r="BT1596" s="29"/>
      <c r="BU1596" s="29"/>
      <c r="BV1596" s="29"/>
      <c r="BW1596" s="29"/>
      <c r="BX1596" s="29"/>
      <c r="BY1596" s="29"/>
      <c r="BZ1596" s="29"/>
      <c r="CA1596" s="29"/>
      <c r="CB1596" s="29"/>
      <c r="CC1596" s="29"/>
      <c r="CD1596" s="29"/>
      <c r="CE1596" s="29"/>
      <c r="CF1596" s="29"/>
      <c r="CG1596" s="29"/>
      <c r="CH1596" s="29"/>
      <c r="CI1596" s="29"/>
      <c r="CJ1596" s="29"/>
      <c r="CK1596" s="29"/>
      <c r="CL1596" s="29"/>
      <c r="CM1596" s="29"/>
      <c r="CN1596" s="29"/>
      <c r="CO1596" s="29"/>
      <c r="CP1596" s="29"/>
      <c r="CQ1596" s="29"/>
      <c r="CR1596" s="29"/>
      <c r="CS1596" s="29"/>
      <c r="CT1596" s="29"/>
      <c r="CU1596" s="29"/>
      <c r="CV1596" s="29"/>
      <c r="CW1596" s="29"/>
      <c r="CX1596" s="29"/>
      <c r="CY1596" s="29"/>
      <c r="CZ1596" s="29"/>
      <c r="DA1596" s="29"/>
      <c r="DB1596" s="29"/>
      <c r="DC1596" s="29"/>
      <c r="DD1596" s="29"/>
      <c r="DE1596" s="29"/>
      <c r="DF1596" s="29"/>
      <c r="DG1596" s="29"/>
      <c r="DH1596" s="29"/>
      <c r="DI1596" s="29"/>
      <c r="DJ1596" s="29"/>
      <c r="DK1596" s="29"/>
      <c r="DL1596" s="29"/>
      <c r="DM1596" s="29"/>
      <c r="DN1596" s="29"/>
      <c r="DO1596" s="29"/>
      <c r="DP1596" s="29"/>
      <c r="DQ1596" s="29"/>
      <c r="DR1596" s="29"/>
      <c r="DS1596" s="29"/>
      <c r="DT1596" s="29"/>
      <c r="DU1596" s="29"/>
      <c r="DV1596" s="29"/>
      <c r="DW1596" s="29"/>
      <c r="DX1596" s="29"/>
      <c r="DY1596" s="29"/>
      <c r="DZ1596" s="29"/>
      <c r="EA1596" s="29"/>
      <c r="EB1596" s="29"/>
      <c r="EC1596" s="29"/>
      <c r="ED1596" s="29"/>
      <c r="EE1596" s="29"/>
      <c r="EF1596" s="29"/>
      <c r="EG1596" s="29"/>
      <c r="EH1596" s="29"/>
      <c r="EI1596" s="29"/>
      <c r="EJ1596" s="29"/>
      <c r="EK1596" s="29"/>
      <c r="EL1596" s="29"/>
      <c r="EM1596" s="29"/>
      <c r="EN1596" s="29"/>
      <c r="EO1596" s="29"/>
      <c r="EP1596" s="29"/>
      <c r="EQ1596" s="29"/>
      <c r="ER1596" s="29"/>
      <c r="ES1596" s="29"/>
      <c r="ET1596" s="29"/>
      <c r="EU1596" s="29"/>
      <c r="EV1596" s="29"/>
      <c r="EW1596" s="29"/>
      <c r="EX1596" s="29"/>
      <c r="EY1596" s="29"/>
      <c r="EZ1596" s="29"/>
      <c r="FA1596" s="29"/>
      <c r="FB1596" s="29"/>
      <c r="FC1596" s="29"/>
      <c r="FD1596" s="29"/>
      <c r="FE1596" s="29"/>
      <c r="FF1596" s="29"/>
      <c r="FG1596" s="29"/>
      <c r="FH1596" s="29"/>
      <c r="FI1596" s="29"/>
      <c r="FJ1596" s="29"/>
      <c r="FK1596" s="29"/>
      <c r="FL1596" s="29"/>
      <c r="FM1596" s="29"/>
      <c r="FN1596" s="29"/>
      <c r="FO1596" s="29"/>
      <c r="FP1596" s="29"/>
      <c r="FQ1596" s="29"/>
      <c r="FR1596" s="29"/>
      <c r="FS1596" s="29"/>
      <c r="FT1596" s="29"/>
      <c r="FU1596" s="29"/>
      <c r="FV1596" s="29"/>
      <c r="FW1596" s="29"/>
      <c r="FX1596" s="29"/>
      <c r="FY1596" s="29"/>
      <c r="FZ1596" s="29"/>
      <c r="GA1596" s="29"/>
      <c r="GB1596" s="29"/>
      <c r="GC1596" s="29"/>
      <c r="GD1596" s="29"/>
      <c r="GE1596" s="29"/>
      <c r="GF1596" s="29"/>
      <c r="GG1596" s="29"/>
      <c r="GH1596" s="29"/>
      <c r="GI1596" s="29"/>
      <c r="GJ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</row>
    <row r="1597" spans="2:230" ht="12.75">
      <c r="B1597" s="48"/>
      <c r="C1597" s="48"/>
      <c r="D1597" s="48"/>
      <c r="E1597" s="55"/>
      <c r="F1597" s="56"/>
      <c r="G1597" s="56"/>
      <c r="H1597" s="56"/>
      <c r="I1597" s="48"/>
      <c r="J1597" s="48"/>
      <c r="K1597" s="48"/>
      <c r="L1597" s="56"/>
      <c r="M1597" s="48"/>
      <c r="N1597" s="48"/>
      <c r="O1597" s="49"/>
      <c r="P1597" s="48"/>
      <c r="Q1597" s="48"/>
      <c r="R1597" s="56"/>
      <c r="S1597" s="52"/>
      <c r="T1597" s="116"/>
      <c r="U1597" s="116"/>
      <c r="V1597" s="116"/>
      <c r="W1597" s="116"/>
      <c r="X1597" s="43"/>
      <c r="Y1597" s="43"/>
      <c r="Z1597" s="42"/>
      <c r="AA1597" s="43"/>
      <c r="AB1597" s="45"/>
      <c r="AC1597" s="45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  <c r="BE1597" s="29"/>
      <c r="BF1597" s="29"/>
      <c r="BG1597" s="29"/>
      <c r="BH1597" s="29"/>
      <c r="BI1597" s="29"/>
      <c r="BJ1597" s="29"/>
      <c r="BK1597" s="29"/>
      <c r="BL1597" s="29"/>
      <c r="BM1597" s="29"/>
      <c r="BN1597" s="29"/>
      <c r="BO1597" s="29"/>
      <c r="BP1597" s="29"/>
      <c r="BQ1597" s="29"/>
      <c r="BR1597" s="29"/>
      <c r="BS1597" s="29"/>
      <c r="BT1597" s="29"/>
      <c r="BU1597" s="29"/>
      <c r="BV1597" s="29"/>
      <c r="BW1597" s="29"/>
      <c r="BX1597" s="29"/>
      <c r="BY1597" s="29"/>
      <c r="BZ1597" s="29"/>
      <c r="CA1597" s="29"/>
      <c r="CB1597" s="29"/>
      <c r="CC1597" s="29"/>
      <c r="CD1597" s="29"/>
      <c r="CE1597" s="29"/>
      <c r="CF1597" s="29"/>
      <c r="CG1597" s="29"/>
      <c r="CH1597" s="29"/>
      <c r="CI1597" s="29"/>
      <c r="CJ1597" s="29"/>
      <c r="CK1597" s="29"/>
      <c r="CL1597" s="29"/>
      <c r="CM1597" s="29"/>
      <c r="CN1597" s="29"/>
      <c r="CO1597" s="29"/>
      <c r="CP1597" s="29"/>
      <c r="CQ1597" s="29"/>
      <c r="CR1597" s="29"/>
      <c r="CS1597" s="29"/>
      <c r="CT1597" s="29"/>
      <c r="CU1597" s="29"/>
      <c r="CV1597" s="29"/>
      <c r="CW1597" s="29"/>
      <c r="CX1597" s="29"/>
      <c r="CY1597" s="29"/>
      <c r="CZ1597" s="29"/>
      <c r="DA1597" s="29"/>
      <c r="DB1597" s="29"/>
      <c r="DC1597" s="29"/>
      <c r="DD1597" s="29"/>
      <c r="DE1597" s="29"/>
      <c r="DF1597" s="29"/>
      <c r="DG1597" s="29"/>
      <c r="DH1597" s="29"/>
      <c r="DI1597" s="29"/>
      <c r="DJ1597" s="29"/>
      <c r="DK1597" s="29"/>
      <c r="DL1597" s="29"/>
      <c r="DM1597" s="29"/>
      <c r="DN1597" s="29"/>
      <c r="DO1597" s="29"/>
      <c r="DP1597" s="29"/>
      <c r="DQ1597" s="29"/>
      <c r="DR1597" s="29"/>
      <c r="DS1597" s="29"/>
      <c r="DT1597" s="29"/>
      <c r="DU1597" s="29"/>
      <c r="DV1597" s="29"/>
      <c r="DW1597" s="29"/>
      <c r="DX1597" s="29"/>
      <c r="DY1597" s="29"/>
      <c r="DZ1597" s="29"/>
      <c r="EA1597" s="29"/>
      <c r="EB1597" s="29"/>
      <c r="EC1597" s="29"/>
      <c r="ED1597" s="29"/>
      <c r="EE1597" s="29"/>
      <c r="EF1597" s="29"/>
      <c r="EG1597" s="29"/>
      <c r="EH1597" s="29"/>
      <c r="EI1597" s="29"/>
      <c r="EJ1597" s="29"/>
      <c r="EK1597" s="29"/>
      <c r="EL1597" s="29"/>
      <c r="EM1597" s="29"/>
      <c r="EN1597" s="29"/>
      <c r="EO1597" s="29"/>
      <c r="EP1597" s="29"/>
      <c r="EQ1597" s="29"/>
      <c r="ER1597" s="29"/>
      <c r="ES1597" s="29"/>
      <c r="ET1597" s="29"/>
      <c r="EU1597" s="29"/>
      <c r="EV1597" s="29"/>
      <c r="EW1597" s="29"/>
      <c r="EX1597" s="29"/>
      <c r="EY1597" s="29"/>
      <c r="EZ1597" s="29"/>
      <c r="FA1597" s="29"/>
      <c r="FB1597" s="29"/>
      <c r="FC1597" s="29"/>
      <c r="FD1597" s="29"/>
      <c r="FE1597" s="29"/>
      <c r="FF1597" s="29"/>
      <c r="FG1597" s="29"/>
      <c r="FH1597" s="29"/>
      <c r="FI1597" s="29"/>
      <c r="FJ1597" s="29"/>
      <c r="FK1597" s="29"/>
      <c r="FL1597" s="29"/>
      <c r="FM1597" s="29"/>
      <c r="FN1597" s="29"/>
      <c r="FO1597" s="29"/>
      <c r="FP1597" s="29"/>
      <c r="FQ1597" s="29"/>
      <c r="FR1597" s="29"/>
      <c r="FS1597" s="29"/>
      <c r="FT1597" s="29"/>
      <c r="FU1597" s="29"/>
      <c r="FV1597" s="29"/>
      <c r="FW1597" s="29"/>
      <c r="FX1597" s="29"/>
      <c r="FY1597" s="29"/>
      <c r="FZ1597" s="29"/>
      <c r="GA1597" s="29"/>
      <c r="GB1597" s="29"/>
      <c r="GC1597" s="29"/>
      <c r="GD1597" s="29"/>
      <c r="GE1597" s="29"/>
      <c r="GF1597" s="29"/>
      <c r="GG1597" s="29"/>
      <c r="GH1597" s="29"/>
      <c r="GI1597" s="29"/>
      <c r="GJ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</row>
    <row r="1598" spans="2:230" ht="12.75">
      <c r="B1598" s="48"/>
      <c r="C1598" s="48"/>
      <c r="D1598" s="48"/>
      <c r="E1598" s="55"/>
      <c r="F1598" s="56"/>
      <c r="G1598" s="56"/>
      <c r="H1598" s="56"/>
      <c r="I1598" s="48"/>
      <c r="J1598" s="48"/>
      <c r="K1598" s="48"/>
      <c r="L1598" s="56"/>
      <c r="M1598" s="48"/>
      <c r="N1598" s="48"/>
      <c r="O1598" s="49"/>
      <c r="P1598" s="48"/>
      <c r="Q1598" s="48"/>
      <c r="R1598" s="56"/>
      <c r="S1598" s="52"/>
      <c r="T1598" s="116"/>
      <c r="U1598" s="116"/>
      <c r="V1598" s="116"/>
      <c r="W1598" s="116"/>
      <c r="X1598" s="43"/>
      <c r="Y1598" s="43"/>
      <c r="Z1598" s="42"/>
      <c r="AA1598" s="43"/>
      <c r="AB1598" s="45"/>
      <c r="AC1598" s="45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  <c r="BE1598" s="29"/>
      <c r="BF1598" s="29"/>
      <c r="BG1598" s="29"/>
      <c r="BH1598" s="29"/>
      <c r="BI1598" s="29"/>
      <c r="BJ1598" s="29"/>
      <c r="BK1598" s="29"/>
      <c r="BL1598" s="29"/>
      <c r="BM1598" s="29"/>
      <c r="BN1598" s="29"/>
      <c r="BO1598" s="29"/>
      <c r="BP1598" s="29"/>
      <c r="BQ1598" s="29"/>
      <c r="BR1598" s="29"/>
      <c r="BS1598" s="29"/>
      <c r="BT1598" s="29"/>
      <c r="BU1598" s="29"/>
      <c r="BV1598" s="29"/>
      <c r="BW1598" s="29"/>
      <c r="BX1598" s="29"/>
      <c r="BY1598" s="29"/>
      <c r="BZ1598" s="29"/>
      <c r="CA1598" s="29"/>
      <c r="CB1598" s="29"/>
      <c r="CC1598" s="29"/>
      <c r="CD1598" s="29"/>
      <c r="CE1598" s="29"/>
      <c r="CF1598" s="29"/>
      <c r="CG1598" s="29"/>
      <c r="CH1598" s="29"/>
      <c r="CI1598" s="29"/>
      <c r="CJ1598" s="29"/>
      <c r="CK1598" s="29"/>
      <c r="CL1598" s="29"/>
      <c r="CM1598" s="29"/>
      <c r="CN1598" s="29"/>
      <c r="CO1598" s="29"/>
      <c r="CP1598" s="29"/>
      <c r="CQ1598" s="29"/>
      <c r="CR1598" s="29"/>
      <c r="CS1598" s="29"/>
      <c r="CT1598" s="29"/>
      <c r="CU1598" s="29"/>
      <c r="CV1598" s="29"/>
      <c r="CW1598" s="29"/>
      <c r="CX1598" s="29"/>
      <c r="CY1598" s="29"/>
      <c r="CZ1598" s="29"/>
      <c r="DA1598" s="29"/>
      <c r="DB1598" s="29"/>
      <c r="DC1598" s="29"/>
      <c r="DD1598" s="29"/>
      <c r="DE1598" s="29"/>
      <c r="DF1598" s="29"/>
      <c r="DG1598" s="29"/>
      <c r="DH1598" s="29"/>
      <c r="DI1598" s="29"/>
      <c r="DJ1598" s="29"/>
      <c r="DK1598" s="29"/>
      <c r="DL1598" s="29"/>
      <c r="DM1598" s="29"/>
      <c r="DN1598" s="29"/>
      <c r="DO1598" s="29"/>
      <c r="DP1598" s="29"/>
      <c r="DQ1598" s="29"/>
      <c r="DR1598" s="29"/>
      <c r="DS1598" s="29"/>
      <c r="DT1598" s="29"/>
      <c r="DU1598" s="29"/>
      <c r="DV1598" s="29"/>
      <c r="DW1598" s="29"/>
      <c r="DX1598" s="29"/>
      <c r="DY1598" s="29"/>
      <c r="DZ1598" s="29"/>
      <c r="EA1598" s="29"/>
      <c r="EB1598" s="29"/>
      <c r="EC1598" s="29"/>
      <c r="ED1598" s="29"/>
      <c r="EE1598" s="29"/>
      <c r="EF1598" s="29"/>
      <c r="EG1598" s="29"/>
      <c r="EH1598" s="29"/>
      <c r="EI1598" s="29"/>
      <c r="EJ1598" s="29"/>
      <c r="EK1598" s="29"/>
      <c r="EL1598" s="29"/>
      <c r="EM1598" s="29"/>
      <c r="EN1598" s="29"/>
      <c r="EO1598" s="29"/>
      <c r="EP1598" s="29"/>
      <c r="EQ1598" s="29"/>
      <c r="ER1598" s="29"/>
      <c r="ES1598" s="29"/>
      <c r="ET1598" s="29"/>
      <c r="EU1598" s="29"/>
      <c r="EV1598" s="29"/>
      <c r="EW1598" s="29"/>
      <c r="EX1598" s="29"/>
      <c r="EY1598" s="29"/>
      <c r="EZ1598" s="29"/>
      <c r="FA1598" s="29"/>
      <c r="FB1598" s="29"/>
      <c r="FC1598" s="29"/>
      <c r="FD1598" s="29"/>
      <c r="FE1598" s="29"/>
      <c r="FF1598" s="29"/>
      <c r="FG1598" s="29"/>
      <c r="FH1598" s="29"/>
      <c r="FI1598" s="29"/>
      <c r="FJ1598" s="29"/>
      <c r="FK1598" s="29"/>
      <c r="FL1598" s="29"/>
      <c r="FM1598" s="29"/>
      <c r="FN1598" s="29"/>
      <c r="FO1598" s="29"/>
      <c r="FP1598" s="29"/>
      <c r="FQ1598" s="29"/>
      <c r="FR1598" s="29"/>
      <c r="FS1598" s="29"/>
      <c r="FT1598" s="29"/>
      <c r="FU1598" s="29"/>
      <c r="FV1598" s="29"/>
      <c r="FW1598" s="29"/>
      <c r="FX1598" s="29"/>
      <c r="FY1598" s="29"/>
      <c r="FZ1598" s="29"/>
      <c r="GA1598" s="29"/>
      <c r="GB1598" s="29"/>
      <c r="GC1598" s="29"/>
      <c r="GD1598" s="29"/>
      <c r="GE1598" s="29"/>
      <c r="GF1598" s="29"/>
      <c r="GG1598" s="29"/>
      <c r="GH1598" s="29"/>
      <c r="GI1598" s="29"/>
      <c r="GJ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</row>
    <row r="1599" spans="2:230" ht="12.75">
      <c r="B1599" s="48"/>
      <c r="C1599" s="48"/>
      <c r="D1599" s="48"/>
      <c r="E1599" s="55"/>
      <c r="F1599" s="56"/>
      <c r="G1599" s="56"/>
      <c r="H1599" s="56"/>
      <c r="I1599" s="48"/>
      <c r="J1599" s="48"/>
      <c r="K1599" s="48"/>
      <c r="L1599" s="56"/>
      <c r="M1599" s="48"/>
      <c r="N1599" s="48"/>
      <c r="O1599" s="49"/>
      <c r="P1599" s="48"/>
      <c r="Q1599" s="48"/>
      <c r="R1599" s="56"/>
      <c r="S1599" s="52"/>
      <c r="T1599" s="116"/>
      <c r="U1599" s="116"/>
      <c r="V1599" s="116"/>
      <c r="W1599" s="116"/>
      <c r="X1599" s="43"/>
      <c r="Y1599" s="43"/>
      <c r="Z1599" s="42"/>
      <c r="AA1599" s="43"/>
      <c r="AB1599" s="45"/>
      <c r="AC1599" s="45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  <c r="BE1599" s="29"/>
      <c r="BF1599" s="29"/>
      <c r="BG1599" s="29"/>
      <c r="BH1599" s="29"/>
      <c r="BI1599" s="29"/>
      <c r="BJ1599" s="29"/>
      <c r="BK1599" s="29"/>
      <c r="BL1599" s="29"/>
      <c r="BM1599" s="29"/>
      <c r="BN1599" s="29"/>
      <c r="BO1599" s="29"/>
      <c r="BP1599" s="29"/>
      <c r="BQ1599" s="29"/>
      <c r="BR1599" s="29"/>
      <c r="BS1599" s="29"/>
      <c r="BT1599" s="29"/>
      <c r="BU1599" s="29"/>
      <c r="BV1599" s="29"/>
      <c r="BW1599" s="29"/>
      <c r="BX1599" s="29"/>
      <c r="BY1599" s="29"/>
      <c r="BZ1599" s="29"/>
      <c r="CA1599" s="29"/>
      <c r="CB1599" s="29"/>
      <c r="CC1599" s="29"/>
      <c r="CD1599" s="29"/>
      <c r="CE1599" s="29"/>
      <c r="CF1599" s="29"/>
      <c r="CG1599" s="29"/>
      <c r="CH1599" s="29"/>
      <c r="CI1599" s="29"/>
      <c r="CJ1599" s="29"/>
      <c r="CK1599" s="29"/>
      <c r="CL1599" s="29"/>
      <c r="CM1599" s="29"/>
      <c r="CN1599" s="29"/>
      <c r="CO1599" s="29"/>
      <c r="CP1599" s="29"/>
      <c r="CQ1599" s="29"/>
      <c r="CR1599" s="29"/>
      <c r="CS1599" s="29"/>
      <c r="CT1599" s="29"/>
      <c r="CU1599" s="29"/>
      <c r="CV1599" s="29"/>
      <c r="CW1599" s="29"/>
      <c r="CX1599" s="29"/>
      <c r="CY1599" s="29"/>
      <c r="CZ1599" s="29"/>
      <c r="DA1599" s="29"/>
      <c r="DB1599" s="29"/>
      <c r="DC1599" s="29"/>
      <c r="DD1599" s="29"/>
      <c r="DE1599" s="29"/>
      <c r="DF1599" s="29"/>
      <c r="DG1599" s="29"/>
      <c r="DH1599" s="29"/>
      <c r="DI1599" s="29"/>
      <c r="DJ1599" s="29"/>
      <c r="DK1599" s="29"/>
      <c r="DL1599" s="29"/>
      <c r="DM1599" s="29"/>
      <c r="DN1599" s="29"/>
      <c r="DO1599" s="29"/>
      <c r="DP1599" s="29"/>
      <c r="DQ1599" s="29"/>
      <c r="DR1599" s="29"/>
      <c r="DS1599" s="29"/>
      <c r="DT1599" s="29"/>
      <c r="DU1599" s="29"/>
      <c r="DV1599" s="29"/>
      <c r="DW1599" s="29"/>
      <c r="DX1599" s="29"/>
      <c r="DY1599" s="29"/>
      <c r="DZ1599" s="29"/>
      <c r="EA1599" s="29"/>
      <c r="EB1599" s="29"/>
      <c r="EC1599" s="29"/>
      <c r="ED1599" s="29"/>
      <c r="EE1599" s="29"/>
      <c r="EF1599" s="29"/>
      <c r="EG1599" s="29"/>
      <c r="EH1599" s="29"/>
      <c r="EI1599" s="29"/>
      <c r="EJ1599" s="29"/>
      <c r="EK1599" s="29"/>
      <c r="EL1599" s="29"/>
      <c r="EM1599" s="29"/>
      <c r="EN1599" s="29"/>
      <c r="EO1599" s="29"/>
      <c r="EP1599" s="29"/>
      <c r="EQ1599" s="29"/>
      <c r="ER1599" s="29"/>
      <c r="ES1599" s="29"/>
      <c r="ET1599" s="29"/>
      <c r="EU1599" s="29"/>
      <c r="EV1599" s="29"/>
      <c r="EW1599" s="29"/>
      <c r="EX1599" s="29"/>
      <c r="EY1599" s="29"/>
      <c r="EZ1599" s="29"/>
      <c r="FA1599" s="29"/>
      <c r="FB1599" s="29"/>
      <c r="FC1599" s="29"/>
      <c r="FD1599" s="29"/>
      <c r="FE1599" s="29"/>
      <c r="FF1599" s="29"/>
      <c r="FG1599" s="29"/>
      <c r="FH1599" s="29"/>
      <c r="FI1599" s="29"/>
      <c r="FJ1599" s="29"/>
      <c r="FK1599" s="29"/>
      <c r="FL1599" s="29"/>
      <c r="FM1599" s="29"/>
      <c r="FN1599" s="29"/>
      <c r="FO1599" s="29"/>
      <c r="FP1599" s="29"/>
      <c r="FQ1599" s="29"/>
      <c r="FR1599" s="29"/>
      <c r="FS1599" s="29"/>
      <c r="FT1599" s="29"/>
      <c r="FU1599" s="29"/>
      <c r="FV1599" s="29"/>
      <c r="FW1599" s="29"/>
      <c r="FX1599" s="29"/>
      <c r="FY1599" s="29"/>
      <c r="FZ1599" s="29"/>
      <c r="GA1599" s="29"/>
      <c r="GB1599" s="29"/>
      <c r="GC1599" s="29"/>
      <c r="GD1599" s="29"/>
      <c r="GE1599" s="29"/>
      <c r="GF1599" s="29"/>
      <c r="GG1599" s="29"/>
      <c r="GH1599" s="29"/>
      <c r="GI1599" s="29"/>
      <c r="GJ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</row>
    <row r="1600" spans="2:230" ht="12.75">
      <c r="B1600" s="48"/>
      <c r="C1600" s="48"/>
      <c r="D1600" s="48"/>
      <c r="E1600" s="55"/>
      <c r="F1600" s="56"/>
      <c r="G1600" s="56"/>
      <c r="H1600" s="56"/>
      <c r="I1600" s="48"/>
      <c r="J1600" s="48"/>
      <c r="K1600" s="48"/>
      <c r="L1600" s="56"/>
      <c r="M1600" s="48"/>
      <c r="N1600" s="48"/>
      <c r="O1600" s="49"/>
      <c r="P1600" s="48"/>
      <c r="Q1600" s="48"/>
      <c r="R1600" s="56"/>
      <c r="S1600" s="52"/>
      <c r="T1600" s="116"/>
      <c r="U1600" s="116"/>
      <c r="V1600" s="116"/>
      <c r="W1600" s="116"/>
      <c r="X1600" s="43"/>
      <c r="Y1600" s="43"/>
      <c r="Z1600" s="42"/>
      <c r="AA1600" s="43"/>
      <c r="AB1600" s="45"/>
      <c r="AC1600" s="45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  <c r="BE1600" s="29"/>
      <c r="BF1600" s="29"/>
      <c r="BG1600" s="29"/>
      <c r="BH1600" s="29"/>
      <c r="BI1600" s="29"/>
      <c r="BJ1600" s="29"/>
      <c r="BK1600" s="29"/>
      <c r="BL1600" s="29"/>
      <c r="BM1600" s="29"/>
      <c r="BN1600" s="29"/>
      <c r="BO1600" s="29"/>
      <c r="BP1600" s="29"/>
      <c r="BQ1600" s="29"/>
      <c r="BR1600" s="29"/>
      <c r="BS1600" s="29"/>
      <c r="BT1600" s="29"/>
      <c r="BU1600" s="29"/>
      <c r="BV1600" s="29"/>
      <c r="BW1600" s="29"/>
      <c r="BX1600" s="29"/>
      <c r="BY1600" s="29"/>
      <c r="BZ1600" s="29"/>
      <c r="CA1600" s="29"/>
      <c r="CB1600" s="29"/>
      <c r="CC1600" s="29"/>
      <c r="CD1600" s="29"/>
      <c r="CE1600" s="29"/>
      <c r="CF1600" s="29"/>
      <c r="CG1600" s="29"/>
      <c r="CH1600" s="29"/>
      <c r="CI1600" s="29"/>
      <c r="CJ1600" s="29"/>
      <c r="CK1600" s="29"/>
      <c r="CL1600" s="29"/>
      <c r="CM1600" s="29"/>
      <c r="CN1600" s="29"/>
      <c r="CO1600" s="29"/>
      <c r="CP1600" s="29"/>
      <c r="CQ1600" s="29"/>
      <c r="CR1600" s="29"/>
      <c r="CS1600" s="29"/>
      <c r="CT1600" s="29"/>
      <c r="CU1600" s="29"/>
      <c r="CV1600" s="29"/>
      <c r="CW1600" s="29"/>
      <c r="CX1600" s="29"/>
      <c r="CY1600" s="29"/>
      <c r="CZ1600" s="29"/>
      <c r="DA1600" s="29"/>
      <c r="DB1600" s="29"/>
      <c r="DC1600" s="29"/>
      <c r="DD1600" s="29"/>
      <c r="DE1600" s="29"/>
      <c r="DF1600" s="29"/>
      <c r="DG1600" s="29"/>
      <c r="DH1600" s="29"/>
      <c r="DI1600" s="29"/>
      <c r="DJ1600" s="29"/>
      <c r="DK1600" s="29"/>
      <c r="DL1600" s="29"/>
      <c r="DM1600" s="29"/>
      <c r="DN1600" s="29"/>
      <c r="DO1600" s="29"/>
      <c r="DP1600" s="29"/>
      <c r="DQ1600" s="29"/>
      <c r="DR1600" s="29"/>
      <c r="DS1600" s="29"/>
      <c r="DT1600" s="29"/>
      <c r="DU1600" s="29"/>
      <c r="DV1600" s="29"/>
      <c r="DW1600" s="29"/>
      <c r="DX1600" s="29"/>
      <c r="DY1600" s="29"/>
      <c r="DZ1600" s="29"/>
      <c r="EA1600" s="29"/>
      <c r="EB1600" s="29"/>
      <c r="EC1600" s="29"/>
      <c r="ED1600" s="29"/>
      <c r="EE1600" s="29"/>
      <c r="EF1600" s="29"/>
      <c r="EG1600" s="29"/>
      <c r="EH1600" s="29"/>
      <c r="EI1600" s="29"/>
      <c r="EJ1600" s="29"/>
      <c r="EK1600" s="29"/>
      <c r="EL1600" s="29"/>
      <c r="EM1600" s="29"/>
      <c r="EN1600" s="29"/>
      <c r="EO1600" s="29"/>
      <c r="EP1600" s="29"/>
      <c r="EQ1600" s="29"/>
      <c r="ER1600" s="29"/>
      <c r="ES1600" s="29"/>
      <c r="ET1600" s="29"/>
      <c r="EU1600" s="29"/>
      <c r="EV1600" s="29"/>
      <c r="EW1600" s="29"/>
      <c r="EX1600" s="29"/>
      <c r="EY1600" s="29"/>
      <c r="EZ1600" s="29"/>
      <c r="FA1600" s="29"/>
      <c r="FB1600" s="29"/>
      <c r="FC1600" s="29"/>
      <c r="FD1600" s="29"/>
      <c r="FE1600" s="29"/>
      <c r="FF1600" s="29"/>
      <c r="FG1600" s="29"/>
      <c r="FH1600" s="29"/>
      <c r="FI1600" s="29"/>
      <c r="FJ1600" s="29"/>
      <c r="FK1600" s="29"/>
      <c r="FL1600" s="29"/>
      <c r="FM1600" s="29"/>
      <c r="FN1600" s="29"/>
      <c r="FO1600" s="29"/>
      <c r="FP1600" s="29"/>
      <c r="FQ1600" s="29"/>
      <c r="FR1600" s="29"/>
      <c r="FS1600" s="29"/>
      <c r="FT1600" s="29"/>
      <c r="FU1600" s="29"/>
      <c r="FV1600" s="29"/>
      <c r="FW1600" s="29"/>
      <c r="FX1600" s="29"/>
      <c r="FY1600" s="29"/>
      <c r="FZ1600" s="29"/>
      <c r="GA1600" s="29"/>
      <c r="GB1600" s="29"/>
      <c r="GC1600" s="29"/>
      <c r="GD1600" s="29"/>
      <c r="GE1600" s="29"/>
      <c r="GF1600" s="29"/>
      <c r="GG1600" s="29"/>
      <c r="GH1600" s="29"/>
      <c r="GI1600" s="29"/>
      <c r="GJ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</row>
    <row r="1601" spans="2:230" ht="12.75">
      <c r="B1601" s="48"/>
      <c r="C1601" s="48"/>
      <c r="D1601" s="48"/>
      <c r="E1601" s="55"/>
      <c r="F1601" s="56"/>
      <c r="G1601" s="56"/>
      <c r="H1601" s="56"/>
      <c r="I1601" s="48"/>
      <c r="J1601" s="48"/>
      <c r="K1601" s="48"/>
      <c r="L1601" s="56"/>
      <c r="M1601" s="48"/>
      <c r="N1601" s="48"/>
      <c r="O1601" s="49"/>
      <c r="P1601" s="48"/>
      <c r="Q1601" s="48"/>
      <c r="R1601" s="56"/>
      <c r="S1601" s="52"/>
      <c r="T1601" s="116"/>
      <c r="U1601" s="116"/>
      <c r="V1601" s="116"/>
      <c r="W1601" s="116"/>
      <c r="X1601" s="43"/>
      <c r="Y1601" s="43"/>
      <c r="Z1601" s="42"/>
      <c r="AA1601" s="43"/>
      <c r="AB1601" s="45"/>
      <c r="AC1601" s="45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  <c r="BI1601" s="29"/>
      <c r="BJ1601" s="29"/>
      <c r="BK1601" s="29"/>
      <c r="BL1601" s="29"/>
      <c r="BM1601" s="29"/>
      <c r="BN1601" s="29"/>
      <c r="BO1601" s="29"/>
      <c r="BP1601" s="29"/>
      <c r="BQ1601" s="29"/>
      <c r="BR1601" s="29"/>
      <c r="BS1601" s="29"/>
      <c r="BT1601" s="29"/>
      <c r="BU1601" s="29"/>
      <c r="BV1601" s="29"/>
      <c r="BW1601" s="29"/>
      <c r="BX1601" s="29"/>
      <c r="BY1601" s="29"/>
      <c r="BZ1601" s="29"/>
      <c r="CA1601" s="29"/>
      <c r="CB1601" s="29"/>
      <c r="CC1601" s="29"/>
      <c r="CD1601" s="29"/>
      <c r="CE1601" s="29"/>
      <c r="CF1601" s="29"/>
      <c r="CG1601" s="29"/>
      <c r="CH1601" s="29"/>
      <c r="CI1601" s="29"/>
      <c r="CJ1601" s="29"/>
      <c r="CK1601" s="29"/>
      <c r="CL1601" s="29"/>
      <c r="CM1601" s="29"/>
      <c r="CN1601" s="29"/>
      <c r="CO1601" s="29"/>
      <c r="CP1601" s="29"/>
      <c r="CQ1601" s="29"/>
      <c r="CR1601" s="29"/>
      <c r="CS1601" s="29"/>
      <c r="CT1601" s="29"/>
      <c r="CU1601" s="29"/>
      <c r="CV1601" s="29"/>
      <c r="CW1601" s="29"/>
      <c r="CX1601" s="29"/>
      <c r="CY1601" s="29"/>
      <c r="CZ1601" s="29"/>
      <c r="DA1601" s="29"/>
      <c r="DB1601" s="29"/>
      <c r="DC1601" s="29"/>
      <c r="DD1601" s="29"/>
      <c r="DE1601" s="29"/>
      <c r="DF1601" s="29"/>
      <c r="DG1601" s="29"/>
      <c r="DH1601" s="29"/>
      <c r="DI1601" s="29"/>
      <c r="DJ1601" s="29"/>
      <c r="DK1601" s="29"/>
      <c r="DL1601" s="29"/>
      <c r="DM1601" s="29"/>
      <c r="DN1601" s="29"/>
      <c r="DO1601" s="29"/>
      <c r="DP1601" s="29"/>
      <c r="DQ1601" s="29"/>
      <c r="DR1601" s="29"/>
      <c r="DS1601" s="29"/>
      <c r="DT1601" s="29"/>
      <c r="DU1601" s="29"/>
      <c r="DV1601" s="29"/>
      <c r="DW1601" s="29"/>
      <c r="DX1601" s="29"/>
      <c r="DY1601" s="29"/>
      <c r="DZ1601" s="29"/>
      <c r="EA1601" s="29"/>
      <c r="EB1601" s="29"/>
      <c r="EC1601" s="29"/>
      <c r="ED1601" s="29"/>
      <c r="EE1601" s="29"/>
      <c r="EF1601" s="29"/>
      <c r="EG1601" s="29"/>
      <c r="EH1601" s="29"/>
      <c r="EI1601" s="29"/>
      <c r="EJ1601" s="29"/>
      <c r="EK1601" s="29"/>
      <c r="EL1601" s="29"/>
      <c r="EM1601" s="29"/>
      <c r="EN1601" s="29"/>
      <c r="EO1601" s="29"/>
      <c r="EP1601" s="29"/>
      <c r="EQ1601" s="29"/>
      <c r="ER1601" s="29"/>
      <c r="ES1601" s="29"/>
      <c r="ET1601" s="29"/>
      <c r="EU1601" s="29"/>
      <c r="EV1601" s="29"/>
      <c r="EW1601" s="29"/>
      <c r="EX1601" s="29"/>
      <c r="EY1601" s="29"/>
      <c r="EZ1601" s="29"/>
      <c r="FA1601" s="29"/>
      <c r="FB1601" s="29"/>
      <c r="FC1601" s="29"/>
      <c r="FD1601" s="29"/>
      <c r="FE1601" s="29"/>
      <c r="FF1601" s="29"/>
      <c r="FG1601" s="29"/>
      <c r="FH1601" s="29"/>
      <c r="FI1601" s="29"/>
      <c r="FJ1601" s="29"/>
      <c r="FK1601" s="29"/>
      <c r="FL1601" s="29"/>
      <c r="FM1601" s="29"/>
      <c r="FN1601" s="29"/>
      <c r="FO1601" s="29"/>
      <c r="FP1601" s="29"/>
      <c r="FQ1601" s="29"/>
      <c r="FR1601" s="29"/>
      <c r="FS1601" s="29"/>
      <c r="FT1601" s="29"/>
      <c r="FU1601" s="29"/>
      <c r="FV1601" s="29"/>
      <c r="FW1601" s="29"/>
      <c r="FX1601" s="29"/>
      <c r="FY1601" s="29"/>
      <c r="FZ1601" s="29"/>
      <c r="GA1601" s="29"/>
      <c r="GB1601" s="29"/>
      <c r="GC1601" s="29"/>
      <c r="GD1601" s="29"/>
      <c r="GE1601" s="29"/>
      <c r="GF1601" s="29"/>
      <c r="GG1601" s="29"/>
      <c r="GH1601" s="29"/>
      <c r="GI1601" s="29"/>
      <c r="GJ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</row>
    <row r="1602" spans="2:230" ht="12.75">
      <c r="B1602" s="48"/>
      <c r="C1602" s="48"/>
      <c r="D1602" s="48"/>
      <c r="E1602" s="55"/>
      <c r="F1602" s="56"/>
      <c r="G1602" s="56"/>
      <c r="H1602" s="56"/>
      <c r="I1602" s="48"/>
      <c r="J1602" s="48"/>
      <c r="K1602" s="48"/>
      <c r="L1602" s="56"/>
      <c r="M1602" s="48"/>
      <c r="N1602" s="48"/>
      <c r="O1602" s="49"/>
      <c r="P1602" s="48"/>
      <c r="Q1602" s="48"/>
      <c r="R1602" s="56"/>
      <c r="S1602" s="52"/>
      <c r="T1602" s="116"/>
      <c r="U1602" s="116"/>
      <c r="V1602" s="116"/>
      <c r="W1602" s="116"/>
      <c r="X1602" s="43"/>
      <c r="Y1602" s="43"/>
      <c r="Z1602" s="42"/>
      <c r="AA1602" s="43"/>
      <c r="AB1602" s="45"/>
      <c r="AC1602" s="45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  <c r="BE1602" s="29"/>
      <c r="BF1602" s="29"/>
      <c r="BG1602" s="29"/>
      <c r="BH1602" s="29"/>
      <c r="BI1602" s="29"/>
      <c r="BJ1602" s="29"/>
      <c r="BK1602" s="29"/>
      <c r="BL1602" s="29"/>
      <c r="BM1602" s="29"/>
      <c r="BN1602" s="29"/>
      <c r="BO1602" s="29"/>
      <c r="BP1602" s="29"/>
      <c r="BQ1602" s="29"/>
      <c r="BR1602" s="29"/>
      <c r="BS1602" s="29"/>
      <c r="BT1602" s="29"/>
      <c r="BU1602" s="29"/>
      <c r="BV1602" s="29"/>
      <c r="BW1602" s="29"/>
      <c r="BX1602" s="29"/>
      <c r="BY1602" s="29"/>
      <c r="BZ1602" s="29"/>
      <c r="CA1602" s="29"/>
      <c r="CB1602" s="29"/>
      <c r="CC1602" s="29"/>
      <c r="CD1602" s="29"/>
      <c r="CE1602" s="29"/>
      <c r="CF1602" s="29"/>
      <c r="CG1602" s="29"/>
      <c r="CH1602" s="29"/>
      <c r="CI1602" s="29"/>
      <c r="CJ1602" s="29"/>
      <c r="CK1602" s="29"/>
      <c r="CL1602" s="29"/>
      <c r="CM1602" s="29"/>
      <c r="CN1602" s="29"/>
      <c r="CO1602" s="29"/>
      <c r="CP1602" s="29"/>
      <c r="CQ1602" s="29"/>
      <c r="CR1602" s="29"/>
      <c r="CS1602" s="29"/>
      <c r="CT1602" s="29"/>
      <c r="CU1602" s="29"/>
      <c r="CV1602" s="29"/>
      <c r="CW1602" s="29"/>
      <c r="CX1602" s="29"/>
      <c r="CY1602" s="29"/>
      <c r="CZ1602" s="29"/>
      <c r="DA1602" s="29"/>
      <c r="DB1602" s="29"/>
      <c r="DC1602" s="29"/>
      <c r="DD1602" s="29"/>
      <c r="DE1602" s="29"/>
      <c r="DF1602" s="29"/>
      <c r="DG1602" s="29"/>
      <c r="DH1602" s="29"/>
      <c r="DI1602" s="29"/>
      <c r="DJ1602" s="29"/>
      <c r="DK1602" s="29"/>
      <c r="DL1602" s="29"/>
      <c r="DM1602" s="29"/>
      <c r="DN1602" s="29"/>
      <c r="DO1602" s="29"/>
      <c r="DP1602" s="29"/>
      <c r="DQ1602" s="29"/>
      <c r="DR1602" s="29"/>
      <c r="DS1602" s="29"/>
      <c r="DT1602" s="29"/>
      <c r="DU1602" s="29"/>
      <c r="DV1602" s="29"/>
      <c r="DW1602" s="29"/>
      <c r="DX1602" s="29"/>
      <c r="DY1602" s="29"/>
      <c r="DZ1602" s="29"/>
      <c r="EA1602" s="29"/>
      <c r="EB1602" s="29"/>
      <c r="EC1602" s="29"/>
      <c r="ED1602" s="29"/>
      <c r="EE1602" s="29"/>
      <c r="EF1602" s="29"/>
      <c r="EG1602" s="29"/>
      <c r="EH1602" s="29"/>
      <c r="EI1602" s="29"/>
      <c r="EJ1602" s="29"/>
      <c r="EK1602" s="29"/>
      <c r="EL1602" s="29"/>
      <c r="EM1602" s="29"/>
      <c r="EN1602" s="29"/>
      <c r="EO1602" s="29"/>
      <c r="EP1602" s="29"/>
      <c r="EQ1602" s="29"/>
      <c r="ER1602" s="29"/>
      <c r="ES1602" s="29"/>
      <c r="ET1602" s="29"/>
      <c r="EU1602" s="29"/>
      <c r="EV1602" s="29"/>
      <c r="EW1602" s="29"/>
      <c r="EX1602" s="29"/>
      <c r="EY1602" s="29"/>
      <c r="EZ1602" s="29"/>
      <c r="FA1602" s="29"/>
      <c r="FB1602" s="29"/>
      <c r="FC1602" s="29"/>
      <c r="FD1602" s="29"/>
      <c r="FE1602" s="29"/>
      <c r="FF1602" s="29"/>
      <c r="FG1602" s="29"/>
      <c r="FH1602" s="29"/>
      <c r="FI1602" s="29"/>
      <c r="FJ1602" s="29"/>
      <c r="FK1602" s="29"/>
      <c r="FL1602" s="29"/>
      <c r="FM1602" s="29"/>
      <c r="FN1602" s="29"/>
      <c r="FO1602" s="29"/>
      <c r="FP1602" s="29"/>
      <c r="FQ1602" s="29"/>
      <c r="FR1602" s="29"/>
      <c r="FS1602" s="29"/>
      <c r="FT1602" s="29"/>
      <c r="FU1602" s="29"/>
      <c r="FV1602" s="29"/>
      <c r="FW1602" s="29"/>
      <c r="FX1602" s="29"/>
      <c r="FY1602" s="29"/>
      <c r="FZ1602" s="29"/>
      <c r="GA1602" s="29"/>
      <c r="GB1602" s="29"/>
      <c r="GC1602" s="29"/>
      <c r="GD1602" s="29"/>
      <c r="GE1602" s="29"/>
      <c r="GF1602" s="29"/>
      <c r="GG1602" s="29"/>
      <c r="GH1602" s="29"/>
      <c r="GI1602" s="29"/>
      <c r="GJ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</row>
    <row r="1603" spans="2:230" ht="12.75">
      <c r="B1603" s="48"/>
      <c r="C1603" s="48"/>
      <c r="D1603" s="48"/>
      <c r="E1603" s="55"/>
      <c r="F1603" s="56"/>
      <c r="G1603" s="56"/>
      <c r="H1603" s="56"/>
      <c r="I1603" s="48"/>
      <c r="J1603" s="48"/>
      <c r="K1603" s="48"/>
      <c r="L1603" s="56"/>
      <c r="M1603" s="48"/>
      <c r="N1603" s="48"/>
      <c r="O1603" s="49"/>
      <c r="P1603" s="48"/>
      <c r="Q1603" s="48"/>
      <c r="R1603" s="56"/>
      <c r="S1603" s="52"/>
      <c r="T1603" s="116"/>
      <c r="U1603" s="116"/>
      <c r="V1603" s="116"/>
      <c r="W1603" s="116"/>
      <c r="X1603" s="43"/>
      <c r="Y1603" s="43"/>
      <c r="Z1603" s="42"/>
      <c r="AA1603" s="43"/>
      <c r="AB1603" s="45"/>
      <c r="AC1603" s="45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  <c r="BE1603" s="29"/>
      <c r="BF1603" s="29"/>
      <c r="BG1603" s="29"/>
      <c r="BH1603" s="29"/>
      <c r="BI1603" s="29"/>
      <c r="BJ1603" s="29"/>
      <c r="BK1603" s="29"/>
      <c r="BL1603" s="29"/>
      <c r="BM1603" s="29"/>
      <c r="BN1603" s="29"/>
      <c r="BO1603" s="29"/>
      <c r="BP1603" s="29"/>
      <c r="BQ1603" s="29"/>
      <c r="BR1603" s="29"/>
      <c r="BS1603" s="29"/>
      <c r="BT1603" s="29"/>
      <c r="BU1603" s="29"/>
      <c r="BV1603" s="29"/>
      <c r="BW1603" s="29"/>
      <c r="BX1603" s="29"/>
      <c r="BY1603" s="29"/>
      <c r="BZ1603" s="29"/>
      <c r="CA1603" s="29"/>
      <c r="CB1603" s="29"/>
      <c r="CC1603" s="29"/>
      <c r="CD1603" s="29"/>
      <c r="CE1603" s="29"/>
      <c r="CF1603" s="29"/>
      <c r="CG1603" s="29"/>
      <c r="CH1603" s="29"/>
      <c r="CI1603" s="29"/>
      <c r="CJ1603" s="29"/>
      <c r="CK1603" s="29"/>
      <c r="CL1603" s="29"/>
      <c r="CM1603" s="29"/>
      <c r="CN1603" s="29"/>
      <c r="CO1603" s="29"/>
      <c r="CP1603" s="29"/>
      <c r="CQ1603" s="29"/>
      <c r="CR1603" s="29"/>
      <c r="CS1603" s="29"/>
      <c r="CT1603" s="29"/>
      <c r="CU1603" s="29"/>
      <c r="CV1603" s="29"/>
      <c r="CW1603" s="29"/>
      <c r="CX1603" s="29"/>
      <c r="CY1603" s="29"/>
      <c r="CZ1603" s="29"/>
      <c r="DA1603" s="29"/>
      <c r="DB1603" s="29"/>
      <c r="DC1603" s="29"/>
      <c r="DD1603" s="29"/>
      <c r="DE1603" s="29"/>
      <c r="DF1603" s="29"/>
      <c r="DG1603" s="29"/>
      <c r="DH1603" s="29"/>
      <c r="DI1603" s="29"/>
      <c r="DJ1603" s="29"/>
      <c r="DK1603" s="29"/>
      <c r="DL1603" s="29"/>
      <c r="DM1603" s="29"/>
      <c r="DN1603" s="29"/>
      <c r="DO1603" s="29"/>
      <c r="DP1603" s="29"/>
      <c r="DQ1603" s="29"/>
      <c r="DR1603" s="29"/>
      <c r="DS1603" s="29"/>
      <c r="DT1603" s="29"/>
      <c r="DU1603" s="29"/>
      <c r="DV1603" s="29"/>
      <c r="DW1603" s="29"/>
      <c r="DX1603" s="29"/>
      <c r="DY1603" s="29"/>
      <c r="DZ1603" s="29"/>
      <c r="EA1603" s="29"/>
      <c r="EB1603" s="29"/>
      <c r="EC1603" s="29"/>
      <c r="ED1603" s="29"/>
      <c r="EE1603" s="29"/>
      <c r="EF1603" s="29"/>
      <c r="EG1603" s="29"/>
      <c r="EH1603" s="29"/>
      <c r="EI1603" s="29"/>
      <c r="EJ1603" s="29"/>
      <c r="EK1603" s="29"/>
      <c r="EL1603" s="29"/>
      <c r="EM1603" s="29"/>
      <c r="EN1603" s="29"/>
      <c r="EO1603" s="29"/>
      <c r="EP1603" s="29"/>
      <c r="EQ1603" s="29"/>
      <c r="ER1603" s="29"/>
      <c r="ES1603" s="29"/>
      <c r="ET1603" s="29"/>
      <c r="EU1603" s="29"/>
      <c r="EV1603" s="29"/>
      <c r="EW1603" s="29"/>
      <c r="EX1603" s="29"/>
      <c r="EY1603" s="29"/>
      <c r="EZ1603" s="29"/>
      <c r="FA1603" s="29"/>
      <c r="FB1603" s="29"/>
      <c r="FC1603" s="29"/>
      <c r="FD1603" s="29"/>
      <c r="FE1603" s="29"/>
      <c r="FF1603" s="29"/>
      <c r="FG1603" s="29"/>
      <c r="FH1603" s="29"/>
      <c r="FI1603" s="29"/>
      <c r="FJ1603" s="29"/>
      <c r="FK1603" s="29"/>
      <c r="FL1603" s="29"/>
      <c r="FM1603" s="29"/>
      <c r="FN1603" s="29"/>
      <c r="FO1603" s="29"/>
      <c r="FP1603" s="29"/>
      <c r="FQ1603" s="29"/>
      <c r="FR1603" s="29"/>
      <c r="FS1603" s="29"/>
      <c r="FT1603" s="29"/>
      <c r="FU1603" s="29"/>
      <c r="FV1603" s="29"/>
      <c r="FW1603" s="29"/>
      <c r="FX1603" s="29"/>
      <c r="FY1603" s="29"/>
      <c r="FZ1603" s="29"/>
      <c r="GA1603" s="29"/>
      <c r="GB1603" s="29"/>
      <c r="GC1603" s="29"/>
      <c r="GD1603" s="29"/>
      <c r="GE1603" s="29"/>
      <c r="GF1603" s="29"/>
      <c r="GG1603" s="29"/>
      <c r="GH1603" s="29"/>
      <c r="GI1603" s="29"/>
      <c r="GJ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</row>
    <row r="1604" spans="2:230" ht="12.75">
      <c r="B1604" s="48"/>
      <c r="C1604" s="48"/>
      <c r="D1604" s="48"/>
      <c r="E1604" s="55"/>
      <c r="F1604" s="56"/>
      <c r="G1604" s="56"/>
      <c r="H1604" s="56"/>
      <c r="I1604" s="48"/>
      <c r="J1604" s="48"/>
      <c r="K1604" s="48"/>
      <c r="L1604" s="56"/>
      <c r="M1604" s="48"/>
      <c r="N1604" s="48"/>
      <c r="O1604" s="49"/>
      <c r="P1604" s="48"/>
      <c r="Q1604" s="48"/>
      <c r="R1604" s="56"/>
      <c r="S1604" s="52"/>
      <c r="T1604" s="116"/>
      <c r="U1604" s="116"/>
      <c r="V1604" s="116"/>
      <c r="W1604" s="116"/>
      <c r="X1604" s="43"/>
      <c r="Y1604" s="43"/>
      <c r="Z1604" s="42"/>
      <c r="AA1604" s="43"/>
      <c r="AB1604" s="45"/>
      <c r="AC1604" s="45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  <c r="BE1604" s="29"/>
      <c r="BF1604" s="29"/>
      <c r="BG1604" s="29"/>
      <c r="BH1604" s="29"/>
      <c r="BI1604" s="29"/>
      <c r="BJ1604" s="29"/>
      <c r="BK1604" s="29"/>
      <c r="BL1604" s="29"/>
      <c r="BM1604" s="29"/>
      <c r="BN1604" s="29"/>
      <c r="BO1604" s="29"/>
      <c r="BP1604" s="29"/>
      <c r="BQ1604" s="29"/>
      <c r="BR1604" s="29"/>
      <c r="BS1604" s="29"/>
      <c r="BT1604" s="29"/>
      <c r="BU1604" s="29"/>
      <c r="BV1604" s="29"/>
      <c r="BW1604" s="29"/>
      <c r="BX1604" s="29"/>
      <c r="BY1604" s="29"/>
      <c r="BZ1604" s="29"/>
      <c r="CA1604" s="29"/>
      <c r="CB1604" s="29"/>
      <c r="CC1604" s="29"/>
      <c r="CD1604" s="29"/>
      <c r="CE1604" s="29"/>
      <c r="CF1604" s="29"/>
      <c r="CG1604" s="29"/>
      <c r="CH1604" s="29"/>
      <c r="CI1604" s="29"/>
      <c r="CJ1604" s="29"/>
      <c r="CK1604" s="29"/>
      <c r="CL1604" s="29"/>
      <c r="CM1604" s="29"/>
      <c r="CN1604" s="29"/>
      <c r="CO1604" s="29"/>
      <c r="CP1604" s="29"/>
      <c r="CQ1604" s="29"/>
      <c r="CR1604" s="29"/>
      <c r="CS1604" s="29"/>
      <c r="CT1604" s="29"/>
      <c r="CU1604" s="29"/>
      <c r="CV1604" s="29"/>
      <c r="CW1604" s="29"/>
      <c r="CX1604" s="29"/>
      <c r="CY1604" s="29"/>
      <c r="CZ1604" s="29"/>
      <c r="DA1604" s="29"/>
      <c r="DB1604" s="29"/>
      <c r="DC1604" s="29"/>
      <c r="DD1604" s="29"/>
      <c r="DE1604" s="29"/>
      <c r="DF1604" s="29"/>
      <c r="DG1604" s="29"/>
      <c r="DH1604" s="29"/>
      <c r="DI1604" s="29"/>
      <c r="DJ1604" s="29"/>
      <c r="DK1604" s="29"/>
      <c r="DL1604" s="29"/>
      <c r="DM1604" s="29"/>
      <c r="DN1604" s="29"/>
      <c r="DO1604" s="29"/>
      <c r="DP1604" s="29"/>
      <c r="DQ1604" s="29"/>
      <c r="DR1604" s="29"/>
      <c r="DS1604" s="29"/>
      <c r="DT1604" s="29"/>
      <c r="DU1604" s="29"/>
      <c r="DV1604" s="29"/>
      <c r="DW1604" s="29"/>
      <c r="DX1604" s="29"/>
      <c r="DY1604" s="29"/>
      <c r="DZ1604" s="29"/>
      <c r="EA1604" s="29"/>
      <c r="EB1604" s="29"/>
      <c r="EC1604" s="29"/>
      <c r="ED1604" s="29"/>
      <c r="EE1604" s="29"/>
      <c r="EF1604" s="29"/>
      <c r="EG1604" s="29"/>
      <c r="EH1604" s="29"/>
      <c r="EI1604" s="29"/>
      <c r="EJ1604" s="29"/>
      <c r="EK1604" s="29"/>
      <c r="EL1604" s="29"/>
      <c r="EM1604" s="29"/>
      <c r="EN1604" s="29"/>
      <c r="EO1604" s="29"/>
      <c r="EP1604" s="29"/>
      <c r="EQ1604" s="29"/>
      <c r="ER1604" s="29"/>
      <c r="ES1604" s="29"/>
      <c r="ET1604" s="29"/>
      <c r="EU1604" s="29"/>
      <c r="EV1604" s="29"/>
      <c r="EW1604" s="29"/>
      <c r="EX1604" s="29"/>
      <c r="EY1604" s="29"/>
      <c r="EZ1604" s="29"/>
      <c r="FA1604" s="29"/>
      <c r="FB1604" s="29"/>
      <c r="FC1604" s="29"/>
      <c r="FD1604" s="29"/>
      <c r="FE1604" s="29"/>
      <c r="FF1604" s="29"/>
      <c r="FG1604" s="29"/>
      <c r="FH1604" s="29"/>
      <c r="FI1604" s="29"/>
      <c r="FJ1604" s="29"/>
      <c r="FK1604" s="29"/>
      <c r="FL1604" s="29"/>
      <c r="FM1604" s="29"/>
      <c r="FN1604" s="29"/>
      <c r="FO1604" s="29"/>
      <c r="FP1604" s="29"/>
      <c r="FQ1604" s="29"/>
      <c r="FR1604" s="29"/>
      <c r="FS1604" s="29"/>
      <c r="FT1604" s="29"/>
      <c r="FU1604" s="29"/>
      <c r="FV1604" s="29"/>
      <c r="FW1604" s="29"/>
      <c r="FX1604" s="29"/>
      <c r="FY1604" s="29"/>
      <c r="FZ1604" s="29"/>
      <c r="GA1604" s="29"/>
      <c r="GB1604" s="29"/>
      <c r="GC1604" s="29"/>
      <c r="GD1604" s="29"/>
      <c r="GE1604" s="29"/>
      <c r="GF1604" s="29"/>
      <c r="GG1604" s="29"/>
      <c r="GH1604" s="29"/>
      <c r="GI1604" s="29"/>
      <c r="GJ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</row>
    <row r="1605" spans="2:230" ht="12.75">
      <c r="B1605" s="48"/>
      <c r="C1605" s="48"/>
      <c r="D1605" s="48"/>
      <c r="E1605" s="55"/>
      <c r="F1605" s="56"/>
      <c r="G1605" s="56"/>
      <c r="H1605" s="56"/>
      <c r="I1605" s="48"/>
      <c r="J1605" s="48"/>
      <c r="K1605" s="48"/>
      <c r="L1605" s="56"/>
      <c r="M1605" s="48"/>
      <c r="N1605" s="48"/>
      <c r="O1605" s="49"/>
      <c r="P1605" s="48"/>
      <c r="Q1605" s="48"/>
      <c r="R1605" s="56"/>
      <c r="S1605" s="52"/>
      <c r="T1605" s="116"/>
      <c r="U1605" s="116"/>
      <c r="V1605" s="116"/>
      <c r="W1605" s="116"/>
      <c r="X1605" s="43"/>
      <c r="Y1605" s="43"/>
      <c r="Z1605" s="42"/>
      <c r="AA1605" s="43"/>
      <c r="AB1605" s="45"/>
      <c r="AC1605" s="45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  <c r="BE1605" s="29"/>
      <c r="BF1605" s="29"/>
      <c r="BG1605" s="29"/>
      <c r="BH1605" s="29"/>
      <c r="BI1605" s="29"/>
      <c r="BJ1605" s="29"/>
      <c r="BK1605" s="29"/>
      <c r="BL1605" s="29"/>
      <c r="BM1605" s="29"/>
      <c r="BN1605" s="29"/>
      <c r="BO1605" s="29"/>
      <c r="BP1605" s="29"/>
      <c r="BQ1605" s="29"/>
      <c r="BR1605" s="29"/>
      <c r="BS1605" s="29"/>
      <c r="BT1605" s="29"/>
      <c r="BU1605" s="29"/>
      <c r="BV1605" s="29"/>
      <c r="BW1605" s="29"/>
      <c r="BX1605" s="29"/>
      <c r="BY1605" s="29"/>
      <c r="BZ1605" s="29"/>
      <c r="CA1605" s="29"/>
      <c r="CB1605" s="29"/>
      <c r="CC1605" s="29"/>
      <c r="CD1605" s="29"/>
      <c r="CE1605" s="29"/>
      <c r="CF1605" s="29"/>
      <c r="CG1605" s="29"/>
      <c r="CH1605" s="29"/>
      <c r="CI1605" s="29"/>
      <c r="CJ1605" s="29"/>
      <c r="CK1605" s="29"/>
      <c r="CL1605" s="29"/>
      <c r="CM1605" s="29"/>
      <c r="CN1605" s="29"/>
      <c r="CO1605" s="29"/>
      <c r="CP1605" s="29"/>
      <c r="CQ1605" s="29"/>
      <c r="CR1605" s="29"/>
      <c r="CS1605" s="29"/>
      <c r="CT1605" s="29"/>
      <c r="CU1605" s="29"/>
      <c r="CV1605" s="29"/>
      <c r="CW1605" s="29"/>
      <c r="CX1605" s="29"/>
      <c r="CY1605" s="29"/>
      <c r="CZ1605" s="29"/>
      <c r="DA1605" s="29"/>
      <c r="DB1605" s="29"/>
      <c r="DC1605" s="29"/>
      <c r="DD1605" s="29"/>
      <c r="DE1605" s="29"/>
      <c r="DF1605" s="29"/>
      <c r="DG1605" s="29"/>
      <c r="DH1605" s="29"/>
      <c r="DI1605" s="29"/>
      <c r="DJ1605" s="29"/>
      <c r="DK1605" s="29"/>
      <c r="DL1605" s="29"/>
      <c r="DM1605" s="29"/>
      <c r="DN1605" s="29"/>
      <c r="DO1605" s="29"/>
      <c r="DP1605" s="29"/>
      <c r="DQ1605" s="29"/>
      <c r="DR1605" s="29"/>
      <c r="DS1605" s="29"/>
      <c r="DT1605" s="29"/>
      <c r="DU1605" s="29"/>
      <c r="DV1605" s="29"/>
      <c r="DW1605" s="29"/>
      <c r="DX1605" s="29"/>
      <c r="DY1605" s="29"/>
      <c r="DZ1605" s="29"/>
      <c r="EA1605" s="29"/>
      <c r="EB1605" s="29"/>
      <c r="EC1605" s="29"/>
      <c r="ED1605" s="29"/>
      <c r="EE1605" s="29"/>
      <c r="EF1605" s="29"/>
      <c r="EG1605" s="29"/>
      <c r="EH1605" s="29"/>
      <c r="EI1605" s="29"/>
      <c r="EJ1605" s="29"/>
      <c r="EK1605" s="29"/>
      <c r="EL1605" s="29"/>
      <c r="EM1605" s="29"/>
      <c r="EN1605" s="29"/>
      <c r="EO1605" s="29"/>
      <c r="EP1605" s="29"/>
      <c r="EQ1605" s="29"/>
      <c r="ER1605" s="29"/>
      <c r="ES1605" s="29"/>
      <c r="ET1605" s="29"/>
      <c r="EU1605" s="29"/>
      <c r="EV1605" s="29"/>
      <c r="EW1605" s="29"/>
      <c r="EX1605" s="29"/>
      <c r="EY1605" s="29"/>
      <c r="EZ1605" s="29"/>
      <c r="FA1605" s="29"/>
      <c r="FB1605" s="29"/>
      <c r="FC1605" s="29"/>
      <c r="FD1605" s="29"/>
      <c r="FE1605" s="29"/>
      <c r="FF1605" s="29"/>
      <c r="FG1605" s="29"/>
      <c r="FH1605" s="29"/>
      <c r="FI1605" s="29"/>
      <c r="FJ1605" s="29"/>
      <c r="FK1605" s="29"/>
      <c r="FL1605" s="29"/>
      <c r="FM1605" s="29"/>
      <c r="FN1605" s="29"/>
      <c r="FO1605" s="29"/>
      <c r="FP1605" s="29"/>
      <c r="FQ1605" s="29"/>
      <c r="FR1605" s="29"/>
      <c r="FS1605" s="29"/>
      <c r="FT1605" s="29"/>
      <c r="FU1605" s="29"/>
      <c r="FV1605" s="29"/>
      <c r="FW1605" s="29"/>
      <c r="FX1605" s="29"/>
      <c r="FY1605" s="29"/>
      <c r="FZ1605" s="29"/>
      <c r="GA1605" s="29"/>
      <c r="GB1605" s="29"/>
      <c r="GC1605" s="29"/>
      <c r="GD1605" s="29"/>
      <c r="GE1605" s="29"/>
      <c r="GF1605" s="29"/>
      <c r="GG1605" s="29"/>
      <c r="GH1605" s="29"/>
      <c r="GI1605" s="29"/>
      <c r="GJ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</row>
    <row r="1606" spans="2:230" ht="12.75">
      <c r="B1606" s="48"/>
      <c r="C1606" s="48"/>
      <c r="D1606" s="48"/>
      <c r="E1606" s="55"/>
      <c r="F1606" s="56"/>
      <c r="G1606" s="56"/>
      <c r="H1606" s="56"/>
      <c r="I1606" s="48"/>
      <c r="J1606" s="48"/>
      <c r="K1606" s="48"/>
      <c r="L1606" s="56"/>
      <c r="M1606" s="48"/>
      <c r="N1606" s="48"/>
      <c r="O1606" s="49"/>
      <c r="P1606" s="48"/>
      <c r="Q1606" s="48"/>
      <c r="R1606" s="56"/>
      <c r="S1606" s="52"/>
      <c r="T1606" s="116"/>
      <c r="U1606" s="116"/>
      <c r="V1606" s="116"/>
      <c r="W1606" s="116"/>
      <c r="X1606" s="43"/>
      <c r="Y1606" s="43"/>
      <c r="Z1606" s="42"/>
      <c r="AA1606" s="43"/>
      <c r="AB1606" s="45"/>
      <c r="AC1606" s="45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  <c r="BE1606" s="29"/>
      <c r="BF1606" s="29"/>
      <c r="BG1606" s="29"/>
      <c r="BH1606" s="29"/>
      <c r="BI1606" s="29"/>
      <c r="BJ1606" s="29"/>
      <c r="BK1606" s="29"/>
      <c r="BL1606" s="29"/>
      <c r="BM1606" s="29"/>
      <c r="BN1606" s="29"/>
      <c r="BO1606" s="29"/>
      <c r="BP1606" s="29"/>
      <c r="BQ1606" s="29"/>
      <c r="BR1606" s="29"/>
      <c r="BS1606" s="29"/>
      <c r="BT1606" s="29"/>
      <c r="BU1606" s="29"/>
      <c r="BV1606" s="29"/>
      <c r="BW1606" s="29"/>
      <c r="BX1606" s="29"/>
      <c r="BY1606" s="29"/>
      <c r="BZ1606" s="29"/>
      <c r="CA1606" s="29"/>
      <c r="CB1606" s="29"/>
      <c r="CC1606" s="29"/>
      <c r="CD1606" s="29"/>
      <c r="CE1606" s="29"/>
      <c r="CF1606" s="29"/>
      <c r="CG1606" s="29"/>
      <c r="CH1606" s="29"/>
      <c r="CI1606" s="29"/>
      <c r="CJ1606" s="29"/>
      <c r="CK1606" s="29"/>
      <c r="CL1606" s="29"/>
      <c r="CM1606" s="29"/>
      <c r="CN1606" s="29"/>
      <c r="CO1606" s="29"/>
      <c r="CP1606" s="29"/>
      <c r="CQ1606" s="29"/>
      <c r="CR1606" s="29"/>
      <c r="CS1606" s="29"/>
      <c r="CT1606" s="29"/>
      <c r="CU1606" s="29"/>
      <c r="CV1606" s="29"/>
      <c r="CW1606" s="29"/>
      <c r="CX1606" s="29"/>
      <c r="CY1606" s="29"/>
      <c r="CZ1606" s="29"/>
      <c r="DA1606" s="29"/>
      <c r="DB1606" s="29"/>
      <c r="DC1606" s="29"/>
      <c r="DD1606" s="29"/>
      <c r="DE1606" s="29"/>
      <c r="DF1606" s="29"/>
      <c r="DG1606" s="29"/>
      <c r="DH1606" s="29"/>
      <c r="DI1606" s="29"/>
      <c r="DJ1606" s="29"/>
      <c r="DK1606" s="29"/>
      <c r="DL1606" s="29"/>
      <c r="DM1606" s="29"/>
      <c r="DN1606" s="29"/>
      <c r="DO1606" s="29"/>
      <c r="DP1606" s="29"/>
      <c r="DQ1606" s="29"/>
      <c r="DR1606" s="29"/>
      <c r="DS1606" s="29"/>
      <c r="DT1606" s="29"/>
      <c r="DU1606" s="29"/>
      <c r="DV1606" s="29"/>
      <c r="DW1606" s="29"/>
      <c r="DX1606" s="29"/>
      <c r="DY1606" s="29"/>
      <c r="DZ1606" s="29"/>
      <c r="EA1606" s="29"/>
      <c r="EB1606" s="29"/>
      <c r="EC1606" s="29"/>
      <c r="ED1606" s="29"/>
      <c r="EE1606" s="29"/>
      <c r="EF1606" s="29"/>
      <c r="EG1606" s="29"/>
      <c r="EH1606" s="29"/>
      <c r="EI1606" s="29"/>
      <c r="EJ1606" s="29"/>
      <c r="EK1606" s="29"/>
      <c r="EL1606" s="29"/>
      <c r="EM1606" s="29"/>
      <c r="EN1606" s="29"/>
      <c r="EO1606" s="29"/>
      <c r="EP1606" s="29"/>
      <c r="EQ1606" s="29"/>
      <c r="ER1606" s="29"/>
      <c r="ES1606" s="29"/>
      <c r="ET1606" s="29"/>
      <c r="EU1606" s="29"/>
      <c r="EV1606" s="29"/>
      <c r="EW1606" s="29"/>
      <c r="EX1606" s="29"/>
      <c r="EY1606" s="29"/>
      <c r="EZ1606" s="29"/>
      <c r="FA1606" s="29"/>
      <c r="FB1606" s="29"/>
      <c r="FC1606" s="29"/>
      <c r="FD1606" s="29"/>
      <c r="FE1606" s="29"/>
      <c r="FF1606" s="29"/>
      <c r="FG1606" s="29"/>
      <c r="FH1606" s="29"/>
      <c r="FI1606" s="29"/>
      <c r="FJ1606" s="29"/>
      <c r="FK1606" s="29"/>
      <c r="FL1606" s="29"/>
      <c r="FM1606" s="29"/>
      <c r="FN1606" s="29"/>
      <c r="FO1606" s="29"/>
      <c r="FP1606" s="29"/>
      <c r="FQ1606" s="29"/>
      <c r="FR1606" s="29"/>
      <c r="FS1606" s="29"/>
      <c r="FT1606" s="29"/>
      <c r="FU1606" s="29"/>
      <c r="FV1606" s="29"/>
      <c r="FW1606" s="29"/>
      <c r="FX1606" s="29"/>
      <c r="FY1606" s="29"/>
      <c r="FZ1606" s="29"/>
      <c r="GA1606" s="29"/>
      <c r="GB1606" s="29"/>
      <c r="GC1606" s="29"/>
      <c r="GD1606" s="29"/>
      <c r="GE1606" s="29"/>
      <c r="GF1606" s="29"/>
      <c r="GG1606" s="29"/>
      <c r="GH1606" s="29"/>
      <c r="GI1606" s="29"/>
      <c r="GJ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</row>
    <row r="1607" spans="2:230" ht="12.75">
      <c r="B1607" s="48"/>
      <c r="C1607" s="48"/>
      <c r="D1607" s="48"/>
      <c r="E1607" s="55"/>
      <c r="F1607" s="56"/>
      <c r="G1607" s="56"/>
      <c r="H1607" s="56"/>
      <c r="I1607" s="48"/>
      <c r="J1607" s="48"/>
      <c r="K1607" s="48"/>
      <c r="L1607" s="56"/>
      <c r="M1607" s="48"/>
      <c r="N1607" s="48"/>
      <c r="O1607" s="49"/>
      <c r="P1607" s="48"/>
      <c r="Q1607" s="48"/>
      <c r="R1607" s="56"/>
      <c r="S1607" s="52"/>
      <c r="T1607" s="116"/>
      <c r="U1607" s="116"/>
      <c r="V1607" s="116"/>
      <c r="W1607" s="116"/>
      <c r="X1607" s="43"/>
      <c r="Y1607" s="43"/>
      <c r="Z1607" s="42"/>
      <c r="AA1607" s="43"/>
      <c r="AB1607" s="45"/>
      <c r="AC1607" s="45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  <c r="BI1607" s="29"/>
      <c r="BJ1607" s="29"/>
      <c r="BK1607" s="29"/>
      <c r="BL1607" s="29"/>
      <c r="BM1607" s="29"/>
      <c r="BN1607" s="29"/>
      <c r="BO1607" s="29"/>
      <c r="BP1607" s="29"/>
      <c r="BQ1607" s="29"/>
      <c r="BR1607" s="29"/>
      <c r="BS1607" s="29"/>
      <c r="BT1607" s="29"/>
      <c r="BU1607" s="29"/>
      <c r="BV1607" s="29"/>
      <c r="BW1607" s="29"/>
      <c r="BX1607" s="29"/>
      <c r="BY1607" s="29"/>
      <c r="BZ1607" s="29"/>
      <c r="CA1607" s="29"/>
      <c r="CB1607" s="29"/>
      <c r="CC1607" s="29"/>
      <c r="CD1607" s="29"/>
      <c r="CE1607" s="29"/>
      <c r="CF1607" s="29"/>
      <c r="CG1607" s="29"/>
      <c r="CH1607" s="29"/>
      <c r="CI1607" s="29"/>
      <c r="CJ1607" s="29"/>
      <c r="CK1607" s="29"/>
      <c r="CL1607" s="29"/>
      <c r="CM1607" s="29"/>
      <c r="CN1607" s="29"/>
      <c r="CO1607" s="29"/>
      <c r="CP1607" s="29"/>
      <c r="CQ1607" s="29"/>
      <c r="CR1607" s="29"/>
      <c r="CS1607" s="29"/>
      <c r="CT1607" s="29"/>
      <c r="CU1607" s="29"/>
      <c r="CV1607" s="29"/>
      <c r="CW1607" s="29"/>
      <c r="CX1607" s="29"/>
      <c r="CY1607" s="29"/>
      <c r="CZ1607" s="29"/>
      <c r="DA1607" s="29"/>
      <c r="DB1607" s="29"/>
      <c r="DC1607" s="29"/>
      <c r="DD1607" s="29"/>
      <c r="DE1607" s="29"/>
      <c r="DF1607" s="29"/>
      <c r="DG1607" s="29"/>
      <c r="DH1607" s="29"/>
      <c r="DI1607" s="29"/>
      <c r="DJ1607" s="29"/>
      <c r="DK1607" s="29"/>
      <c r="DL1607" s="29"/>
      <c r="DM1607" s="29"/>
      <c r="DN1607" s="29"/>
      <c r="DO1607" s="29"/>
      <c r="DP1607" s="29"/>
      <c r="DQ1607" s="29"/>
      <c r="DR1607" s="29"/>
      <c r="DS1607" s="29"/>
      <c r="DT1607" s="29"/>
      <c r="DU1607" s="29"/>
      <c r="DV1607" s="29"/>
      <c r="DW1607" s="29"/>
      <c r="DX1607" s="29"/>
      <c r="DY1607" s="29"/>
      <c r="DZ1607" s="29"/>
      <c r="EA1607" s="29"/>
      <c r="EB1607" s="29"/>
      <c r="EC1607" s="29"/>
      <c r="ED1607" s="29"/>
      <c r="EE1607" s="29"/>
      <c r="EF1607" s="29"/>
      <c r="EG1607" s="29"/>
      <c r="EH1607" s="29"/>
      <c r="EI1607" s="29"/>
      <c r="EJ1607" s="29"/>
      <c r="EK1607" s="29"/>
      <c r="EL1607" s="29"/>
      <c r="EM1607" s="29"/>
      <c r="EN1607" s="29"/>
      <c r="EO1607" s="29"/>
      <c r="EP1607" s="29"/>
      <c r="EQ1607" s="29"/>
      <c r="ER1607" s="29"/>
      <c r="ES1607" s="29"/>
      <c r="ET1607" s="29"/>
      <c r="EU1607" s="29"/>
      <c r="EV1607" s="29"/>
      <c r="EW1607" s="29"/>
      <c r="EX1607" s="29"/>
      <c r="EY1607" s="29"/>
      <c r="EZ1607" s="29"/>
      <c r="FA1607" s="29"/>
      <c r="FB1607" s="29"/>
      <c r="FC1607" s="29"/>
      <c r="FD1607" s="29"/>
      <c r="FE1607" s="29"/>
      <c r="FF1607" s="29"/>
      <c r="FG1607" s="29"/>
      <c r="FH1607" s="29"/>
      <c r="FI1607" s="29"/>
      <c r="FJ1607" s="29"/>
      <c r="FK1607" s="29"/>
      <c r="FL1607" s="29"/>
      <c r="FM1607" s="29"/>
      <c r="FN1607" s="29"/>
      <c r="FO1607" s="29"/>
      <c r="FP1607" s="29"/>
      <c r="FQ1607" s="29"/>
      <c r="FR1607" s="29"/>
      <c r="FS1607" s="29"/>
      <c r="FT1607" s="29"/>
      <c r="FU1607" s="29"/>
      <c r="FV1607" s="29"/>
      <c r="FW1607" s="29"/>
      <c r="FX1607" s="29"/>
      <c r="FY1607" s="29"/>
      <c r="FZ1607" s="29"/>
      <c r="GA1607" s="29"/>
      <c r="GB1607" s="29"/>
      <c r="GC1607" s="29"/>
      <c r="GD1607" s="29"/>
      <c r="GE1607" s="29"/>
      <c r="GF1607" s="29"/>
      <c r="GG1607" s="29"/>
      <c r="GH1607" s="29"/>
      <c r="GI1607" s="29"/>
      <c r="GJ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</row>
    <row r="1608" spans="2:230" ht="12.75">
      <c r="B1608" s="48"/>
      <c r="C1608" s="48"/>
      <c r="D1608" s="48"/>
      <c r="E1608" s="55"/>
      <c r="F1608" s="56"/>
      <c r="G1608" s="56"/>
      <c r="H1608" s="56"/>
      <c r="I1608" s="48"/>
      <c r="J1608" s="48"/>
      <c r="K1608" s="48"/>
      <c r="L1608" s="56"/>
      <c r="M1608" s="48"/>
      <c r="N1608" s="48"/>
      <c r="O1608" s="49"/>
      <c r="P1608" s="48"/>
      <c r="Q1608" s="48"/>
      <c r="R1608" s="56"/>
      <c r="S1608" s="52"/>
      <c r="T1608" s="116"/>
      <c r="U1608" s="116"/>
      <c r="V1608" s="116"/>
      <c r="W1608" s="116"/>
      <c r="X1608" s="43"/>
      <c r="Y1608" s="43"/>
      <c r="Z1608" s="42"/>
      <c r="AA1608" s="43"/>
      <c r="AB1608" s="45"/>
      <c r="AC1608" s="45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  <c r="BE1608" s="29"/>
      <c r="BF1608" s="29"/>
      <c r="BG1608" s="29"/>
      <c r="BH1608" s="29"/>
      <c r="BI1608" s="29"/>
      <c r="BJ1608" s="29"/>
      <c r="BK1608" s="29"/>
      <c r="BL1608" s="29"/>
      <c r="BM1608" s="29"/>
      <c r="BN1608" s="29"/>
      <c r="BO1608" s="29"/>
      <c r="BP1608" s="29"/>
      <c r="BQ1608" s="29"/>
      <c r="BR1608" s="29"/>
      <c r="BS1608" s="29"/>
      <c r="BT1608" s="29"/>
      <c r="BU1608" s="29"/>
      <c r="BV1608" s="29"/>
      <c r="BW1608" s="29"/>
      <c r="BX1608" s="29"/>
      <c r="BY1608" s="29"/>
      <c r="BZ1608" s="29"/>
      <c r="CA1608" s="29"/>
      <c r="CB1608" s="29"/>
      <c r="CC1608" s="29"/>
      <c r="CD1608" s="29"/>
      <c r="CE1608" s="29"/>
      <c r="CF1608" s="29"/>
      <c r="CG1608" s="29"/>
      <c r="CH1608" s="29"/>
      <c r="CI1608" s="29"/>
      <c r="CJ1608" s="29"/>
      <c r="CK1608" s="29"/>
      <c r="CL1608" s="29"/>
      <c r="CM1608" s="29"/>
      <c r="CN1608" s="29"/>
      <c r="CO1608" s="29"/>
      <c r="CP1608" s="29"/>
      <c r="CQ1608" s="29"/>
      <c r="CR1608" s="29"/>
      <c r="CS1608" s="29"/>
      <c r="CT1608" s="29"/>
      <c r="CU1608" s="29"/>
      <c r="CV1608" s="29"/>
      <c r="CW1608" s="29"/>
      <c r="CX1608" s="29"/>
      <c r="CY1608" s="29"/>
      <c r="CZ1608" s="29"/>
      <c r="DA1608" s="29"/>
      <c r="DB1608" s="29"/>
      <c r="DC1608" s="29"/>
      <c r="DD1608" s="29"/>
      <c r="DE1608" s="29"/>
      <c r="DF1608" s="29"/>
      <c r="DG1608" s="29"/>
      <c r="DH1608" s="29"/>
      <c r="DI1608" s="29"/>
      <c r="DJ1608" s="29"/>
      <c r="DK1608" s="29"/>
      <c r="DL1608" s="29"/>
      <c r="DM1608" s="29"/>
      <c r="DN1608" s="29"/>
      <c r="DO1608" s="29"/>
      <c r="DP1608" s="29"/>
      <c r="DQ1608" s="29"/>
      <c r="DR1608" s="29"/>
      <c r="DS1608" s="29"/>
      <c r="DT1608" s="29"/>
      <c r="DU1608" s="29"/>
      <c r="DV1608" s="29"/>
      <c r="DW1608" s="29"/>
      <c r="DX1608" s="29"/>
      <c r="DY1608" s="29"/>
      <c r="DZ1608" s="29"/>
      <c r="EA1608" s="29"/>
      <c r="EB1608" s="29"/>
      <c r="EC1608" s="29"/>
      <c r="ED1608" s="29"/>
      <c r="EE1608" s="29"/>
      <c r="EF1608" s="29"/>
      <c r="EG1608" s="29"/>
      <c r="EH1608" s="29"/>
      <c r="EI1608" s="29"/>
      <c r="EJ1608" s="29"/>
      <c r="EK1608" s="29"/>
      <c r="EL1608" s="29"/>
      <c r="EM1608" s="29"/>
      <c r="EN1608" s="29"/>
      <c r="EO1608" s="29"/>
      <c r="EP1608" s="29"/>
      <c r="EQ1608" s="29"/>
      <c r="ER1608" s="29"/>
      <c r="ES1608" s="29"/>
      <c r="ET1608" s="29"/>
      <c r="EU1608" s="29"/>
      <c r="EV1608" s="29"/>
      <c r="EW1608" s="29"/>
      <c r="EX1608" s="29"/>
      <c r="EY1608" s="29"/>
      <c r="EZ1608" s="29"/>
      <c r="FA1608" s="29"/>
      <c r="FB1608" s="29"/>
      <c r="FC1608" s="29"/>
      <c r="FD1608" s="29"/>
      <c r="FE1608" s="29"/>
      <c r="FF1608" s="29"/>
      <c r="FG1608" s="29"/>
      <c r="FH1608" s="29"/>
      <c r="FI1608" s="29"/>
      <c r="FJ1608" s="29"/>
      <c r="FK1608" s="29"/>
      <c r="FL1608" s="29"/>
      <c r="FM1608" s="29"/>
      <c r="FN1608" s="29"/>
      <c r="FO1608" s="29"/>
      <c r="FP1608" s="29"/>
      <c r="FQ1608" s="29"/>
      <c r="FR1608" s="29"/>
      <c r="FS1608" s="29"/>
      <c r="FT1608" s="29"/>
      <c r="FU1608" s="29"/>
      <c r="FV1608" s="29"/>
      <c r="FW1608" s="29"/>
      <c r="FX1608" s="29"/>
      <c r="FY1608" s="29"/>
      <c r="FZ1608" s="29"/>
      <c r="GA1608" s="29"/>
      <c r="GB1608" s="29"/>
      <c r="GC1608" s="29"/>
      <c r="GD1608" s="29"/>
      <c r="GE1608" s="29"/>
      <c r="GF1608" s="29"/>
      <c r="GG1608" s="29"/>
      <c r="GH1608" s="29"/>
      <c r="GI1608" s="29"/>
      <c r="GJ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</row>
    <row r="1609" spans="2:230" ht="12.75">
      <c r="B1609" s="48"/>
      <c r="C1609" s="48"/>
      <c r="D1609" s="48"/>
      <c r="E1609" s="55"/>
      <c r="F1609" s="56"/>
      <c r="G1609" s="56"/>
      <c r="H1609" s="56"/>
      <c r="I1609" s="48"/>
      <c r="J1609" s="48"/>
      <c r="K1609" s="48"/>
      <c r="L1609" s="56"/>
      <c r="M1609" s="48"/>
      <c r="N1609" s="48"/>
      <c r="O1609" s="49"/>
      <c r="P1609" s="48"/>
      <c r="Q1609" s="48"/>
      <c r="R1609" s="56"/>
      <c r="S1609" s="52"/>
      <c r="T1609" s="116"/>
      <c r="U1609" s="116"/>
      <c r="V1609" s="116"/>
      <c r="W1609" s="116"/>
      <c r="X1609" s="43"/>
      <c r="Y1609" s="43"/>
      <c r="Z1609" s="42"/>
      <c r="AA1609" s="43"/>
      <c r="AB1609" s="45"/>
      <c r="AC1609" s="45"/>
      <c r="AD1609" s="29"/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  <c r="BE1609" s="29"/>
      <c r="BF1609" s="29"/>
      <c r="BG1609" s="29"/>
      <c r="BH1609" s="29"/>
      <c r="BI1609" s="29"/>
      <c r="BJ1609" s="29"/>
      <c r="BK1609" s="29"/>
      <c r="BL1609" s="29"/>
      <c r="BM1609" s="29"/>
      <c r="BN1609" s="29"/>
      <c r="BO1609" s="29"/>
      <c r="BP1609" s="29"/>
      <c r="BQ1609" s="29"/>
      <c r="BR1609" s="29"/>
      <c r="BS1609" s="29"/>
      <c r="BT1609" s="29"/>
      <c r="BU1609" s="29"/>
      <c r="BV1609" s="29"/>
      <c r="BW1609" s="29"/>
      <c r="BX1609" s="29"/>
      <c r="BY1609" s="29"/>
      <c r="BZ1609" s="29"/>
      <c r="CA1609" s="29"/>
      <c r="CB1609" s="29"/>
      <c r="CC1609" s="29"/>
      <c r="CD1609" s="29"/>
      <c r="CE1609" s="29"/>
      <c r="CF1609" s="29"/>
      <c r="CG1609" s="29"/>
      <c r="CH1609" s="29"/>
      <c r="CI1609" s="29"/>
      <c r="CJ1609" s="29"/>
      <c r="CK1609" s="29"/>
      <c r="CL1609" s="29"/>
      <c r="CM1609" s="29"/>
      <c r="CN1609" s="29"/>
      <c r="CO1609" s="29"/>
      <c r="CP1609" s="29"/>
      <c r="CQ1609" s="29"/>
      <c r="CR1609" s="29"/>
      <c r="CS1609" s="29"/>
      <c r="CT1609" s="29"/>
      <c r="CU1609" s="29"/>
      <c r="CV1609" s="29"/>
      <c r="CW1609" s="29"/>
      <c r="CX1609" s="29"/>
      <c r="CY1609" s="29"/>
      <c r="CZ1609" s="29"/>
      <c r="DA1609" s="29"/>
      <c r="DB1609" s="29"/>
      <c r="DC1609" s="29"/>
      <c r="DD1609" s="29"/>
      <c r="DE1609" s="29"/>
      <c r="DF1609" s="29"/>
      <c r="DG1609" s="29"/>
      <c r="DH1609" s="29"/>
      <c r="DI1609" s="29"/>
      <c r="DJ1609" s="29"/>
      <c r="DK1609" s="29"/>
      <c r="DL1609" s="29"/>
      <c r="DM1609" s="29"/>
      <c r="DN1609" s="29"/>
      <c r="DO1609" s="29"/>
      <c r="DP1609" s="29"/>
      <c r="DQ1609" s="29"/>
      <c r="DR1609" s="29"/>
      <c r="DS1609" s="29"/>
      <c r="DT1609" s="29"/>
      <c r="DU1609" s="29"/>
      <c r="DV1609" s="29"/>
      <c r="DW1609" s="29"/>
      <c r="DX1609" s="29"/>
      <c r="DY1609" s="29"/>
      <c r="DZ1609" s="29"/>
      <c r="EA1609" s="29"/>
      <c r="EB1609" s="29"/>
      <c r="EC1609" s="29"/>
      <c r="ED1609" s="29"/>
      <c r="EE1609" s="29"/>
      <c r="EF1609" s="29"/>
      <c r="EG1609" s="29"/>
      <c r="EH1609" s="29"/>
      <c r="EI1609" s="29"/>
      <c r="EJ1609" s="29"/>
      <c r="EK1609" s="29"/>
      <c r="EL1609" s="29"/>
      <c r="EM1609" s="29"/>
      <c r="EN1609" s="29"/>
      <c r="EO1609" s="29"/>
      <c r="EP1609" s="29"/>
      <c r="EQ1609" s="29"/>
      <c r="ER1609" s="29"/>
      <c r="ES1609" s="29"/>
      <c r="ET1609" s="29"/>
      <c r="EU1609" s="29"/>
      <c r="EV1609" s="29"/>
      <c r="EW1609" s="29"/>
      <c r="EX1609" s="29"/>
      <c r="EY1609" s="29"/>
      <c r="EZ1609" s="29"/>
      <c r="FA1609" s="29"/>
      <c r="FB1609" s="29"/>
      <c r="FC1609" s="29"/>
      <c r="FD1609" s="29"/>
      <c r="FE1609" s="29"/>
      <c r="FF1609" s="29"/>
      <c r="FG1609" s="29"/>
      <c r="FH1609" s="29"/>
      <c r="FI1609" s="29"/>
      <c r="FJ1609" s="29"/>
      <c r="FK1609" s="29"/>
      <c r="FL1609" s="29"/>
      <c r="FM1609" s="29"/>
      <c r="FN1609" s="29"/>
      <c r="FO1609" s="29"/>
      <c r="FP1609" s="29"/>
      <c r="FQ1609" s="29"/>
      <c r="FR1609" s="29"/>
      <c r="FS1609" s="29"/>
      <c r="FT1609" s="29"/>
      <c r="FU1609" s="29"/>
      <c r="FV1609" s="29"/>
      <c r="FW1609" s="29"/>
      <c r="FX1609" s="29"/>
      <c r="FY1609" s="29"/>
      <c r="FZ1609" s="29"/>
      <c r="GA1609" s="29"/>
      <c r="GB1609" s="29"/>
      <c r="GC1609" s="29"/>
      <c r="GD1609" s="29"/>
      <c r="GE1609" s="29"/>
      <c r="GF1609" s="29"/>
      <c r="GG1609" s="29"/>
      <c r="GH1609" s="29"/>
      <c r="GI1609" s="29"/>
      <c r="GJ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</row>
    <row r="1610" spans="2:230" ht="12.75">
      <c r="B1610" s="48"/>
      <c r="C1610" s="48"/>
      <c r="D1610" s="48"/>
      <c r="E1610" s="55"/>
      <c r="F1610" s="56"/>
      <c r="G1610" s="56"/>
      <c r="H1610" s="56"/>
      <c r="I1610" s="48"/>
      <c r="J1610" s="48"/>
      <c r="K1610" s="48"/>
      <c r="L1610" s="56"/>
      <c r="M1610" s="48"/>
      <c r="N1610" s="48"/>
      <c r="O1610" s="49"/>
      <c r="P1610" s="48"/>
      <c r="Q1610" s="48"/>
      <c r="R1610" s="56"/>
      <c r="S1610" s="52"/>
      <c r="T1610" s="116"/>
      <c r="U1610" s="116"/>
      <c r="V1610" s="116"/>
      <c r="W1610" s="116"/>
      <c r="X1610" s="43"/>
      <c r="Y1610" s="43"/>
      <c r="Z1610" s="42"/>
      <c r="AA1610" s="43"/>
      <c r="AB1610" s="45"/>
      <c r="AC1610" s="45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  <c r="BE1610" s="29"/>
      <c r="BF1610" s="29"/>
      <c r="BG1610" s="29"/>
      <c r="BH1610" s="29"/>
      <c r="BI1610" s="29"/>
      <c r="BJ1610" s="29"/>
      <c r="BK1610" s="29"/>
      <c r="BL1610" s="29"/>
      <c r="BM1610" s="29"/>
      <c r="BN1610" s="29"/>
      <c r="BO1610" s="29"/>
      <c r="BP1610" s="29"/>
      <c r="BQ1610" s="29"/>
      <c r="BR1610" s="29"/>
      <c r="BS1610" s="29"/>
      <c r="BT1610" s="29"/>
      <c r="BU1610" s="29"/>
      <c r="BV1610" s="29"/>
      <c r="BW1610" s="29"/>
      <c r="BX1610" s="29"/>
      <c r="BY1610" s="29"/>
      <c r="BZ1610" s="29"/>
      <c r="CA1610" s="29"/>
      <c r="CB1610" s="29"/>
      <c r="CC1610" s="29"/>
      <c r="CD1610" s="29"/>
      <c r="CE1610" s="29"/>
      <c r="CF1610" s="29"/>
      <c r="CG1610" s="29"/>
      <c r="CH1610" s="29"/>
      <c r="CI1610" s="29"/>
      <c r="CJ1610" s="29"/>
      <c r="CK1610" s="29"/>
      <c r="CL1610" s="29"/>
      <c r="CM1610" s="29"/>
      <c r="CN1610" s="29"/>
      <c r="CO1610" s="29"/>
      <c r="CP1610" s="29"/>
      <c r="CQ1610" s="29"/>
      <c r="CR1610" s="29"/>
      <c r="CS1610" s="29"/>
      <c r="CT1610" s="29"/>
      <c r="CU1610" s="29"/>
      <c r="CV1610" s="29"/>
      <c r="CW1610" s="29"/>
      <c r="CX1610" s="29"/>
      <c r="CY1610" s="29"/>
      <c r="CZ1610" s="29"/>
      <c r="DA1610" s="29"/>
      <c r="DB1610" s="29"/>
      <c r="DC1610" s="29"/>
      <c r="DD1610" s="29"/>
      <c r="DE1610" s="29"/>
      <c r="DF1610" s="29"/>
      <c r="DG1610" s="29"/>
      <c r="DH1610" s="29"/>
      <c r="DI1610" s="29"/>
      <c r="DJ1610" s="29"/>
      <c r="DK1610" s="29"/>
      <c r="DL1610" s="29"/>
      <c r="DM1610" s="29"/>
      <c r="DN1610" s="29"/>
      <c r="DO1610" s="29"/>
      <c r="DP1610" s="29"/>
      <c r="DQ1610" s="29"/>
      <c r="DR1610" s="29"/>
      <c r="DS1610" s="29"/>
      <c r="DT1610" s="29"/>
      <c r="DU1610" s="29"/>
      <c r="DV1610" s="29"/>
      <c r="DW1610" s="29"/>
      <c r="DX1610" s="29"/>
      <c r="DY1610" s="29"/>
      <c r="DZ1610" s="29"/>
      <c r="EA1610" s="29"/>
      <c r="EB1610" s="29"/>
      <c r="EC1610" s="29"/>
      <c r="ED1610" s="29"/>
      <c r="EE1610" s="29"/>
      <c r="EF1610" s="29"/>
      <c r="EG1610" s="29"/>
      <c r="EH1610" s="29"/>
      <c r="EI1610" s="29"/>
      <c r="EJ1610" s="29"/>
      <c r="EK1610" s="29"/>
      <c r="EL1610" s="29"/>
      <c r="EM1610" s="29"/>
      <c r="EN1610" s="29"/>
      <c r="EO1610" s="29"/>
      <c r="EP1610" s="29"/>
      <c r="EQ1610" s="29"/>
      <c r="ER1610" s="29"/>
      <c r="ES1610" s="29"/>
      <c r="ET1610" s="29"/>
      <c r="EU1610" s="29"/>
      <c r="EV1610" s="29"/>
      <c r="EW1610" s="29"/>
      <c r="EX1610" s="29"/>
      <c r="EY1610" s="29"/>
      <c r="EZ1610" s="29"/>
      <c r="FA1610" s="29"/>
      <c r="FB1610" s="29"/>
      <c r="FC1610" s="29"/>
      <c r="FD1610" s="29"/>
      <c r="FE1610" s="29"/>
      <c r="FF1610" s="29"/>
      <c r="FG1610" s="29"/>
      <c r="FH1610" s="29"/>
      <c r="FI1610" s="29"/>
      <c r="FJ1610" s="29"/>
      <c r="FK1610" s="29"/>
      <c r="FL1610" s="29"/>
      <c r="FM1610" s="29"/>
      <c r="FN1610" s="29"/>
      <c r="FO1610" s="29"/>
      <c r="FP1610" s="29"/>
      <c r="FQ1610" s="29"/>
      <c r="FR1610" s="29"/>
      <c r="FS1610" s="29"/>
      <c r="FT1610" s="29"/>
      <c r="FU1610" s="29"/>
      <c r="FV1610" s="29"/>
      <c r="FW1610" s="29"/>
      <c r="FX1610" s="29"/>
      <c r="FY1610" s="29"/>
      <c r="FZ1610" s="29"/>
      <c r="GA1610" s="29"/>
      <c r="GB1610" s="29"/>
      <c r="GC1610" s="29"/>
      <c r="GD1610" s="29"/>
      <c r="GE1610" s="29"/>
      <c r="GF1610" s="29"/>
      <c r="GG1610" s="29"/>
      <c r="GH1610" s="29"/>
      <c r="GI1610" s="29"/>
      <c r="GJ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</row>
    <row r="1611" spans="2:230" ht="12.75">
      <c r="B1611" s="48"/>
      <c r="C1611" s="48"/>
      <c r="D1611" s="48"/>
      <c r="E1611" s="55"/>
      <c r="F1611" s="56"/>
      <c r="G1611" s="56"/>
      <c r="H1611" s="56"/>
      <c r="I1611" s="48"/>
      <c r="J1611" s="48"/>
      <c r="K1611" s="48"/>
      <c r="L1611" s="56"/>
      <c r="M1611" s="48"/>
      <c r="N1611" s="48"/>
      <c r="O1611" s="49"/>
      <c r="P1611" s="48"/>
      <c r="Q1611" s="48"/>
      <c r="R1611" s="56"/>
      <c r="S1611" s="52"/>
      <c r="T1611" s="116"/>
      <c r="U1611" s="116"/>
      <c r="V1611" s="116"/>
      <c r="W1611" s="116"/>
      <c r="X1611" s="43"/>
      <c r="Y1611" s="43"/>
      <c r="Z1611" s="42"/>
      <c r="AA1611" s="43"/>
      <c r="AB1611" s="45"/>
      <c r="AC1611" s="45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  <c r="BE1611" s="29"/>
      <c r="BF1611" s="29"/>
      <c r="BG1611" s="29"/>
      <c r="BH1611" s="29"/>
      <c r="BI1611" s="29"/>
      <c r="BJ1611" s="29"/>
      <c r="BK1611" s="29"/>
      <c r="BL1611" s="29"/>
      <c r="BM1611" s="29"/>
      <c r="BN1611" s="29"/>
      <c r="BO1611" s="29"/>
      <c r="BP1611" s="29"/>
      <c r="BQ1611" s="29"/>
      <c r="BR1611" s="29"/>
      <c r="BS1611" s="29"/>
      <c r="BT1611" s="29"/>
      <c r="BU1611" s="29"/>
      <c r="BV1611" s="29"/>
      <c r="BW1611" s="29"/>
      <c r="BX1611" s="29"/>
      <c r="BY1611" s="29"/>
      <c r="BZ1611" s="29"/>
      <c r="CA1611" s="29"/>
      <c r="CB1611" s="29"/>
      <c r="CC1611" s="29"/>
      <c r="CD1611" s="29"/>
      <c r="CE1611" s="29"/>
      <c r="CF1611" s="29"/>
      <c r="CG1611" s="29"/>
      <c r="CH1611" s="29"/>
      <c r="CI1611" s="29"/>
      <c r="CJ1611" s="29"/>
      <c r="CK1611" s="29"/>
      <c r="CL1611" s="29"/>
      <c r="CM1611" s="29"/>
      <c r="CN1611" s="29"/>
      <c r="CO1611" s="29"/>
      <c r="CP1611" s="29"/>
      <c r="CQ1611" s="29"/>
      <c r="CR1611" s="29"/>
      <c r="CS1611" s="29"/>
      <c r="CT1611" s="29"/>
      <c r="CU1611" s="29"/>
      <c r="CV1611" s="29"/>
      <c r="CW1611" s="29"/>
      <c r="CX1611" s="29"/>
      <c r="CY1611" s="29"/>
      <c r="CZ1611" s="29"/>
      <c r="DA1611" s="29"/>
      <c r="DB1611" s="29"/>
      <c r="DC1611" s="29"/>
      <c r="DD1611" s="29"/>
      <c r="DE1611" s="29"/>
      <c r="DF1611" s="29"/>
      <c r="DG1611" s="29"/>
      <c r="DH1611" s="29"/>
      <c r="DI1611" s="29"/>
      <c r="DJ1611" s="29"/>
      <c r="DK1611" s="29"/>
      <c r="DL1611" s="29"/>
      <c r="DM1611" s="29"/>
      <c r="DN1611" s="29"/>
      <c r="DO1611" s="29"/>
      <c r="DP1611" s="29"/>
      <c r="DQ1611" s="29"/>
      <c r="DR1611" s="29"/>
      <c r="DS1611" s="29"/>
      <c r="DT1611" s="29"/>
      <c r="DU1611" s="29"/>
      <c r="DV1611" s="29"/>
      <c r="DW1611" s="29"/>
      <c r="DX1611" s="29"/>
      <c r="DY1611" s="29"/>
      <c r="DZ1611" s="29"/>
      <c r="EA1611" s="29"/>
      <c r="EB1611" s="29"/>
      <c r="EC1611" s="29"/>
      <c r="ED1611" s="29"/>
      <c r="EE1611" s="29"/>
      <c r="EF1611" s="29"/>
      <c r="EG1611" s="29"/>
      <c r="EH1611" s="29"/>
      <c r="EI1611" s="29"/>
      <c r="EJ1611" s="29"/>
      <c r="EK1611" s="29"/>
      <c r="EL1611" s="29"/>
      <c r="EM1611" s="29"/>
      <c r="EN1611" s="29"/>
      <c r="EO1611" s="29"/>
      <c r="EP1611" s="29"/>
      <c r="EQ1611" s="29"/>
      <c r="ER1611" s="29"/>
      <c r="ES1611" s="29"/>
      <c r="ET1611" s="29"/>
      <c r="EU1611" s="29"/>
      <c r="EV1611" s="29"/>
      <c r="EW1611" s="29"/>
      <c r="EX1611" s="29"/>
      <c r="EY1611" s="29"/>
      <c r="EZ1611" s="29"/>
      <c r="FA1611" s="29"/>
      <c r="FB1611" s="29"/>
      <c r="FC1611" s="29"/>
      <c r="FD1611" s="29"/>
      <c r="FE1611" s="29"/>
      <c r="FF1611" s="29"/>
      <c r="FG1611" s="29"/>
      <c r="FH1611" s="29"/>
      <c r="FI1611" s="29"/>
      <c r="FJ1611" s="29"/>
      <c r="FK1611" s="29"/>
      <c r="FL1611" s="29"/>
      <c r="FM1611" s="29"/>
      <c r="FN1611" s="29"/>
      <c r="FO1611" s="29"/>
      <c r="FP1611" s="29"/>
      <c r="FQ1611" s="29"/>
      <c r="FR1611" s="29"/>
      <c r="FS1611" s="29"/>
      <c r="FT1611" s="29"/>
      <c r="FU1611" s="29"/>
      <c r="FV1611" s="29"/>
      <c r="FW1611" s="29"/>
      <c r="FX1611" s="29"/>
      <c r="FY1611" s="29"/>
      <c r="FZ1611" s="29"/>
      <c r="GA1611" s="29"/>
      <c r="GB1611" s="29"/>
      <c r="GC1611" s="29"/>
      <c r="GD1611" s="29"/>
      <c r="GE1611" s="29"/>
      <c r="GF1611" s="29"/>
      <c r="GG1611" s="29"/>
      <c r="GH1611" s="29"/>
      <c r="GI1611" s="29"/>
      <c r="GJ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</row>
    <row r="1612" spans="2:230" ht="12.75">
      <c r="B1612" s="48"/>
      <c r="C1612" s="48"/>
      <c r="D1612" s="48"/>
      <c r="E1612" s="55"/>
      <c r="F1612" s="56"/>
      <c r="G1612" s="56"/>
      <c r="H1612" s="56"/>
      <c r="I1612" s="48"/>
      <c r="J1612" s="48"/>
      <c r="K1612" s="48"/>
      <c r="L1612" s="56"/>
      <c r="M1612" s="48"/>
      <c r="N1612" s="48"/>
      <c r="O1612" s="49"/>
      <c r="P1612" s="48"/>
      <c r="Q1612" s="48"/>
      <c r="R1612" s="56"/>
      <c r="S1612" s="52"/>
      <c r="T1612" s="116"/>
      <c r="U1612" s="116"/>
      <c r="V1612" s="116"/>
      <c r="W1612" s="116"/>
      <c r="X1612" s="43"/>
      <c r="Y1612" s="43"/>
      <c r="Z1612" s="42"/>
      <c r="AA1612" s="43"/>
      <c r="AB1612" s="45"/>
      <c r="AC1612" s="45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  <c r="BE1612" s="29"/>
      <c r="BF1612" s="29"/>
      <c r="BG1612" s="29"/>
      <c r="BH1612" s="29"/>
      <c r="BI1612" s="29"/>
      <c r="BJ1612" s="29"/>
      <c r="BK1612" s="29"/>
      <c r="BL1612" s="29"/>
      <c r="BM1612" s="29"/>
      <c r="BN1612" s="29"/>
      <c r="BO1612" s="29"/>
      <c r="BP1612" s="29"/>
      <c r="BQ1612" s="29"/>
      <c r="BR1612" s="29"/>
      <c r="BS1612" s="29"/>
      <c r="BT1612" s="29"/>
      <c r="BU1612" s="29"/>
      <c r="BV1612" s="29"/>
      <c r="BW1612" s="29"/>
      <c r="BX1612" s="29"/>
      <c r="BY1612" s="29"/>
      <c r="BZ1612" s="29"/>
      <c r="CA1612" s="29"/>
      <c r="CB1612" s="29"/>
      <c r="CC1612" s="29"/>
      <c r="CD1612" s="29"/>
      <c r="CE1612" s="29"/>
      <c r="CF1612" s="29"/>
      <c r="CG1612" s="29"/>
      <c r="CH1612" s="29"/>
      <c r="CI1612" s="29"/>
      <c r="CJ1612" s="29"/>
      <c r="CK1612" s="29"/>
      <c r="CL1612" s="29"/>
      <c r="CM1612" s="29"/>
      <c r="CN1612" s="29"/>
      <c r="CO1612" s="29"/>
      <c r="CP1612" s="29"/>
      <c r="CQ1612" s="29"/>
      <c r="CR1612" s="29"/>
      <c r="CS1612" s="29"/>
      <c r="CT1612" s="29"/>
      <c r="CU1612" s="29"/>
      <c r="CV1612" s="29"/>
      <c r="CW1612" s="29"/>
      <c r="CX1612" s="29"/>
      <c r="CY1612" s="29"/>
      <c r="CZ1612" s="29"/>
      <c r="DA1612" s="29"/>
      <c r="DB1612" s="29"/>
      <c r="DC1612" s="29"/>
      <c r="DD1612" s="29"/>
      <c r="DE1612" s="29"/>
      <c r="DF1612" s="29"/>
      <c r="DG1612" s="29"/>
      <c r="DH1612" s="29"/>
      <c r="DI1612" s="29"/>
      <c r="DJ1612" s="29"/>
      <c r="DK1612" s="29"/>
      <c r="DL1612" s="29"/>
      <c r="DM1612" s="29"/>
      <c r="DN1612" s="29"/>
      <c r="DO1612" s="29"/>
      <c r="DP1612" s="29"/>
      <c r="DQ1612" s="29"/>
      <c r="DR1612" s="29"/>
      <c r="DS1612" s="29"/>
      <c r="DT1612" s="29"/>
      <c r="DU1612" s="29"/>
      <c r="DV1612" s="29"/>
      <c r="DW1612" s="29"/>
      <c r="DX1612" s="29"/>
      <c r="DY1612" s="29"/>
      <c r="DZ1612" s="29"/>
      <c r="EA1612" s="29"/>
      <c r="EB1612" s="29"/>
      <c r="EC1612" s="29"/>
      <c r="ED1612" s="29"/>
      <c r="EE1612" s="29"/>
      <c r="EF1612" s="29"/>
      <c r="EG1612" s="29"/>
      <c r="EH1612" s="29"/>
      <c r="EI1612" s="29"/>
      <c r="EJ1612" s="29"/>
      <c r="EK1612" s="29"/>
      <c r="EL1612" s="29"/>
      <c r="EM1612" s="29"/>
      <c r="EN1612" s="29"/>
      <c r="EO1612" s="29"/>
      <c r="EP1612" s="29"/>
      <c r="EQ1612" s="29"/>
      <c r="ER1612" s="29"/>
      <c r="ES1612" s="29"/>
      <c r="ET1612" s="29"/>
      <c r="EU1612" s="29"/>
      <c r="EV1612" s="29"/>
      <c r="EW1612" s="29"/>
      <c r="EX1612" s="29"/>
      <c r="EY1612" s="29"/>
      <c r="EZ1612" s="29"/>
      <c r="FA1612" s="29"/>
      <c r="FB1612" s="29"/>
      <c r="FC1612" s="29"/>
      <c r="FD1612" s="29"/>
      <c r="FE1612" s="29"/>
      <c r="FF1612" s="29"/>
      <c r="FG1612" s="29"/>
      <c r="FH1612" s="29"/>
      <c r="FI1612" s="29"/>
      <c r="FJ1612" s="29"/>
      <c r="FK1612" s="29"/>
      <c r="FL1612" s="29"/>
      <c r="FM1612" s="29"/>
      <c r="FN1612" s="29"/>
      <c r="FO1612" s="29"/>
      <c r="FP1612" s="29"/>
      <c r="FQ1612" s="29"/>
      <c r="FR1612" s="29"/>
      <c r="FS1612" s="29"/>
      <c r="FT1612" s="29"/>
      <c r="FU1612" s="29"/>
      <c r="FV1612" s="29"/>
      <c r="FW1612" s="29"/>
      <c r="FX1612" s="29"/>
      <c r="FY1612" s="29"/>
      <c r="FZ1612" s="29"/>
      <c r="GA1612" s="29"/>
      <c r="GB1612" s="29"/>
      <c r="GC1612" s="29"/>
      <c r="GD1612" s="29"/>
      <c r="GE1612" s="29"/>
      <c r="GF1612" s="29"/>
      <c r="GG1612" s="29"/>
      <c r="GH1612" s="29"/>
      <c r="GI1612" s="29"/>
      <c r="GJ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</row>
    <row r="1613" spans="2:230" ht="12.75">
      <c r="B1613" s="48"/>
      <c r="C1613" s="48"/>
      <c r="D1613" s="48"/>
      <c r="E1613" s="55"/>
      <c r="F1613" s="56"/>
      <c r="G1613" s="56"/>
      <c r="H1613" s="56"/>
      <c r="I1613" s="48"/>
      <c r="J1613" s="48"/>
      <c r="K1613" s="48"/>
      <c r="L1613" s="56"/>
      <c r="M1613" s="48"/>
      <c r="N1613" s="48"/>
      <c r="O1613" s="49"/>
      <c r="P1613" s="48"/>
      <c r="Q1613" s="48"/>
      <c r="R1613" s="56"/>
      <c r="S1613" s="52"/>
      <c r="T1613" s="116"/>
      <c r="U1613" s="116"/>
      <c r="V1613" s="116"/>
      <c r="W1613" s="116"/>
      <c r="X1613" s="43"/>
      <c r="Y1613" s="43"/>
      <c r="Z1613" s="42"/>
      <c r="AA1613" s="43"/>
      <c r="AB1613" s="45"/>
      <c r="AC1613" s="45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  <c r="BI1613" s="29"/>
      <c r="BJ1613" s="29"/>
      <c r="BK1613" s="29"/>
      <c r="BL1613" s="29"/>
      <c r="BM1613" s="29"/>
      <c r="BN1613" s="29"/>
      <c r="BO1613" s="29"/>
      <c r="BP1613" s="29"/>
      <c r="BQ1613" s="29"/>
      <c r="BR1613" s="29"/>
      <c r="BS1613" s="29"/>
      <c r="BT1613" s="29"/>
      <c r="BU1613" s="29"/>
      <c r="BV1613" s="29"/>
      <c r="BW1613" s="29"/>
      <c r="BX1613" s="29"/>
      <c r="BY1613" s="29"/>
      <c r="BZ1613" s="29"/>
      <c r="CA1613" s="29"/>
      <c r="CB1613" s="29"/>
      <c r="CC1613" s="29"/>
      <c r="CD1613" s="29"/>
      <c r="CE1613" s="29"/>
      <c r="CF1613" s="29"/>
      <c r="CG1613" s="29"/>
      <c r="CH1613" s="29"/>
      <c r="CI1613" s="29"/>
      <c r="CJ1613" s="29"/>
      <c r="CK1613" s="29"/>
      <c r="CL1613" s="29"/>
      <c r="CM1613" s="29"/>
      <c r="CN1613" s="29"/>
      <c r="CO1613" s="29"/>
      <c r="CP1613" s="29"/>
      <c r="CQ1613" s="29"/>
      <c r="CR1613" s="29"/>
      <c r="CS1613" s="29"/>
      <c r="CT1613" s="29"/>
      <c r="CU1613" s="29"/>
      <c r="CV1613" s="29"/>
      <c r="CW1613" s="29"/>
      <c r="CX1613" s="29"/>
      <c r="CY1613" s="29"/>
      <c r="CZ1613" s="29"/>
      <c r="DA1613" s="29"/>
      <c r="DB1613" s="29"/>
      <c r="DC1613" s="29"/>
      <c r="DD1613" s="29"/>
      <c r="DE1613" s="29"/>
      <c r="DF1613" s="29"/>
      <c r="DG1613" s="29"/>
      <c r="DH1613" s="29"/>
      <c r="DI1613" s="29"/>
      <c r="DJ1613" s="29"/>
      <c r="DK1613" s="29"/>
      <c r="DL1613" s="29"/>
      <c r="DM1613" s="29"/>
      <c r="DN1613" s="29"/>
      <c r="DO1613" s="29"/>
      <c r="DP1613" s="29"/>
      <c r="DQ1613" s="29"/>
      <c r="DR1613" s="29"/>
      <c r="DS1613" s="29"/>
      <c r="DT1613" s="29"/>
      <c r="DU1613" s="29"/>
      <c r="DV1613" s="29"/>
      <c r="DW1613" s="29"/>
      <c r="DX1613" s="29"/>
      <c r="DY1613" s="29"/>
      <c r="DZ1613" s="29"/>
      <c r="EA1613" s="29"/>
      <c r="EB1613" s="29"/>
      <c r="EC1613" s="29"/>
      <c r="ED1613" s="29"/>
      <c r="EE1613" s="29"/>
      <c r="EF1613" s="29"/>
      <c r="EG1613" s="29"/>
      <c r="EH1613" s="29"/>
      <c r="EI1613" s="29"/>
      <c r="EJ1613" s="29"/>
      <c r="EK1613" s="29"/>
      <c r="EL1613" s="29"/>
      <c r="EM1613" s="29"/>
      <c r="EN1613" s="29"/>
      <c r="EO1613" s="29"/>
      <c r="EP1613" s="29"/>
      <c r="EQ1613" s="29"/>
      <c r="ER1613" s="29"/>
      <c r="ES1613" s="29"/>
      <c r="ET1613" s="29"/>
      <c r="EU1613" s="29"/>
      <c r="EV1613" s="29"/>
      <c r="EW1613" s="29"/>
      <c r="EX1613" s="29"/>
      <c r="EY1613" s="29"/>
      <c r="EZ1613" s="29"/>
      <c r="FA1613" s="29"/>
      <c r="FB1613" s="29"/>
      <c r="FC1613" s="29"/>
      <c r="FD1613" s="29"/>
      <c r="FE1613" s="29"/>
      <c r="FF1613" s="29"/>
      <c r="FG1613" s="29"/>
      <c r="FH1613" s="29"/>
      <c r="FI1613" s="29"/>
      <c r="FJ1613" s="29"/>
      <c r="FK1613" s="29"/>
      <c r="FL1613" s="29"/>
      <c r="FM1613" s="29"/>
      <c r="FN1613" s="29"/>
      <c r="FO1613" s="29"/>
      <c r="FP1613" s="29"/>
      <c r="FQ1613" s="29"/>
      <c r="FR1613" s="29"/>
      <c r="FS1613" s="29"/>
      <c r="FT1613" s="29"/>
      <c r="FU1613" s="29"/>
      <c r="FV1613" s="29"/>
      <c r="FW1613" s="29"/>
      <c r="FX1613" s="29"/>
      <c r="FY1613" s="29"/>
      <c r="FZ1613" s="29"/>
      <c r="GA1613" s="29"/>
      <c r="GB1613" s="29"/>
      <c r="GC1613" s="29"/>
      <c r="GD1613" s="29"/>
      <c r="GE1613" s="29"/>
      <c r="GF1613" s="29"/>
      <c r="GG1613" s="29"/>
      <c r="GH1613" s="29"/>
      <c r="GI1613" s="29"/>
      <c r="GJ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</row>
    <row r="1614" spans="2:230" ht="12.75">
      <c r="B1614" s="48"/>
      <c r="C1614" s="48"/>
      <c r="D1614" s="48"/>
      <c r="E1614" s="55"/>
      <c r="F1614" s="56"/>
      <c r="G1614" s="56"/>
      <c r="H1614" s="56"/>
      <c r="I1614" s="48"/>
      <c r="J1614" s="48"/>
      <c r="K1614" s="48"/>
      <c r="L1614" s="56"/>
      <c r="M1614" s="48"/>
      <c r="N1614" s="48"/>
      <c r="O1614" s="49"/>
      <c r="P1614" s="48"/>
      <c r="Q1614" s="48"/>
      <c r="R1614" s="56"/>
      <c r="S1614" s="52"/>
      <c r="T1614" s="116"/>
      <c r="U1614" s="116"/>
      <c r="V1614" s="116"/>
      <c r="W1614" s="116"/>
      <c r="X1614" s="43"/>
      <c r="Y1614" s="43"/>
      <c r="Z1614" s="42"/>
      <c r="AA1614" s="43"/>
      <c r="AB1614" s="45"/>
      <c r="AC1614" s="45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  <c r="BE1614" s="29"/>
      <c r="BF1614" s="29"/>
      <c r="BG1614" s="29"/>
      <c r="BH1614" s="29"/>
      <c r="BI1614" s="29"/>
      <c r="BJ1614" s="29"/>
      <c r="BK1614" s="29"/>
      <c r="BL1614" s="29"/>
      <c r="BM1614" s="29"/>
      <c r="BN1614" s="29"/>
      <c r="BO1614" s="29"/>
      <c r="BP1614" s="29"/>
      <c r="BQ1614" s="29"/>
      <c r="BR1614" s="29"/>
      <c r="BS1614" s="29"/>
      <c r="BT1614" s="29"/>
      <c r="BU1614" s="29"/>
      <c r="BV1614" s="29"/>
      <c r="BW1614" s="29"/>
      <c r="BX1614" s="29"/>
      <c r="BY1614" s="29"/>
      <c r="BZ1614" s="29"/>
      <c r="CA1614" s="29"/>
      <c r="CB1614" s="29"/>
      <c r="CC1614" s="29"/>
      <c r="CD1614" s="29"/>
      <c r="CE1614" s="29"/>
      <c r="CF1614" s="29"/>
      <c r="CG1614" s="29"/>
      <c r="CH1614" s="29"/>
      <c r="CI1614" s="29"/>
      <c r="CJ1614" s="29"/>
      <c r="CK1614" s="29"/>
      <c r="CL1614" s="29"/>
      <c r="CM1614" s="29"/>
      <c r="CN1614" s="29"/>
      <c r="CO1614" s="29"/>
      <c r="CP1614" s="29"/>
      <c r="CQ1614" s="29"/>
      <c r="CR1614" s="29"/>
      <c r="CS1614" s="29"/>
      <c r="CT1614" s="29"/>
      <c r="CU1614" s="29"/>
      <c r="CV1614" s="29"/>
      <c r="CW1614" s="29"/>
      <c r="CX1614" s="29"/>
      <c r="CY1614" s="29"/>
      <c r="CZ1614" s="29"/>
      <c r="DA1614" s="29"/>
      <c r="DB1614" s="29"/>
      <c r="DC1614" s="29"/>
      <c r="DD1614" s="29"/>
      <c r="DE1614" s="29"/>
      <c r="DF1614" s="29"/>
      <c r="DG1614" s="29"/>
      <c r="DH1614" s="29"/>
      <c r="DI1614" s="29"/>
      <c r="DJ1614" s="29"/>
      <c r="DK1614" s="29"/>
      <c r="DL1614" s="29"/>
      <c r="DM1614" s="29"/>
      <c r="DN1614" s="29"/>
      <c r="DO1614" s="29"/>
      <c r="DP1614" s="29"/>
      <c r="DQ1614" s="29"/>
      <c r="DR1614" s="29"/>
      <c r="DS1614" s="29"/>
      <c r="DT1614" s="29"/>
      <c r="DU1614" s="29"/>
      <c r="DV1614" s="29"/>
      <c r="DW1614" s="29"/>
      <c r="DX1614" s="29"/>
      <c r="DY1614" s="29"/>
      <c r="DZ1614" s="29"/>
      <c r="EA1614" s="29"/>
      <c r="EB1614" s="29"/>
      <c r="EC1614" s="29"/>
      <c r="ED1614" s="29"/>
      <c r="EE1614" s="29"/>
      <c r="EF1614" s="29"/>
      <c r="EG1614" s="29"/>
      <c r="EH1614" s="29"/>
      <c r="EI1614" s="29"/>
      <c r="EJ1614" s="29"/>
      <c r="EK1614" s="29"/>
      <c r="EL1614" s="29"/>
      <c r="EM1614" s="29"/>
      <c r="EN1614" s="29"/>
      <c r="EO1614" s="29"/>
      <c r="EP1614" s="29"/>
      <c r="EQ1614" s="29"/>
      <c r="ER1614" s="29"/>
      <c r="ES1614" s="29"/>
      <c r="ET1614" s="29"/>
      <c r="EU1614" s="29"/>
      <c r="EV1614" s="29"/>
      <c r="EW1614" s="29"/>
      <c r="EX1614" s="29"/>
      <c r="EY1614" s="29"/>
      <c r="EZ1614" s="29"/>
      <c r="FA1614" s="29"/>
      <c r="FB1614" s="29"/>
      <c r="FC1614" s="29"/>
      <c r="FD1614" s="29"/>
      <c r="FE1614" s="29"/>
      <c r="FF1614" s="29"/>
      <c r="FG1614" s="29"/>
      <c r="FH1614" s="29"/>
      <c r="FI1614" s="29"/>
      <c r="FJ1614" s="29"/>
      <c r="FK1614" s="29"/>
      <c r="FL1614" s="29"/>
      <c r="FM1614" s="29"/>
      <c r="FN1614" s="29"/>
      <c r="FO1614" s="29"/>
      <c r="FP1614" s="29"/>
      <c r="FQ1614" s="29"/>
      <c r="FR1614" s="29"/>
      <c r="FS1614" s="29"/>
      <c r="FT1614" s="29"/>
      <c r="FU1614" s="29"/>
      <c r="FV1614" s="29"/>
      <c r="FW1614" s="29"/>
      <c r="FX1614" s="29"/>
      <c r="FY1614" s="29"/>
      <c r="FZ1614" s="29"/>
      <c r="GA1614" s="29"/>
      <c r="GB1614" s="29"/>
      <c r="GC1614" s="29"/>
      <c r="GD1614" s="29"/>
      <c r="GE1614" s="29"/>
      <c r="GF1614" s="29"/>
      <c r="GG1614" s="29"/>
      <c r="GH1614" s="29"/>
      <c r="GI1614" s="29"/>
      <c r="GJ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</row>
    <row r="1615" spans="2:230" ht="12.75">
      <c r="B1615" s="48"/>
      <c r="C1615" s="48"/>
      <c r="D1615" s="48"/>
      <c r="E1615" s="55"/>
      <c r="F1615" s="56"/>
      <c r="G1615" s="56"/>
      <c r="H1615" s="56"/>
      <c r="I1615" s="48"/>
      <c r="J1615" s="48"/>
      <c r="K1615" s="48"/>
      <c r="L1615" s="56"/>
      <c r="M1615" s="48"/>
      <c r="N1615" s="48"/>
      <c r="O1615" s="49"/>
      <c r="P1615" s="48"/>
      <c r="Q1615" s="48"/>
      <c r="R1615" s="56"/>
      <c r="S1615" s="52"/>
      <c r="T1615" s="116"/>
      <c r="U1615" s="116"/>
      <c r="V1615" s="116"/>
      <c r="W1615" s="116"/>
      <c r="X1615" s="43"/>
      <c r="Y1615" s="43"/>
      <c r="Z1615" s="42"/>
      <c r="AA1615" s="43"/>
      <c r="AB1615" s="45"/>
      <c r="AC1615" s="45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  <c r="BE1615" s="29"/>
      <c r="BF1615" s="29"/>
      <c r="BG1615" s="29"/>
      <c r="BH1615" s="29"/>
      <c r="BI1615" s="29"/>
      <c r="BJ1615" s="29"/>
      <c r="BK1615" s="29"/>
      <c r="BL1615" s="29"/>
      <c r="BM1615" s="29"/>
      <c r="BN1615" s="29"/>
      <c r="BO1615" s="29"/>
      <c r="BP1615" s="29"/>
      <c r="BQ1615" s="29"/>
      <c r="BR1615" s="29"/>
      <c r="BS1615" s="29"/>
      <c r="BT1615" s="29"/>
      <c r="BU1615" s="29"/>
      <c r="BV1615" s="29"/>
      <c r="BW1615" s="29"/>
      <c r="BX1615" s="29"/>
      <c r="BY1615" s="29"/>
      <c r="BZ1615" s="29"/>
      <c r="CA1615" s="29"/>
      <c r="CB1615" s="29"/>
      <c r="CC1615" s="29"/>
      <c r="CD1615" s="29"/>
      <c r="CE1615" s="29"/>
      <c r="CF1615" s="29"/>
      <c r="CG1615" s="29"/>
      <c r="CH1615" s="29"/>
      <c r="CI1615" s="29"/>
      <c r="CJ1615" s="29"/>
      <c r="CK1615" s="29"/>
      <c r="CL1615" s="29"/>
      <c r="CM1615" s="29"/>
      <c r="CN1615" s="29"/>
      <c r="CO1615" s="29"/>
      <c r="CP1615" s="29"/>
      <c r="CQ1615" s="29"/>
      <c r="CR1615" s="29"/>
      <c r="CS1615" s="29"/>
      <c r="CT1615" s="29"/>
      <c r="CU1615" s="29"/>
      <c r="CV1615" s="29"/>
      <c r="CW1615" s="29"/>
      <c r="CX1615" s="29"/>
      <c r="CY1615" s="29"/>
      <c r="CZ1615" s="29"/>
      <c r="DA1615" s="29"/>
      <c r="DB1615" s="29"/>
      <c r="DC1615" s="29"/>
      <c r="DD1615" s="29"/>
      <c r="DE1615" s="29"/>
      <c r="DF1615" s="29"/>
      <c r="DG1615" s="29"/>
      <c r="DH1615" s="29"/>
      <c r="DI1615" s="29"/>
      <c r="DJ1615" s="29"/>
      <c r="DK1615" s="29"/>
      <c r="DL1615" s="29"/>
      <c r="DM1615" s="29"/>
      <c r="DN1615" s="29"/>
      <c r="DO1615" s="29"/>
      <c r="DP1615" s="29"/>
      <c r="DQ1615" s="29"/>
      <c r="DR1615" s="29"/>
      <c r="DS1615" s="29"/>
      <c r="DT1615" s="29"/>
      <c r="DU1615" s="29"/>
      <c r="DV1615" s="29"/>
      <c r="DW1615" s="29"/>
      <c r="DX1615" s="29"/>
      <c r="DY1615" s="29"/>
      <c r="DZ1615" s="29"/>
      <c r="EA1615" s="29"/>
      <c r="EB1615" s="29"/>
      <c r="EC1615" s="29"/>
      <c r="ED1615" s="29"/>
      <c r="EE1615" s="29"/>
      <c r="EF1615" s="29"/>
      <c r="EG1615" s="29"/>
      <c r="EH1615" s="29"/>
      <c r="EI1615" s="29"/>
      <c r="EJ1615" s="29"/>
      <c r="EK1615" s="29"/>
      <c r="EL1615" s="29"/>
      <c r="EM1615" s="29"/>
      <c r="EN1615" s="29"/>
      <c r="EO1615" s="29"/>
      <c r="EP1615" s="29"/>
      <c r="EQ1615" s="29"/>
      <c r="ER1615" s="29"/>
      <c r="ES1615" s="29"/>
      <c r="ET1615" s="29"/>
      <c r="EU1615" s="29"/>
      <c r="EV1615" s="29"/>
      <c r="EW1615" s="29"/>
      <c r="EX1615" s="29"/>
      <c r="EY1615" s="29"/>
      <c r="EZ1615" s="29"/>
      <c r="FA1615" s="29"/>
      <c r="FB1615" s="29"/>
      <c r="FC1615" s="29"/>
      <c r="FD1615" s="29"/>
      <c r="FE1615" s="29"/>
      <c r="FF1615" s="29"/>
      <c r="FG1615" s="29"/>
      <c r="FH1615" s="29"/>
      <c r="FI1615" s="29"/>
      <c r="FJ1615" s="29"/>
      <c r="FK1615" s="29"/>
      <c r="FL1615" s="29"/>
      <c r="FM1615" s="29"/>
      <c r="FN1615" s="29"/>
      <c r="FO1615" s="29"/>
      <c r="FP1615" s="29"/>
      <c r="FQ1615" s="29"/>
      <c r="FR1615" s="29"/>
      <c r="FS1615" s="29"/>
      <c r="FT1615" s="29"/>
      <c r="FU1615" s="29"/>
      <c r="FV1615" s="29"/>
      <c r="FW1615" s="29"/>
      <c r="FX1615" s="29"/>
      <c r="FY1615" s="29"/>
      <c r="FZ1615" s="29"/>
      <c r="GA1615" s="29"/>
      <c r="GB1615" s="29"/>
      <c r="GC1615" s="29"/>
      <c r="GD1615" s="29"/>
      <c r="GE1615" s="29"/>
      <c r="GF1615" s="29"/>
      <c r="GG1615" s="29"/>
      <c r="GH1615" s="29"/>
      <c r="GI1615" s="29"/>
      <c r="GJ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</row>
    <row r="1616" spans="2:230" ht="12.75">
      <c r="B1616" s="48"/>
      <c r="C1616" s="48"/>
      <c r="D1616" s="48"/>
      <c r="E1616" s="55"/>
      <c r="F1616" s="56"/>
      <c r="G1616" s="56"/>
      <c r="H1616" s="56"/>
      <c r="I1616" s="48"/>
      <c r="J1616" s="48"/>
      <c r="K1616" s="48"/>
      <c r="L1616" s="56"/>
      <c r="M1616" s="48"/>
      <c r="N1616" s="48"/>
      <c r="O1616" s="49"/>
      <c r="P1616" s="48"/>
      <c r="Q1616" s="48"/>
      <c r="R1616" s="56"/>
      <c r="S1616" s="52"/>
      <c r="T1616" s="116"/>
      <c r="U1616" s="116"/>
      <c r="V1616" s="116"/>
      <c r="W1616" s="116"/>
      <c r="X1616" s="43"/>
      <c r="Y1616" s="43"/>
      <c r="Z1616" s="42"/>
      <c r="AA1616" s="43"/>
      <c r="AB1616" s="45"/>
      <c r="AC1616" s="45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  <c r="BE1616" s="29"/>
      <c r="BF1616" s="29"/>
      <c r="BG1616" s="29"/>
      <c r="BH1616" s="29"/>
      <c r="BI1616" s="29"/>
      <c r="BJ1616" s="29"/>
      <c r="BK1616" s="29"/>
      <c r="BL1616" s="29"/>
      <c r="BM1616" s="29"/>
      <c r="BN1616" s="29"/>
      <c r="BO1616" s="29"/>
      <c r="BP1616" s="29"/>
      <c r="BQ1616" s="29"/>
      <c r="BR1616" s="29"/>
      <c r="BS1616" s="29"/>
      <c r="BT1616" s="29"/>
      <c r="BU1616" s="29"/>
      <c r="BV1616" s="29"/>
      <c r="BW1616" s="29"/>
      <c r="BX1616" s="29"/>
      <c r="BY1616" s="29"/>
      <c r="BZ1616" s="29"/>
      <c r="CA1616" s="29"/>
      <c r="CB1616" s="29"/>
      <c r="CC1616" s="29"/>
      <c r="CD1616" s="29"/>
      <c r="CE1616" s="29"/>
      <c r="CF1616" s="29"/>
      <c r="CG1616" s="29"/>
      <c r="CH1616" s="29"/>
      <c r="CI1616" s="29"/>
      <c r="CJ1616" s="29"/>
      <c r="CK1616" s="29"/>
      <c r="CL1616" s="29"/>
      <c r="CM1616" s="29"/>
      <c r="CN1616" s="29"/>
      <c r="CO1616" s="29"/>
      <c r="CP1616" s="29"/>
      <c r="CQ1616" s="29"/>
      <c r="CR1616" s="29"/>
      <c r="CS1616" s="29"/>
      <c r="CT1616" s="29"/>
      <c r="CU1616" s="29"/>
      <c r="CV1616" s="29"/>
      <c r="CW1616" s="29"/>
      <c r="CX1616" s="29"/>
      <c r="CY1616" s="29"/>
      <c r="CZ1616" s="29"/>
      <c r="DA1616" s="29"/>
      <c r="DB1616" s="29"/>
      <c r="DC1616" s="29"/>
      <c r="DD1616" s="29"/>
      <c r="DE1616" s="29"/>
      <c r="DF1616" s="29"/>
      <c r="DG1616" s="29"/>
      <c r="DH1616" s="29"/>
      <c r="DI1616" s="29"/>
      <c r="DJ1616" s="29"/>
      <c r="DK1616" s="29"/>
      <c r="DL1616" s="29"/>
      <c r="DM1616" s="29"/>
      <c r="DN1616" s="29"/>
      <c r="DO1616" s="29"/>
      <c r="DP1616" s="29"/>
      <c r="DQ1616" s="29"/>
      <c r="DR1616" s="29"/>
      <c r="DS1616" s="29"/>
      <c r="DT1616" s="29"/>
      <c r="DU1616" s="29"/>
      <c r="DV1616" s="29"/>
      <c r="DW1616" s="29"/>
      <c r="DX1616" s="29"/>
      <c r="DY1616" s="29"/>
      <c r="DZ1616" s="29"/>
      <c r="EA1616" s="29"/>
      <c r="EB1616" s="29"/>
      <c r="EC1616" s="29"/>
      <c r="ED1616" s="29"/>
      <c r="EE1616" s="29"/>
      <c r="EF1616" s="29"/>
      <c r="EG1616" s="29"/>
      <c r="EH1616" s="29"/>
      <c r="EI1616" s="29"/>
      <c r="EJ1616" s="29"/>
      <c r="EK1616" s="29"/>
      <c r="EL1616" s="29"/>
      <c r="EM1616" s="29"/>
      <c r="EN1616" s="29"/>
      <c r="EO1616" s="29"/>
      <c r="EP1616" s="29"/>
      <c r="EQ1616" s="29"/>
      <c r="ER1616" s="29"/>
      <c r="ES1616" s="29"/>
      <c r="ET1616" s="29"/>
      <c r="EU1616" s="29"/>
      <c r="EV1616" s="29"/>
      <c r="EW1616" s="29"/>
      <c r="EX1616" s="29"/>
      <c r="EY1616" s="29"/>
      <c r="EZ1616" s="29"/>
      <c r="FA1616" s="29"/>
      <c r="FB1616" s="29"/>
      <c r="FC1616" s="29"/>
      <c r="FD1616" s="29"/>
      <c r="FE1616" s="29"/>
      <c r="FF1616" s="29"/>
      <c r="FG1616" s="29"/>
      <c r="FH1616" s="29"/>
      <c r="FI1616" s="29"/>
      <c r="FJ1616" s="29"/>
      <c r="FK1616" s="29"/>
      <c r="FL1616" s="29"/>
      <c r="FM1616" s="29"/>
      <c r="FN1616" s="29"/>
      <c r="FO1616" s="29"/>
      <c r="FP1616" s="29"/>
      <c r="FQ1616" s="29"/>
      <c r="FR1616" s="29"/>
      <c r="FS1616" s="29"/>
      <c r="FT1616" s="29"/>
      <c r="FU1616" s="29"/>
      <c r="FV1616" s="29"/>
      <c r="FW1616" s="29"/>
      <c r="FX1616" s="29"/>
      <c r="FY1616" s="29"/>
      <c r="FZ1616" s="29"/>
      <c r="GA1616" s="29"/>
      <c r="GB1616" s="29"/>
      <c r="GC1616" s="29"/>
      <c r="GD1616" s="29"/>
      <c r="GE1616" s="29"/>
      <c r="GF1616" s="29"/>
      <c r="GG1616" s="29"/>
      <c r="GH1616" s="29"/>
      <c r="GI1616" s="29"/>
      <c r="GJ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</row>
    <row r="1617" spans="2:230" ht="12.75">
      <c r="B1617" s="48"/>
      <c r="C1617" s="48"/>
      <c r="D1617" s="48"/>
      <c r="E1617" s="55"/>
      <c r="F1617" s="56"/>
      <c r="G1617" s="56"/>
      <c r="H1617" s="56"/>
      <c r="I1617" s="48"/>
      <c r="J1617" s="48"/>
      <c r="K1617" s="48"/>
      <c r="L1617" s="56"/>
      <c r="M1617" s="48"/>
      <c r="N1617" s="48"/>
      <c r="O1617" s="49"/>
      <c r="P1617" s="48"/>
      <c r="Q1617" s="48"/>
      <c r="R1617" s="56"/>
      <c r="S1617" s="52"/>
      <c r="T1617" s="116"/>
      <c r="U1617" s="116"/>
      <c r="V1617" s="116"/>
      <c r="W1617" s="116"/>
      <c r="X1617" s="43"/>
      <c r="Y1617" s="43"/>
      <c r="Z1617" s="42"/>
      <c r="AA1617" s="43"/>
      <c r="AB1617" s="45"/>
      <c r="AC1617" s="45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  <c r="BE1617" s="29"/>
      <c r="BF1617" s="29"/>
      <c r="BG1617" s="29"/>
      <c r="BH1617" s="29"/>
      <c r="BI1617" s="29"/>
      <c r="BJ1617" s="29"/>
      <c r="BK1617" s="29"/>
      <c r="BL1617" s="29"/>
      <c r="BM1617" s="29"/>
      <c r="BN1617" s="29"/>
      <c r="BO1617" s="29"/>
      <c r="BP1617" s="29"/>
      <c r="BQ1617" s="29"/>
      <c r="BR1617" s="29"/>
      <c r="BS1617" s="29"/>
      <c r="BT1617" s="29"/>
      <c r="BU1617" s="29"/>
      <c r="BV1617" s="29"/>
      <c r="BW1617" s="29"/>
      <c r="BX1617" s="29"/>
      <c r="BY1617" s="29"/>
      <c r="BZ1617" s="29"/>
      <c r="CA1617" s="29"/>
      <c r="CB1617" s="29"/>
      <c r="CC1617" s="29"/>
      <c r="CD1617" s="29"/>
      <c r="CE1617" s="29"/>
      <c r="CF1617" s="29"/>
      <c r="CG1617" s="29"/>
      <c r="CH1617" s="29"/>
      <c r="CI1617" s="29"/>
      <c r="CJ1617" s="29"/>
      <c r="CK1617" s="29"/>
      <c r="CL1617" s="29"/>
      <c r="CM1617" s="29"/>
      <c r="CN1617" s="29"/>
      <c r="CO1617" s="29"/>
      <c r="CP1617" s="29"/>
      <c r="CQ1617" s="29"/>
      <c r="CR1617" s="29"/>
      <c r="CS1617" s="29"/>
      <c r="CT1617" s="29"/>
      <c r="CU1617" s="29"/>
      <c r="CV1617" s="29"/>
      <c r="CW1617" s="29"/>
      <c r="CX1617" s="29"/>
      <c r="CY1617" s="29"/>
      <c r="CZ1617" s="29"/>
      <c r="DA1617" s="29"/>
      <c r="DB1617" s="29"/>
      <c r="DC1617" s="29"/>
      <c r="DD1617" s="29"/>
      <c r="DE1617" s="29"/>
      <c r="DF1617" s="29"/>
      <c r="DG1617" s="29"/>
      <c r="DH1617" s="29"/>
      <c r="DI1617" s="29"/>
      <c r="DJ1617" s="29"/>
      <c r="DK1617" s="29"/>
      <c r="DL1617" s="29"/>
      <c r="DM1617" s="29"/>
      <c r="DN1617" s="29"/>
      <c r="DO1617" s="29"/>
      <c r="DP1617" s="29"/>
      <c r="DQ1617" s="29"/>
      <c r="DR1617" s="29"/>
      <c r="DS1617" s="29"/>
      <c r="DT1617" s="29"/>
      <c r="DU1617" s="29"/>
      <c r="DV1617" s="29"/>
      <c r="DW1617" s="29"/>
      <c r="DX1617" s="29"/>
      <c r="DY1617" s="29"/>
      <c r="DZ1617" s="29"/>
      <c r="EA1617" s="29"/>
      <c r="EB1617" s="29"/>
      <c r="EC1617" s="29"/>
      <c r="ED1617" s="29"/>
      <c r="EE1617" s="29"/>
      <c r="EF1617" s="29"/>
      <c r="EG1617" s="29"/>
      <c r="EH1617" s="29"/>
      <c r="EI1617" s="29"/>
      <c r="EJ1617" s="29"/>
      <c r="EK1617" s="29"/>
      <c r="EL1617" s="29"/>
      <c r="EM1617" s="29"/>
      <c r="EN1617" s="29"/>
      <c r="EO1617" s="29"/>
      <c r="EP1617" s="29"/>
      <c r="EQ1617" s="29"/>
      <c r="ER1617" s="29"/>
      <c r="ES1617" s="29"/>
      <c r="ET1617" s="29"/>
      <c r="EU1617" s="29"/>
      <c r="EV1617" s="29"/>
      <c r="EW1617" s="29"/>
      <c r="EX1617" s="29"/>
      <c r="EY1617" s="29"/>
      <c r="EZ1617" s="29"/>
      <c r="FA1617" s="29"/>
      <c r="FB1617" s="29"/>
      <c r="FC1617" s="29"/>
      <c r="FD1617" s="29"/>
      <c r="FE1617" s="29"/>
      <c r="FF1617" s="29"/>
      <c r="FG1617" s="29"/>
      <c r="FH1617" s="29"/>
      <c r="FI1617" s="29"/>
      <c r="FJ1617" s="29"/>
      <c r="FK1617" s="29"/>
      <c r="FL1617" s="29"/>
      <c r="FM1617" s="29"/>
      <c r="FN1617" s="29"/>
      <c r="FO1617" s="29"/>
      <c r="FP1617" s="29"/>
      <c r="FQ1617" s="29"/>
      <c r="FR1617" s="29"/>
      <c r="FS1617" s="29"/>
      <c r="FT1617" s="29"/>
      <c r="FU1617" s="29"/>
      <c r="FV1617" s="29"/>
      <c r="FW1617" s="29"/>
      <c r="FX1617" s="29"/>
      <c r="FY1617" s="29"/>
      <c r="FZ1617" s="29"/>
      <c r="GA1617" s="29"/>
      <c r="GB1617" s="29"/>
      <c r="GC1617" s="29"/>
      <c r="GD1617" s="29"/>
      <c r="GE1617" s="29"/>
      <c r="GF1617" s="29"/>
      <c r="GG1617" s="29"/>
      <c r="GH1617" s="29"/>
      <c r="GI1617" s="29"/>
      <c r="GJ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</row>
    <row r="1618" spans="2:230" ht="12.75">
      <c r="B1618" s="48"/>
      <c r="C1618" s="48"/>
      <c r="D1618" s="48"/>
      <c r="E1618" s="55"/>
      <c r="F1618" s="56"/>
      <c r="G1618" s="56"/>
      <c r="H1618" s="56"/>
      <c r="I1618" s="48"/>
      <c r="J1618" s="48"/>
      <c r="K1618" s="48"/>
      <c r="L1618" s="56"/>
      <c r="M1618" s="48"/>
      <c r="N1618" s="48"/>
      <c r="O1618" s="49"/>
      <c r="P1618" s="48"/>
      <c r="Q1618" s="48"/>
      <c r="R1618" s="56"/>
      <c r="S1618" s="52"/>
      <c r="T1618" s="116"/>
      <c r="U1618" s="116"/>
      <c r="V1618" s="116"/>
      <c r="W1618" s="116"/>
      <c r="X1618" s="43"/>
      <c r="Y1618" s="43"/>
      <c r="Z1618" s="42"/>
      <c r="AA1618" s="43"/>
      <c r="AB1618" s="45"/>
      <c r="AC1618" s="45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  <c r="BE1618" s="29"/>
      <c r="BF1618" s="29"/>
      <c r="BG1618" s="29"/>
      <c r="BH1618" s="29"/>
      <c r="BI1618" s="29"/>
      <c r="BJ1618" s="29"/>
      <c r="BK1618" s="29"/>
      <c r="BL1618" s="29"/>
      <c r="BM1618" s="29"/>
      <c r="BN1618" s="29"/>
      <c r="BO1618" s="29"/>
      <c r="BP1618" s="29"/>
      <c r="BQ1618" s="29"/>
      <c r="BR1618" s="29"/>
      <c r="BS1618" s="29"/>
      <c r="BT1618" s="29"/>
      <c r="BU1618" s="29"/>
      <c r="BV1618" s="29"/>
      <c r="BW1618" s="29"/>
      <c r="BX1618" s="29"/>
      <c r="BY1618" s="29"/>
      <c r="BZ1618" s="29"/>
      <c r="CA1618" s="29"/>
      <c r="CB1618" s="29"/>
      <c r="CC1618" s="29"/>
      <c r="CD1618" s="29"/>
      <c r="CE1618" s="29"/>
      <c r="CF1618" s="29"/>
      <c r="CG1618" s="29"/>
      <c r="CH1618" s="29"/>
      <c r="CI1618" s="29"/>
      <c r="CJ1618" s="29"/>
      <c r="CK1618" s="29"/>
      <c r="CL1618" s="29"/>
      <c r="CM1618" s="29"/>
      <c r="CN1618" s="29"/>
      <c r="CO1618" s="29"/>
      <c r="CP1618" s="29"/>
      <c r="CQ1618" s="29"/>
      <c r="CR1618" s="29"/>
      <c r="CS1618" s="29"/>
      <c r="CT1618" s="29"/>
      <c r="CU1618" s="29"/>
      <c r="CV1618" s="29"/>
      <c r="CW1618" s="29"/>
      <c r="CX1618" s="29"/>
      <c r="CY1618" s="29"/>
      <c r="CZ1618" s="29"/>
      <c r="DA1618" s="29"/>
      <c r="DB1618" s="29"/>
      <c r="DC1618" s="29"/>
      <c r="DD1618" s="29"/>
      <c r="DE1618" s="29"/>
      <c r="DF1618" s="29"/>
      <c r="DG1618" s="29"/>
      <c r="DH1618" s="29"/>
      <c r="DI1618" s="29"/>
      <c r="DJ1618" s="29"/>
      <c r="DK1618" s="29"/>
      <c r="DL1618" s="29"/>
      <c r="DM1618" s="29"/>
      <c r="DN1618" s="29"/>
      <c r="DO1618" s="29"/>
      <c r="DP1618" s="29"/>
      <c r="DQ1618" s="29"/>
      <c r="DR1618" s="29"/>
      <c r="DS1618" s="29"/>
      <c r="DT1618" s="29"/>
      <c r="DU1618" s="29"/>
      <c r="DV1618" s="29"/>
      <c r="DW1618" s="29"/>
      <c r="DX1618" s="29"/>
      <c r="DY1618" s="29"/>
      <c r="DZ1618" s="29"/>
      <c r="EA1618" s="29"/>
      <c r="EB1618" s="29"/>
      <c r="EC1618" s="29"/>
      <c r="ED1618" s="29"/>
      <c r="EE1618" s="29"/>
      <c r="EF1618" s="29"/>
      <c r="EG1618" s="29"/>
      <c r="EH1618" s="29"/>
      <c r="EI1618" s="29"/>
      <c r="EJ1618" s="29"/>
      <c r="EK1618" s="29"/>
      <c r="EL1618" s="29"/>
      <c r="EM1618" s="29"/>
      <c r="EN1618" s="29"/>
      <c r="EO1618" s="29"/>
      <c r="EP1618" s="29"/>
      <c r="EQ1618" s="29"/>
      <c r="ER1618" s="29"/>
      <c r="ES1618" s="29"/>
      <c r="ET1618" s="29"/>
      <c r="EU1618" s="29"/>
      <c r="EV1618" s="29"/>
      <c r="EW1618" s="29"/>
      <c r="EX1618" s="29"/>
      <c r="EY1618" s="29"/>
      <c r="EZ1618" s="29"/>
      <c r="FA1618" s="29"/>
      <c r="FB1618" s="29"/>
      <c r="FC1618" s="29"/>
      <c r="FD1618" s="29"/>
      <c r="FE1618" s="29"/>
      <c r="FF1618" s="29"/>
      <c r="FG1618" s="29"/>
      <c r="FH1618" s="29"/>
      <c r="FI1618" s="29"/>
      <c r="FJ1618" s="29"/>
      <c r="FK1618" s="29"/>
      <c r="FL1618" s="29"/>
      <c r="FM1618" s="29"/>
      <c r="FN1618" s="29"/>
      <c r="FO1618" s="29"/>
      <c r="FP1618" s="29"/>
      <c r="FQ1618" s="29"/>
      <c r="FR1618" s="29"/>
      <c r="FS1618" s="29"/>
      <c r="FT1618" s="29"/>
      <c r="FU1618" s="29"/>
      <c r="FV1618" s="29"/>
      <c r="FW1618" s="29"/>
      <c r="FX1618" s="29"/>
      <c r="FY1618" s="29"/>
      <c r="FZ1618" s="29"/>
      <c r="GA1618" s="29"/>
      <c r="GB1618" s="29"/>
      <c r="GC1618" s="29"/>
      <c r="GD1618" s="29"/>
      <c r="GE1618" s="29"/>
      <c r="GF1618" s="29"/>
      <c r="GG1618" s="29"/>
      <c r="GH1618" s="29"/>
      <c r="GI1618" s="29"/>
      <c r="GJ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</row>
    <row r="1619" spans="2:230" ht="12.75">
      <c r="B1619" s="48"/>
      <c r="C1619" s="48"/>
      <c r="D1619" s="48"/>
      <c r="E1619" s="55"/>
      <c r="F1619" s="56"/>
      <c r="G1619" s="56"/>
      <c r="H1619" s="56"/>
      <c r="I1619" s="48"/>
      <c r="J1619" s="48"/>
      <c r="K1619" s="48"/>
      <c r="L1619" s="56"/>
      <c r="M1619" s="48"/>
      <c r="N1619" s="48"/>
      <c r="O1619" s="49"/>
      <c r="P1619" s="48"/>
      <c r="Q1619" s="48"/>
      <c r="R1619" s="56"/>
      <c r="S1619" s="52"/>
      <c r="T1619" s="116"/>
      <c r="U1619" s="116"/>
      <c r="V1619" s="116"/>
      <c r="W1619" s="116"/>
      <c r="X1619" s="43"/>
      <c r="Y1619" s="43"/>
      <c r="Z1619" s="42"/>
      <c r="AA1619" s="43"/>
      <c r="AB1619" s="45"/>
      <c r="AC1619" s="45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  <c r="BI1619" s="29"/>
      <c r="BJ1619" s="29"/>
      <c r="BK1619" s="29"/>
      <c r="BL1619" s="29"/>
      <c r="BM1619" s="29"/>
      <c r="BN1619" s="29"/>
      <c r="BO1619" s="29"/>
      <c r="BP1619" s="29"/>
      <c r="BQ1619" s="29"/>
      <c r="BR1619" s="29"/>
      <c r="BS1619" s="29"/>
      <c r="BT1619" s="29"/>
      <c r="BU1619" s="29"/>
      <c r="BV1619" s="29"/>
      <c r="BW1619" s="29"/>
      <c r="BX1619" s="29"/>
      <c r="BY1619" s="29"/>
      <c r="BZ1619" s="29"/>
      <c r="CA1619" s="29"/>
      <c r="CB1619" s="29"/>
      <c r="CC1619" s="29"/>
      <c r="CD1619" s="29"/>
      <c r="CE1619" s="29"/>
      <c r="CF1619" s="29"/>
      <c r="CG1619" s="29"/>
      <c r="CH1619" s="29"/>
      <c r="CI1619" s="29"/>
      <c r="CJ1619" s="29"/>
      <c r="CK1619" s="29"/>
      <c r="CL1619" s="29"/>
      <c r="CM1619" s="29"/>
      <c r="CN1619" s="29"/>
      <c r="CO1619" s="29"/>
      <c r="CP1619" s="29"/>
      <c r="CQ1619" s="29"/>
      <c r="CR1619" s="29"/>
      <c r="CS1619" s="29"/>
      <c r="CT1619" s="29"/>
      <c r="CU1619" s="29"/>
      <c r="CV1619" s="29"/>
      <c r="CW1619" s="29"/>
      <c r="CX1619" s="29"/>
      <c r="CY1619" s="29"/>
      <c r="CZ1619" s="29"/>
      <c r="DA1619" s="29"/>
      <c r="DB1619" s="29"/>
      <c r="DC1619" s="29"/>
      <c r="DD1619" s="29"/>
      <c r="DE1619" s="29"/>
      <c r="DF1619" s="29"/>
      <c r="DG1619" s="29"/>
      <c r="DH1619" s="29"/>
      <c r="DI1619" s="29"/>
      <c r="DJ1619" s="29"/>
      <c r="DK1619" s="29"/>
      <c r="DL1619" s="29"/>
      <c r="DM1619" s="29"/>
      <c r="DN1619" s="29"/>
      <c r="DO1619" s="29"/>
      <c r="DP1619" s="29"/>
      <c r="DQ1619" s="29"/>
      <c r="DR1619" s="29"/>
      <c r="DS1619" s="29"/>
      <c r="DT1619" s="29"/>
      <c r="DU1619" s="29"/>
      <c r="DV1619" s="29"/>
      <c r="DW1619" s="29"/>
      <c r="DX1619" s="29"/>
      <c r="DY1619" s="29"/>
      <c r="DZ1619" s="29"/>
      <c r="EA1619" s="29"/>
      <c r="EB1619" s="29"/>
      <c r="EC1619" s="29"/>
      <c r="ED1619" s="29"/>
      <c r="EE1619" s="29"/>
      <c r="EF1619" s="29"/>
      <c r="EG1619" s="29"/>
      <c r="EH1619" s="29"/>
      <c r="EI1619" s="29"/>
      <c r="EJ1619" s="29"/>
      <c r="EK1619" s="29"/>
      <c r="EL1619" s="29"/>
      <c r="EM1619" s="29"/>
      <c r="EN1619" s="29"/>
      <c r="EO1619" s="29"/>
      <c r="EP1619" s="29"/>
      <c r="EQ1619" s="29"/>
      <c r="ER1619" s="29"/>
      <c r="ES1619" s="29"/>
      <c r="ET1619" s="29"/>
      <c r="EU1619" s="29"/>
      <c r="EV1619" s="29"/>
      <c r="EW1619" s="29"/>
      <c r="EX1619" s="29"/>
      <c r="EY1619" s="29"/>
      <c r="EZ1619" s="29"/>
      <c r="FA1619" s="29"/>
      <c r="FB1619" s="29"/>
      <c r="FC1619" s="29"/>
      <c r="FD1619" s="29"/>
      <c r="FE1619" s="29"/>
      <c r="FF1619" s="29"/>
      <c r="FG1619" s="29"/>
      <c r="FH1619" s="29"/>
      <c r="FI1619" s="29"/>
      <c r="FJ1619" s="29"/>
      <c r="FK1619" s="29"/>
      <c r="FL1619" s="29"/>
      <c r="FM1619" s="29"/>
      <c r="FN1619" s="29"/>
      <c r="FO1619" s="29"/>
      <c r="FP1619" s="29"/>
      <c r="FQ1619" s="29"/>
      <c r="FR1619" s="29"/>
      <c r="FS1619" s="29"/>
      <c r="FT1619" s="29"/>
      <c r="FU1619" s="29"/>
      <c r="FV1619" s="29"/>
      <c r="FW1619" s="29"/>
      <c r="FX1619" s="29"/>
      <c r="FY1619" s="29"/>
      <c r="FZ1619" s="29"/>
      <c r="GA1619" s="29"/>
      <c r="GB1619" s="29"/>
      <c r="GC1619" s="29"/>
      <c r="GD1619" s="29"/>
      <c r="GE1619" s="29"/>
      <c r="GF1619" s="29"/>
      <c r="GG1619" s="29"/>
      <c r="GH1619" s="29"/>
      <c r="GI1619" s="29"/>
      <c r="GJ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</row>
    <row r="1620" spans="2:230" ht="12.75">
      <c r="B1620" s="48"/>
      <c r="C1620" s="48"/>
      <c r="D1620" s="48"/>
      <c r="E1620" s="55"/>
      <c r="F1620" s="56"/>
      <c r="G1620" s="56"/>
      <c r="H1620" s="56"/>
      <c r="I1620" s="48"/>
      <c r="J1620" s="48"/>
      <c r="K1620" s="48"/>
      <c r="L1620" s="56"/>
      <c r="M1620" s="48"/>
      <c r="N1620" s="48"/>
      <c r="O1620" s="49"/>
      <c r="P1620" s="48"/>
      <c r="Q1620" s="48"/>
      <c r="R1620" s="56"/>
      <c r="S1620" s="52"/>
      <c r="T1620" s="116"/>
      <c r="U1620" s="116"/>
      <c r="V1620" s="116"/>
      <c r="W1620" s="116"/>
      <c r="X1620" s="43"/>
      <c r="Y1620" s="43"/>
      <c r="Z1620" s="42"/>
      <c r="AA1620" s="43"/>
      <c r="AB1620" s="45"/>
      <c r="AC1620" s="45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  <c r="BE1620" s="29"/>
      <c r="BF1620" s="29"/>
      <c r="BG1620" s="29"/>
      <c r="BH1620" s="29"/>
      <c r="BI1620" s="29"/>
      <c r="BJ1620" s="29"/>
      <c r="BK1620" s="29"/>
      <c r="BL1620" s="29"/>
      <c r="BM1620" s="29"/>
      <c r="BN1620" s="29"/>
      <c r="BO1620" s="29"/>
      <c r="BP1620" s="29"/>
      <c r="BQ1620" s="29"/>
      <c r="BR1620" s="29"/>
      <c r="BS1620" s="29"/>
      <c r="BT1620" s="29"/>
      <c r="BU1620" s="29"/>
      <c r="BV1620" s="29"/>
      <c r="BW1620" s="29"/>
      <c r="BX1620" s="29"/>
      <c r="BY1620" s="29"/>
      <c r="BZ1620" s="29"/>
      <c r="CA1620" s="29"/>
      <c r="CB1620" s="29"/>
      <c r="CC1620" s="29"/>
      <c r="CD1620" s="29"/>
      <c r="CE1620" s="29"/>
      <c r="CF1620" s="29"/>
      <c r="CG1620" s="29"/>
      <c r="CH1620" s="29"/>
      <c r="CI1620" s="29"/>
      <c r="CJ1620" s="29"/>
      <c r="CK1620" s="29"/>
      <c r="CL1620" s="29"/>
      <c r="CM1620" s="29"/>
      <c r="CN1620" s="29"/>
      <c r="CO1620" s="29"/>
      <c r="CP1620" s="29"/>
      <c r="CQ1620" s="29"/>
      <c r="CR1620" s="29"/>
      <c r="CS1620" s="29"/>
      <c r="CT1620" s="29"/>
      <c r="CU1620" s="29"/>
      <c r="CV1620" s="29"/>
      <c r="CW1620" s="29"/>
      <c r="CX1620" s="29"/>
      <c r="CY1620" s="29"/>
      <c r="CZ1620" s="29"/>
      <c r="DA1620" s="29"/>
      <c r="DB1620" s="29"/>
      <c r="DC1620" s="29"/>
      <c r="DD1620" s="29"/>
      <c r="DE1620" s="29"/>
      <c r="DF1620" s="29"/>
      <c r="DG1620" s="29"/>
      <c r="DH1620" s="29"/>
      <c r="DI1620" s="29"/>
      <c r="DJ1620" s="29"/>
      <c r="DK1620" s="29"/>
      <c r="DL1620" s="29"/>
      <c r="DM1620" s="29"/>
      <c r="DN1620" s="29"/>
      <c r="DO1620" s="29"/>
      <c r="DP1620" s="29"/>
      <c r="DQ1620" s="29"/>
      <c r="DR1620" s="29"/>
      <c r="DS1620" s="29"/>
      <c r="DT1620" s="29"/>
      <c r="DU1620" s="29"/>
      <c r="DV1620" s="29"/>
      <c r="DW1620" s="29"/>
      <c r="DX1620" s="29"/>
      <c r="DY1620" s="29"/>
      <c r="DZ1620" s="29"/>
      <c r="EA1620" s="29"/>
      <c r="EB1620" s="29"/>
      <c r="EC1620" s="29"/>
      <c r="ED1620" s="29"/>
      <c r="EE1620" s="29"/>
      <c r="EF1620" s="29"/>
      <c r="EG1620" s="29"/>
      <c r="EH1620" s="29"/>
      <c r="EI1620" s="29"/>
      <c r="EJ1620" s="29"/>
      <c r="EK1620" s="29"/>
      <c r="EL1620" s="29"/>
      <c r="EM1620" s="29"/>
      <c r="EN1620" s="29"/>
      <c r="EO1620" s="29"/>
      <c r="EP1620" s="29"/>
      <c r="EQ1620" s="29"/>
      <c r="ER1620" s="29"/>
      <c r="ES1620" s="29"/>
      <c r="ET1620" s="29"/>
      <c r="EU1620" s="29"/>
      <c r="EV1620" s="29"/>
      <c r="EW1620" s="29"/>
      <c r="EX1620" s="29"/>
      <c r="EY1620" s="29"/>
      <c r="EZ1620" s="29"/>
      <c r="FA1620" s="29"/>
      <c r="FB1620" s="29"/>
      <c r="FC1620" s="29"/>
      <c r="FD1620" s="29"/>
      <c r="FE1620" s="29"/>
      <c r="FF1620" s="29"/>
      <c r="FG1620" s="29"/>
      <c r="FH1620" s="29"/>
      <c r="FI1620" s="29"/>
      <c r="FJ1620" s="29"/>
      <c r="FK1620" s="29"/>
      <c r="FL1620" s="29"/>
      <c r="FM1620" s="29"/>
      <c r="FN1620" s="29"/>
      <c r="FO1620" s="29"/>
      <c r="FP1620" s="29"/>
      <c r="FQ1620" s="29"/>
      <c r="FR1620" s="29"/>
      <c r="FS1620" s="29"/>
      <c r="FT1620" s="29"/>
      <c r="FU1620" s="29"/>
      <c r="FV1620" s="29"/>
      <c r="FW1620" s="29"/>
      <c r="FX1620" s="29"/>
      <c r="FY1620" s="29"/>
      <c r="FZ1620" s="29"/>
      <c r="GA1620" s="29"/>
      <c r="GB1620" s="29"/>
      <c r="GC1620" s="29"/>
      <c r="GD1620" s="29"/>
      <c r="GE1620" s="29"/>
      <c r="GF1620" s="29"/>
      <c r="GG1620" s="29"/>
      <c r="GH1620" s="29"/>
      <c r="GI1620" s="29"/>
      <c r="GJ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</row>
    <row r="1621" spans="2:230" ht="12.75">
      <c r="B1621" s="48"/>
      <c r="C1621" s="48"/>
      <c r="D1621" s="48"/>
      <c r="E1621" s="55"/>
      <c r="F1621" s="56"/>
      <c r="G1621" s="56"/>
      <c r="H1621" s="56"/>
      <c r="I1621" s="48"/>
      <c r="J1621" s="48"/>
      <c r="K1621" s="48"/>
      <c r="L1621" s="56"/>
      <c r="M1621" s="48"/>
      <c r="N1621" s="48"/>
      <c r="O1621" s="49"/>
      <c r="P1621" s="48"/>
      <c r="Q1621" s="48"/>
      <c r="R1621" s="56"/>
      <c r="S1621" s="52"/>
      <c r="T1621" s="116"/>
      <c r="U1621" s="116"/>
      <c r="V1621" s="116"/>
      <c r="W1621" s="116"/>
      <c r="X1621" s="43"/>
      <c r="Y1621" s="43"/>
      <c r="Z1621" s="42"/>
      <c r="AA1621" s="43"/>
      <c r="AB1621" s="45"/>
      <c r="AC1621" s="45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  <c r="BE1621" s="29"/>
      <c r="BF1621" s="29"/>
      <c r="BG1621" s="29"/>
      <c r="BH1621" s="29"/>
      <c r="BI1621" s="29"/>
      <c r="BJ1621" s="29"/>
      <c r="BK1621" s="29"/>
      <c r="BL1621" s="29"/>
      <c r="BM1621" s="29"/>
      <c r="BN1621" s="29"/>
      <c r="BO1621" s="29"/>
      <c r="BP1621" s="29"/>
      <c r="BQ1621" s="29"/>
      <c r="BR1621" s="29"/>
      <c r="BS1621" s="29"/>
      <c r="BT1621" s="29"/>
      <c r="BU1621" s="29"/>
      <c r="BV1621" s="29"/>
      <c r="BW1621" s="29"/>
      <c r="BX1621" s="29"/>
      <c r="BY1621" s="29"/>
      <c r="BZ1621" s="29"/>
      <c r="CA1621" s="29"/>
      <c r="CB1621" s="29"/>
      <c r="CC1621" s="29"/>
      <c r="CD1621" s="29"/>
      <c r="CE1621" s="29"/>
      <c r="CF1621" s="29"/>
      <c r="CG1621" s="29"/>
      <c r="CH1621" s="29"/>
      <c r="CI1621" s="29"/>
      <c r="CJ1621" s="29"/>
      <c r="CK1621" s="29"/>
      <c r="CL1621" s="29"/>
      <c r="CM1621" s="29"/>
      <c r="CN1621" s="29"/>
      <c r="CO1621" s="29"/>
      <c r="CP1621" s="29"/>
      <c r="CQ1621" s="29"/>
      <c r="CR1621" s="29"/>
      <c r="CS1621" s="29"/>
      <c r="CT1621" s="29"/>
      <c r="CU1621" s="29"/>
      <c r="CV1621" s="29"/>
      <c r="CW1621" s="29"/>
      <c r="CX1621" s="29"/>
      <c r="CY1621" s="29"/>
      <c r="CZ1621" s="29"/>
      <c r="DA1621" s="29"/>
      <c r="DB1621" s="29"/>
      <c r="DC1621" s="29"/>
      <c r="DD1621" s="29"/>
      <c r="DE1621" s="29"/>
      <c r="DF1621" s="29"/>
      <c r="DG1621" s="29"/>
      <c r="DH1621" s="29"/>
      <c r="DI1621" s="29"/>
      <c r="DJ1621" s="29"/>
      <c r="DK1621" s="29"/>
      <c r="DL1621" s="29"/>
      <c r="DM1621" s="29"/>
      <c r="DN1621" s="29"/>
      <c r="DO1621" s="29"/>
      <c r="DP1621" s="29"/>
      <c r="DQ1621" s="29"/>
      <c r="DR1621" s="29"/>
      <c r="DS1621" s="29"/>
      <c r="DT1621" s="29"/>
      <c r="DU1621" s="29"/>
      <c r="DV1621" s="29"/>
      <c r="DW1621" s="29"/>
      <c r="DX1621" s="29"/>
      <c r="DY1621" s="29"/>
      <c r="DZ1621" s="29"/>
      <c r="EA1621" s="29"/>
      <c r="EB1621" s="29"/>
      <c r="EC1621" s="29"/>
      <c r="ED1621" s="29"/>
      <c r="EE1621" s="29"/>
      <c r="EF1621" s="29"/>
      <c r="EG1621" s="29"/>
      <c r="EH1621" s="29"/>
      <c r="EI1621" s="29"/>
      <c r="EJ1621" s="29"/>
      <c r="EK1621" s="29"/>
      <c r="EL1621" s="29"/>
      <c r="EM1621" s="29"/>
      <c r="EN1621" s="29"/>
      <c r="EO1621" s="29"/>
      <c r="EP1621" s="29"/>
      <c r="EQ1621" s="29"/>
      <c r="ER1621" s="29"/>
      <c r="ES1621" s="29"/>
      <c r="ET1621" s="29"/>
      <c r="EU1621" s="29"/>
      <c r="EV1621" s="29"/>
      <c r="EW1621" s="29"/>
      <c r="EX1621" s="29"/>
      <c r="EY1621" s="29"/>
      <c r="EZ1621" s="29"/>
      <c r="FA1621" s="29"/>
      <c r="FB1621" s="29"/>
      <c r="FC1621" s="29"/>
      <c r="FD1621" s="29"/>
      <c r="FE1621" s="29"/>
      <c r="FF1621" s="29"/>
      <c r="FG1621" s="29"/>
      <c r="FH1621" s="29"/>
      <c r="FI1621" s="29"/>
      <c r="FJ1621" s="29"/>
      <c r="FK1621" s="29"/>
      <c r="FL1621" s="29"/>
      <c r="FM1621" s="29"/>
      <c r="FN1621" s="29"/>
      <c r="FO1621" s="29"/>
      <c r="FP1621" s="29"/>
      <c r="FQ1621" s="29"/>
      <c r="FR1621" s="29"/>
      <c r="FS1621" s="29"/>
      <c r="FT1621" s="29"/>
      <c r="FU1621" s="29"/>
      <c r="FV1621" s="29"/>
      <c r="FW1621" s="29"/>
      <c r="FX1621" s="29"/>
      <c r="FY1621" s="29"/>
      <c r="FZ1621" s="29"/>
      <c r="GA1621" s="29"/>
      <c r="GB1621" s="29"/>
      <c r="GC1621" s="29"/>
      <c r="GD1621" s="29"/>
      <c r="GE1621" s="29"/>
      <c r="GF1621" s="29"/>
      <c r="GG1621" s="29"/>
      <c r="GH1621" s="29"/>
      <c r="GI1621" s="29"/>
      <c r="GJ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</row>
    <row r="1622" spans="2:230" ht="12.75">
      <c r="B1622" s="48"/>
      <c r="C1622" s="48"/>
      <c r="D1622" s="48"/>
      <c r="E1622" s="55"/>
      <c r="F1622" s="56"/>
      <c r="G1622" s="56"/>
      <c r="H1622" s="56"/>
      <c r="I1622" s="48"/>
      <c r="J1622" s="48"/>
      <c r="K1622" s="48"/>
      <c r="L1622" s="56"/>
      <c r="M1622" s="48"/>
      <c r="N1622" s="48"/>
      <c r="O1622" s="49"/>
      <c r="P1622" s="48"/>
      <c r="Q1622" s="48"/>
      <c r="R1622" s="56"/>
      <c r="S1622" s="52"/>
      <c r="T1622" s="116"/>
      <c r="U1622" s="116"/>
      <c r="V1622" s="116"/>
      <c r="W1622" s="116"/>
      <c r="X1622" s="43"/>
      <c r="Y1622" s="43"/>
      <c r="Z1622" s="42"/>
      <c r="AA1622" s="43"/>
      <c r="AB1622" s="45"/>
      <c r="AC1622" s="45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  <c r="CY1622" s="29"/>
      <c r="CZ1622" s="29"/>
      <c r="DA1622" s="29"/>
      <c r="DB1622" s="29"/>
      <c r="DC1622" s="29"/>
      <c r="DD1622" s="29"/>
      <c r="DE1622" s="29"/>
      <c r="DF1622" s="29"/>
      <c r="DG1622" s="29"/>
      <c r="DH1622" s="29"/>
      <c r="DI1622" s="29"/>
      <c r="DJ1622" s="29"/>
      <c r="DK1622" s="29"/>
      <c r="DL1622" s="29"/>
      <c r="DM1622" s="29"/>
      <c r="DN1622" s="29"/>
      <c r="DO1622" s="29"/>
      <c r="DP1622" s="29"/>
      <c r="DQ1622" s="29"/>
      <c r="DR1622" s="29"/>
      <c r="DS1622" s="29"/>
      <c r="DT1622" s="29"/>
      <c r="DU1622" s="29"/>
      <c r="DV1622" s="29"/>
      <c r="DW1622" s="29"/>
      <c r="DX1622" s="29"/>
      <c r="DY1622" s="29"/>
      <c r="DZ1622" s="29"/>
      <c r="EA1622" s="29"/>
      <c r="EB1622" s="29"/>
      <c r="EC1622" s="29"/>
      <c r="ED1622" s="29"/>
      <c r="EE1622" s="29"/>
      <c r="EF1622" s="29"/>
      <c r="EG1622" s="29"/>
      <c r="EH1622" s="29"/>
      <c r="EI1622" s="29"/>
      <c r="EJ1622" s="29"/>
      <c r="EK1622" s="29"/>
      <c r="EL1622" s="29"/>
      <c r="EM1622" s="29"/>
      <c r="EN1622" s="29"/>
      <c r="EO1622" s="29"/>
      <c r="EP1622" s="29"/>
      <c r="EQ1622" s="29"/>
      <c r="ER1622" s="29"/>
      <c r="ES1622" s="29"/>
      <c r="ET1622" s="29"/>
      <c r="EU1622" s="29"/>
      <c r="EV1622" s="29"/>
      <c r="EW1622" s="29"/>
      <c r="EX1622" s="29"/>
      <c r="EY1622" s="29"/>
      <c r="EZ1622" s="29"/>
      <c r="FA1622" s="29"/>
      <c r="FB1622" s="29"/>
      <c r="FC1622" s="29"/>
      <c r="FD1622" s="29"/>
      <c r="FE1622" s="29"/>
      <c r="FF1622" s="29"/>
      <c r="FG1622" s="29"/>
      <c r="FH1622" s="29"/>
      <c r="FI1622" s="29"/>
      <c r="FJ1622" s="29"/>
      <c r="FK1622" s="29"/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29"/>
      <c r="GF1622" s="29"/>
      <c r="GG1622" s="29"/>
      <c r="GH1622" s="29"/>
      <c r="GI1622" s="29"/>
      <c r="GJ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</row>
    <row r="1623" spans="2:230" ht="12.75">
      <c r="B1623" s="48"/>
      <c r="C1623" s="48"/>
      <c r="D1623" s="48"/>
      <c r="E1623" s="55"/>
      <c r="F1623" s="56"/>
      <c r="G1623" s="56"/>
      <c r="H1623" s="56"/>
      <c r="I1623" s="48"/>
      <c r="J1623" s="48"/>
      <c r="K1623" s="48"/>
      <c r="L1623" s="56"/>
      <c r="M1623" s="48"/>
      <c r="N1623" s="48"/>
      <c r="O1623" s="49"/>
      <c r="P1623" s="48"/>
      <c r="Q1623" s="48"/>
      <c r="R1623" s="56"/>
      <c r="S1623" s="52"/>
      <c r="T1623" s="116"/>
      <c r="U1623" s="116"/>
      <c r="V1623" s="116"/>
      <c r="W1623" s="116"/>
      <c r="X1623" s="43"/>
      <c r="Y1623" s="43"/>
      <c r="Z1623" s="42"/>
      <c r="AA1623" s="43"/>
      <c r="AB1623" s="45"/>
      <c r="AC1623" s="45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  <c r="EB1623" s="29"/>
      <c r="EC1623" s="29"/>
      <c r="ED1623" s="29"/>
      <c r="EE1623" s="29"/>
      <c r="EF1623" s="29"/>
      <c r="EG1623" s="29"/>
      <c r="EH1623" s="29"/>
      <c r="EI1623" s="29"/>
      <c r="EJ1623" s="29"/>
      <c r="EK1623" s="29"/>
      <c r="EL1623" s="29"/>
      <c r="EM1623" s="29"/>
      <c r="EN1623" s="29"/>
      <c r="EO1623" s="29"/>
      <c r="EP1623" s="29"/>
      <c r="EQ1623" s="29"/>
      <c r="ER1623" s="29"/>
      <c r="ES1623" s="29"/>
      <c r="ET1623" s="29"/>
      <c r="EU1623" s="29"/>
      <c r="EV1623" s="29"/>
      <c r="EW1623" s="29"/>
      <c r="EX1623" s="29"/>
      <c r="EY1623" s="29"/>
      <c r="EZ1623" s="29"/>
      <c r="FA1623" s="29"/>
      <c r="FB1623" s="29"/>
      <c r="FC1623" s="29"/>
      <c r="FD1623" s="29"/>
      <c r="FE1623" s="29"/>
      <c r="FF1623" s="29"/>
      <c r="FG1623" s="29"/>
      <c r="FH1623" s="29"/>
      <c r="FI1623" s="29"/>
      <c r="FJ1623" s="29"/>
      <c r="FK1623" s="29"/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29"/>
      <c r="GF1623" s="29"/>
      <c r="GG1623" s="29"/>
      <c r="GH1623" s="29"/>
      <c r="GI1623" s="29"/>
      <c r="GJ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</row>
    <row r="1624" spans="2:230" ht="12.75">
      <c r="B1624" s="48"/>
      <c r="C1624" s="48"/>
      <c r="D1624" s="48"/>
      <c r="E1624" s="55"/>
      <c r="F1624" s="56"/>
      <c r="G1624" s="56"/>
      <c r="H1624" s="56"/>
      <c r="I1624" s="48"/>
      <c r="J1624" s="48"/>
      <c r="K1624" s="48"/>
      <c r="L1624" s="56"/>
      <c r="M1624" s="48"/>
      <c r="N1624" s="48"/>
      <c r="O1624" s="49"/>
      <c r="P1624" s="48"/>
      <c r="Q1624" s="48"/>
      <c r="R1624" s="56"/>
      <c r="S1624" s="52"/>
      <c r="T1624" s="116"/>
      <c r="U1624" s="116"/>
      <c r="V1624" s="116"/>
      <c r="W1624" s="116"/>
      <c r="X1624" s="43"/>
      <c r="Y1624" s="43"/>
      <c r="Z1624" s="42"/>
      <c r="AA1624" s="43"/>
      <c r="AB1624" s="45"/>
      <c r="AC1624" s="45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  <c r="CY1624" s="29"/>
      <c r="CZ1624" s="29"/>
      <c r="DA1624" s="29"/>
      <c r="DB1624" s="29"/>
      <c r="DC1624" s="29"/>
      <c r="DD1624" s="29"/>
      <c r="DE1624" s="29"/>
      <c r="DF1624" s="29"/>
      <c r="DG1624" s="29"/>
      <c r="DH1624" s="29"/>
      <c r="DI1624" s="29"/>
      <c r="DJ1624" s="29"/>
      <c r="DK1624" s="29"/>
      <c r="DL1624" s="29"/>
      <c r="DM1624" s="29"/>
      <c r="DN1624" s="29"/>
      <c r="DO1624" s="29"/>
      <c r="DP1624" s="29"/>
      <c r="DQ1624" s="29"/>
      <c r="DR1624" s="29"/>
      <c r="DS1624" s="29"/>
      <c r="DT1624" s="29"/>
      <c r="DU1624" s="29"/>
      <c r="DV1624" s="29"/>
      <c r="DW1624" s="29"/>
      <c r="DX1624" s="29"/>
      <c r="DY1624" s="29"/>
      <c r="DZ1624" s="29"/>
      <c r="EA1624" s="29"/>
      <c r="EB1624" s="29"/>
      <c r="EC1624" s="29"/>
      <c r="ED1624" s="29"/>
      <c r="EE1624" s="29"/>
      <c r="EF1624" s="29"/>
      <c r="EG1624" s="29"/>
      <c r="EH1624" s="29"/>
      <c r="EI1624" s="29"/>
      <c r="EJ1624" s="29"/>
      <c r="EK1624" s="29"/>
      <c r="EL1624" s="29"/>
      <c r="EM1624" s="29"/>
      <c r="EN1624" s="29"/>
      <c r="EO1624" s="29"/>
      <c r="EP1624" s="29"/>
      <c r="EQ1624" s="29"/>
      <c r="ER1624" s="29"/>
      <c r="ES1624" s="29"/>
      <c r="ET1624" s="29"/>
      <c r="EU1624" s="29"/>
      <c r="EV1624" s="29"/>
      <c r="EW1624" s="29"/>
      <c r="EX1624" s="29"/>
      <c r="EY1624" s="29"/>
      <c r="EZ1624" s="29"/>
      <c r="FA1624" s="29"/>
      <c r="FB1624" s="29"/>
      <c r="FC1624" s="29"/>
      <c r="FD1624" s="29"/>
      <c r="FE1624" s="29"/>
      <c r="FF1624" s="29"/>
      <c r="FG1624" s="29"/>
      <c r="FH1624" s="29"/>
      <c r="FI1624" s="29"/>
      <c r="FJ1624" s="29"/>
      <c r="FK1624" s="29"/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29"/>
      <c r="GF1624" s="29"/>
      <c r="GG1624" s="29"/>
      <c r="GH1624" s="29"/>
      <c r="GI1624" s="29"/>
      <c r="GJ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</row>
    <row r="1625" spans="2:230" ht="12.75">
      <c r="B1625" s="48"/>
      <c r="C1625" s="48"/>
      <c r="D1625" s="48"/>
      <c r="E1625" s="55"/>
      <c r="F1625" s="56"/>
      <c r="G1625" s="56"/>
      <c r="H1625" s="56"/>
      <c r="I1625" s="48"/>
      <c r="J1625" s="48"/>
      <c r="K1625" s="48"/>
      <c r="L1625" s="56"/>
      <c r="M1625" s="48"/>
      <c r="N1625" s="48"/>
      <c r="O1625" s="49"/>
      <c r="P1625" s="48"/>
      <c r="Q1625" s="48"/>
      <c r="R1625" s="56"/>
      <c r="S1625" s="52"/>
      <c r="T1625" s="116"/>
      <c r="U1625" s="116"/>
      <c r="V1625" s="116"/>
      <c r="W1625" s="116"/>
      <c r="X1625" s="43"/>
      <c r="Y1625" s="43"/>
      <c r="Z1625" s="42"/>
      <c r="AA1625" s="43"/>
      <c r="AB1625" s="45"/>
      <c r="AC1625" s="45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  <c r="EB1625" s="29"/>
      <c r="EC1625" s="29"/>
      <c r="ED1625" s="29"/>
      <c r="EE1625" s="29"/>
      <c r="EF1625" s="29"/>
      <c r="EG1625" s="29"/>
      <c r="EH1625" s="29"/>
      <c r="EI1625" s="29"/>
      <c r="EJ1625" s="29"/>
      <c r="EK1625" s="29"/>
      <c r="EL1625" s="29"/>
      <c r="EM1625" s="29"/>
      <c r="EN1625" s="29"/>
      <c r="EO1625" s="29"/>
      <c r="EP1625" s="29"/>
      <c r="EQ1625" s="29"/>
      <c r="ER1625" s="29"/>
      <c r="ES1625" s="29"/>
      <c r="ET1625" s="29"/>
      <c r="EU1625" s="29"/>
      <c r="EV1625" s="29"/>
      <c r="EW1625" s="29"/>
      <c r="EX1625" s="29"/>
      <c r="EY1625" s="29"/>
      <c r="EZ1625" s="29"/>
      <c r="FA1625" s="29"/>
      <c r="FB1625" s="29"/>
      <c r="FC1625" s="29"/>
      <c r="FD1625" s="29"/>
      <c r="FE1625" s="29"/>
      <c r="FF1625" s="29"/>
      <c r="FG1625" s="29"/>
      <c r="FH1625" s="29"/>
      <c r="FI1625" s="29"/>
      <c r="FJ1625" s="29"/>
      <c r="FK1625" s="29"/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29"/>
      <c r="GF1625" s="29"/>
      <c r="GG1625" s="29"/>
      <c r="GH1625" s="29"/>
      <c r="GI1625" s="29"/>
      <c r="GJ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</row>
    <row r="1626" spans="2:230" ht="12.75">
      <c r="B1626" s="48"/>
      <c r="C1626" s="48"/>
      <c r="D1626" s="48"/>
      <c r="E1626" s="55"/>
      <c r="F1626" s="56"/>
      <c r="G1626" s="56"/>
      <c r="H1626" s="56"/>
      <c r="I1626" s="48"/>
      <c r="J1626" s="48"/>
      <c r="K1626" s="48"/>
      <c r="L1626" s="56"/>
      <c r="M1626" s="48"/>
      <c r="N1626" s="48"/>
      <c r="O1626" s="49"/>
      <c r="P1626" s="48"/>
      <c r="Q1626" s="48"/>
      <c r="R1626" s="56"/>
      <c r="S1626" s="52"/>
      <c r="T1626" s="116"/>
      <c r="U1626" s="116"/>
      <c r="V1626" s="116"/>
      <c r="W1626" s="116"/>
      <c r="X1626" s="43"/>
      <c r="Y1626" s="43"/>
      <c r="Z1626" s="42"/>
      <c r="AA1626" s="43"/>
      <c r="AB1626" s="45"/>
      <c r="AC1626" s="45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  <c r="CY1626" s="29"/>
      <c r="CZ1626" s="29"/>
      <c r="DA1626" s="29"/>
      <c r="DB1626" s="29"/>
      <c r="DC1626" s="29"/>
      <c r="DD1626" s="29"/>
      <c r="DE1626" s="29"/>
      <c r="DF1626" s="29"/>
      <c r="DG1626" s="29"/>
      <c r="DH1626" s="29"/>
      <c r="DI1626" s="29"/>
      <c r="DJ1626" s="29"/>
      <c r="DK1626" s="29"/>
      <c r="DL1626" s="29"/>
      <c r="DM1626" s="29"/>
      <c r="DN1626" s="29"/>
      <c r="DO1626" s="29"/>
      <c r="DP1626" s="29"/>
      <c r="DQ1626" s="29"/>
      <c r="DR1626" s="29"/>
      <c r="DS1626" s="29"/>
      <c r="DT1626" s="29"/>
      <c r="DU1626" s="29"/>
      <c r="DV1626" s="29"/>
      <c r="DW1626" s="29"/>
      <c r="DX1626" s="29"/>
      <c r="DY1626" s="29"/>
      <c r="DZ1626" s="29"/>
      <c r="EA1626" s="29"/>
      <c r="EB1626" s="29"/>
      <c r="EC1626" s="29"/>
      <c r="ED1626" s="29"/>
      <c r="EE1626" s="29"/>
      <c r="EF1626" s="29"/>
      <c r="EG1626" s="29"/>
      <c r="EH1626" s="29"/>
      <c r="EI1626" s="29"/>
      <c r="EJ1626" s="29"/>
      <c r="EK1626" s="29"/>
      <c r="EL1626" s="29"/>
      <c r="EM1626" s="29"/>
      <c r="EN1626" s="29"/>
      <c r="EO1626" s="29"/>
      <c r="EP1626" s="29"/>
      <c r="EQ1626" s="29"/>
      <c r="ER1626" s="29"/>
      <c r="ES1626" s="29"/>
      <c r="ET1626" s="29"/>
      <c r="EU1626" s="29"/>
      <c r="EV1626" s="29"/>
      <c r="EW1626" s="29"/>
      <c r="EX1626" s="29"/>
      <c r="EY1626" s="29"/>
      <c r="EZ1626" s="29"/>
      <c r="FA1626" s="29"/>
      <c r="FB1626" s="29"/>
      <c r="FC1626" s="29"/>
      <c r="FD1626" s="29"/>
      <c r="FE1626" s="29"/>
      <c r="FF1626" s="29"/>
      <c r="FG1626" s="29"/>
      <c r="FH1626" s="29"/>
      <c r="FI1626" s="29"/>
      <c r="FJ1626" s="29"/>
      <c r="FK1626" s="29"/>
      <c r="FL1626" s="29"/>
      <c r="FM1626" s="29"/>
      <c r="FN1626" s="29"/>
      <c r="FO1626" s="29"/>
      <c r="FP1626" s="29"/>
      <c r="FQ1626" s="29"/>
      <c r="FR1626" s="29"/>
      <c r="FS1626" s="29"/>
      <c r="FT1626" s="29"/>
      <c r="FU1626" s="29"/>
      <c r="FV1626" s="29"/>
      <c r="FW1626" s="29"/>
      <c r="FX1626" s="29"/>
      <c r="FY1626" s="29"/>
      <c r="FZ1626" s="29"/>
      <c r="GA1626" s="29"/>
      <c r="GB1626" s="29"/>
      <c r="GC1626" s="29"/>
      <c r="GD1626" s="29"/>
      <c r="GE1626" s="29"/>
      <c r="GF1626" s="29"/>
      <c r="GG1626" s="29"/>
      <c r="GH1626" s="29"/>
      <c r="GI1626" s="29"/>
      <c r="GJ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</row>
    <row r="1627" spans="2:230" ht="12.75">
      <c r="B1627" s="48"/>
      <c r="C1627" s="48"/>
      <c r="D1627" s="48"/>
      <c r="E1627" s="55"/>
      <c r="F1627" s="56"/>
      <c r="G1627" s="56"/>
      <c r="H1627" s="56"/>
      <c r="I1627" s="48"/>
      <c r="J1627" s="48"/>
      <c r="K1627" s="48"/>
      <c r="L1627" s="56"/>
      <c r="M1627" s="48"/>
      <c r="N1627" s="48"/>
      <c r="O1627" s="49"/>
      <c r="P1627" s="48"/>
      <c r="Q1627" s="48"/>
      <c r="R1627" s="56"/>
      <c r="S1627" s="52"/>
      <c r="T1627" s="116"/>
      <c r="U1627" s="116"/>
      <c r="V1627" s="116"/>
      <c r="W1627" s="116"/>
      <c r="X1627" s="43"/>
      <c r="Y1627" s="43"/>
      <c r="Z1627" s="42"/>
      <c r="AA1627" s="43"/>
      <c r="AB1627" s="45"/>
      <c r="AC1627" s="45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</row>
    <row r="1628" spans="2:230" ht="12.75">
      <c r="B1628" s="48"/>
      <c r="C1628" s="48"/>
      <c r="D1628" s="48"/>
      <c r="E1628" s="55"/>
      <c r="F1628" s="56"/>
      <c r="G1628" s="56"/>
      <c r="H1628" s="56"/>
      <c r="I1628" s="48"/>
      <c r="J1628" s="48"/>
      <c r="K1628" s="48"/>
      <c r="L1628" s="56"/>
      <c r="M1628" s="48"/>
      <c r="N1628" s="48"/>
      <c r="O1628" s="49"/>
      <c r="P1628" s="48"/>
      <c r="Q1628" s="48"/>
      <c r="R1628" s="56"/>
      <c r="S1628" s="52"/>
      <c r="T1628" s="116"/>
      <c r="U1628" s="116"/>
      <c r="V1628" s="116"/>
      <c r="W1628" s="116"/>
      <c r="X1628" s="43"/>
      <c r="Y1628" s="43"/>
      <c r="Z1628" s="42"/>
      <c r="AA1628" s="43"/>
      <c r="AB1628" s="45"/>
      <c r="AC1628" s="45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/>
      <c r="CS1628" s="29"/>
      <c r="CT1628" s="29"/>
      <c r="CU1628" s="29"/>
      <c r="CV1628" s="29"/>
      <c r="CW1628" s="29"/>
      <c r="CX1628" s="29"/>
      <c r="CY1628" s="29"/>
      <c r="CZ1628" s="29"/>
      <c r="DA1628" s="29"/>
      <c r="DB1628" s="29"/>
      <c r="DC1628" s="29"/>
      <c r="DD1628" s="29"/>
      <c r="DE1628" s="29"/>
      <c r="DF1628" s="29"/>
      <c r="DG1628" s="29"/>
      <c r="DH1628" s="29"/>
      <c r="DI1628" s="29"/>
      <c r="DJ1628" s="29"/>
      <c r="DK1628" s="29"/>
      <c r="DL1628" s="29"/>
      <c r="DM1628" s="29"/>
      <c r="DN1628" s="29"/>
      <c r="DO1628" s="29"/>
      <c r="DP1628" s="29"/>
      <c r="DQ1628" s="29"/>
      <c r="DR1628" s="29"/>
      <c r="DS1628" s="29"/>
      <c r="DT1628" s="29"/>
      <c r="DU1628" s="29"/>
      <c r="DV1628" s="29"/>
      <c r="DW1628" s="29"/>
      <c r="DX1628" s="29"/>
      <c r="DY1628" s="29"/>
      <c r="DZ1628" s="29"/>
      <c r="EA1628" s="29"/>
      <c r="EB1628" s="29"/>
      <c r="EC1628" s="29"/>
      <c r="ED1628" s="29"/>
      <c r="EE1628" s="29"/>
      <c r="EF1628" s="29"/>
      <c r="EG1628" s="29"/>
      <c r="EH1628" s="29"/>
      <c r="EI1628" s="29"/>
      <c r="EJ1628" s="29"/>
      <c r="EK1628" s="29"/>
      <c r="EL1628" s="29"/>
      <c r="EM1628" s="29"/>
      <c r="EN1628" s="29"/>
      <c r="EO1628" s="29"/>
      <c r="EP1628" s="29"/>
      <c r="EQ1628" s="29"/>
      <c r="ER1628" s="29"/>
      <c r="ES1628" s="29"/>
      <c r="ET1628" s="29"/>
      <c r="EU1628" s="29"/>
      <c r="EV1628" s="29"/>
      <c r="EW1628" s="29"/>
      <c r="EX1628" s="29"/>
      <c r="EY1628" s="29"/>
      <c r="EZ1628" s="29"/>
      <c r="FA1628" s="29"/>
      <c r="FB1628" s="29"/>
      <c r="FC1628" s="29"/>
      <c r="FD1628" s="29"/>
      <c r="FE1628" s="29"/>
      <c r="FF1628" s="29"/>
      <c r="FG1628" s="29"/>
      <c r="FH1628" s="29"/>
      <c r="FI1628" s="29"/>
      <c r="FJ1628" s="29"/>
      <c r="FK1628" s="29"/>
      <c r="FL1628" s="29"/>
      <c r="FM1628" s="29"/>
      <c r="FN1628" s="29"/>
      <c r="FO1628" s="29"/>
      <c r="FP1628" s="29"/>
      <c r="FQ1628" s="29"/>
      <c r="FR1628" s="29"/>
      <c r="FS1628" s="29"/>
      <c r="FT1628" s="29"/>
      <c r="FU1628" s="29"/>
      <c r="FV1628" s="29"/>
      <c r="FW1628" s="29"/>
      <c r="FX1628" s="29"/>
      <c r="FY1628" s="29"/>
      <c r="FZ1628" s="29"/>
      <c r="GA1628" s="29"/>
      <c r="GB1628" s="29"/>
      <c r="GC1628" s="29"/>
      <c r="GD1628" s="29"/>
      <c r="GE1628" s="29"/>
      <c r="GF1628" s="29"/>
      <c r="GG1628" s="29"/>
      <c r="GH1628" s="29"/>
      <c r="GI1628" s="29"/>
      <c r="GJ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</row>
    <row r="1629" spans="2:230" ht="12.75">
      <c r="B1629" s="48"/>
      <c r="C1629" s="48"/>
      <c r="D1629" s="48"/>
      <c r="E1629" s="55"/>
      <c r="F1629" s="56"/>
      <c r="G1629" s="56"/>
      <c r="H1629" s="56"/>
      <c r="I1629" s="48"/>
      <c r="J1629" s="48"/>
      <c r="K1629" s="48"/>
      <c r="L1629" s="56"/>
      <c r="M1629" s="48"/>
      <c r="N1629" s="48"/>
      <c r="O1629" s="49"/>
      <c r="P1629" s="48"/>
      <c r="Q1629" s="48"/>
      <c r="R1629" s="56"/>
      <c r="S1629" s="52"/>
      <c r="T1629" s="116"/>
      <c r="U1629" s="116"/>
      <c r="V1629" s="116"/>
      <c r="W1629" s="116"/>
      <c r="X1629" s="43"/>
      <c r="Y1629" s="43"/>
      <c r="Z1629" s="42"/>
      <c r="AA1629" s="43"/>
      <c r="AB1629" s="45"/>
      <c r="AC1629" s="45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</row>
    <row r="1630" spans="2:230" ht="12.75">
      <c r="B1630" s="48"/>
      <c r="C1630" s="48"/>
      <c r="D1630" s="48"/>
      <c r="E1630" s="55"/>
      <c r="F1630" s="56"/>
      <c r="G1630" s="56"/>
      <c r="H1630" s="56"/>
      <c r="I1630" s="48"/>
      <c r="J1630" s="48"/>
      <c r="K1630" s="48"/>
      <c r="L1630" s="56"/>
      <c r="M1630" s="48"/>
      <c r="N1630" s="48"/>
      <c r="O1630" s="49"/>
      <c r="P1630" s="48"/>
      <c r="Q1630" s="48"/>
      <c r="R1630" s="56"/>
      <c r="S1630" s="52"/>
      <c r="T1630" s="116"/>
      <c r="U1630" s="116"/>
      <c r="V1630" s="116"/>
      <c r="W1630" s="116"/>
      <c r="X1630" s="43"/>
      <c r="Y1630" s="43"/>
      <c r="Z1630" s="42"/>
      <c r="AA1630" s="43"/>
      <c r="AB1630" s="45"/>
      <c r="AC1630" s="45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</row>
    <row r="1631" spans="2:230" ht="12.75">
      <c r="B1631" s="48"/>
      <c r="C1631" s="48"/>
      <c r="D1631" s="48"/>
      <c r="E1631" s="55"/>
      <c r="F1631" s="56"/>
      <c r="G1631" s="56"/>
      <c r="H1631" s="56"/>
      <c r="I1631" s="48"/>
      <c r="J1631" s="48"/>
      <c r="K1631" s="48"/>
      <c r="L1631" s="56"/>
      <c r="M1631" s="48"/>
      <c r="N1631" s="48"/>
      <c r="O1631" s="49"/>
      <c r="P1631" s="48"/>
      <c r="Q1631" s="48"/>
      <c r="R1631" s="56"/>
      <c r="S1631" s="52"/>
      <c r="T1631" s="116"/>
      <c r="U1631" s="116"/>
      <c r="V1631" s="116"/>
      <c r="W1631" s="116"/>
      <c r="X1631" s="43"/>
      <c r="Y1631" s="43"/>
      <c r="Z1631" s="42"/>
      <c r="AA1631" s="43"/>
      <c r="AB1631" s="45"/>
      <c r="AC1631" s="45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  <c r="EB1631" s="29"/>
      <c r="EC1631" s="29"/>
      <c r="ED1631" s="29"/>
      <c r="EE1631" s="29"/>
      <c r="EF1631" s="29"/>
      <c r="EG1631" s="29"/>
      <c r="EH1631" s="29"/>
      <c r="EI1631" s="29"/>
      <c r="EJ1631" s="29"/>
      <c r="EK1631" s="29"/>
      <c r="EL1631" s="29"/>
      <c r="EM1631" s="29"/>
      <c r="EN1631" s="29"/>
      <c r="EO1631" s="29"/>
      <c r="EP1631" s="29"/>
      <c r="EQ1631" s="29"/>
      <c r="ER1631" s="29"/>
      <c r="ES1631" s="29"/>
      <c r="ET1631" s="29"/>
      <c r="EU1631" s="29"/>
      <c r="EV1631" s="29"/>
      <c r="EW1631" s="29"/>
      <c r="EX1631" s="29"/>
      <c r="EY1631" s="29"/>
      <c r="EZ1631" s="29"/>
      <c r="FA1631" s="29"/>
      <c r="FB1631" s="29"/>
      <c r="FC1631" s="29"/>
      <c r="FD1631" s="29"/>
      <c r="FE1631" s="29"/>
      <c r="FF1631" s="29"/>
      <c r="FG1631" s="29"/>
      <c r="FH1631" s="29"/>
      <c r="FI1631" s="29"/>
      <c r="FJ1631" s="29"/>
      <c r="FK1631" s="29"/>
      <c r="FL1631" s="29"/>
      <c r="FM1631" s="29"/>
      <c r="FN1631" s="29"/>
      <c r="FO1631" s="29"/>
      <c r="FP1631" s="29"/>
      <c r="FQ1631" s="29"/>
      <c r="FR1631" s="29"/>
      <c r="FS1631" s="29"/>
      <c r="FT1631" s="29"/>
      <c r="FU1631" s="29"/>
      <c r="FV1631" s="29"/>
      <c r="FW1631" s="29"/>
      <c r="FX1631" s="29"/>
      <c r="FY1631" s="29"/>
      <c r="FZ1631" s="29"/>
      <c r="GA1631" s="29"/>
      <c r="GB1631" s="29"/>
      <c r="GC1631" s="29"/>
      <c r="GD1631" s="29"/>
      <c r="GE1631" s="29"/>
      <c r="GF1631" s="29"/>
      <c r="GG1631" s="29"/>
      <c r="GH1631" s="29"/>
      <c r="GI1631" s="29"/>
      <c r="GJ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</row>
    <row r="1632" spans="2:230" ht="12.75">
      <c r="B1632" s="48"/>
      <c r="C1632" s="48"/>
      <c r="D1632" s="48"/>
      <c r="E1632" s="55"/>
      <c r="F1632" s="56"/>
      <c r="G1632" s="56"/>
      <c r="H1632" s="56"/>
      <c r="I1632" s="48"/>
      <c r="J1632" s="48"/>
      <c r="K1632" s="48"/>
      <c r="L1632" s="56"/>
      <c r="M1632" s="48"/>
      <c r="N1632" s="48"/>
      <c r="O1632" s="49"/>
      <c r="P1632" s="48"/>
      <c r="Q1632" s="48"/>
      <c r="R1632" s="56"/>
      <c r="S1632" s="52"/>
      <c r="T1632" s="116"/>
      <c r="U1632" s="116"/>
      <c r="V1632" s="116"/>
      <c r="W1632" s="116"/>
      <c r="X1632" s="43"/>
      <c r="Y1632" s="43"/>
      <c r="Z1632" s="42"/>
      <c r="AA1632" s="43"/>
      <c r="AB1632" s="45"/>
      <c r="AC1632" s="45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  <c r="BE1632" s="29"/>
      <c r="BF1632" s="29"/>
      <c r="BG1632" s="29"/>
      <c r="BH1632" s="29"/>
      <c r="BI1632" s="29"/>
      <c r="BJ1632" s="29"/>
      <c r="BK1632" s="29"/>
      <c r="BL1632" s="29"/>
      <c r="BM1632" s="29"/>
      <c r="BN1632" s="29"/>
      <c r="BO1632" s="29"/>
      <c r="BP1632" s="29"/>
      <c r="BQ1632" s="29"/>
      <c r="BR1632" s="29"/>
      <c r="BS1632" s="29"/>
      <c r="BT1632" s="29"/>
      <c r="BU1632" s="29"/>
      <c r="BV1632" s="29"/>
      <c r="BW1632" s="29"/>
      <c r="BX1632" s="29"/>
      <c r="BY1632" s="29"/>
      <c r="BZ1632" s="29"/>
      <c r="CA1632" s="29"/>
      <c r="CB1632" s="29"/>
      <c r="CC1632" s="29"/>
      <c r="CD1632" s="29"/>
      <c r="CE1632" s="29"/>
      <c r="CF1632" s="29"/>
      <c r="CG1632" s="29"/>
      <c r="CH1632" s="29"/>
      <c r="CI1632" s="29"/>
      <c r="CJ1632" s="29"/>
      <c r="CK1632" s="29"/>
      <c r="CL1632" s="29"/>
      <c r="CM1632" s="29"/>
      <c r="CN1632" s="29"/>
      <c r="CO1632" s="29"/>
      <c r="CP1632" s="29"/>
      <c r="CQ1632" s="29"/>
      <c r="CR1632" s="29"/>
      <c r="CS1632" s="29"/>
      <c r="CT1632" s="29"/>
      <c r="CU1632" s="29"/>
      <c r="CV1632" s="29"/>
      <c r="CW1632" s="29"/>
      <c r="CX1632" s="29"/>
      <c r="CY1632" s="29"/>
      <c r="CZ1632" s="29"/>
      <c r="DA1632" s="29"/>
      <c r="DB1632" s="29"/>
      <c r="DC1632" s="29"/>
      <c r="DD1632" s="29"/>
      <c r="DE1632" s="29"/>
      <c r="DF1632" s="29"/>
      <c r="DG1632" s="29"/>
      <c r="DH1632" s="29"/>
      <c r="DI1632" s="29"/>
      <c r="DJ1632" s="29"/>
      <c r="DK1632" s="29"/>
      <c r="DL1632" s="29"/>
      <c r="DM1632" s="29"/>
      <c r="DN1632" s="29"/>
      <c r="DO1632" s="29"/>
      <c r="DP1632" s="29"/>
      <c r="DQ1632" s="29"/>
      <c r="DR1632" s="29"/>
      <c r="DS1632" s="29"/>
      <c r="DT1632" s="29"/>
      <c r="DU1632" s="29"/>
      <c r="DV1632" s="29"/>
      <c r="DW1632" s="29"/>
      <c r="DX1632" s="29"/>
      <c r="DY1632" s="29"/>
      <c r="DZ1632" s="29"/>
      <c r="EA1632" s="29"/>
      <c r="EB1632" s="29"/>
      <c r="EC1632" s="29"/>
      <c r="ED1632" s="29"/>
      <c r="EE1632" s="29"/>
      <c r="EF1632" s="29"/>
      <c r="EG1632" s="29"/>
      <c r="EH1632" s="29"/>
      <c r="EI1632" s="29"/>
      <c r="EJ1632" s="29"/>
      <c r="EK1632" s="29"/>
      <c r="EL1632" s="29"/>
      <c r="EM1632" s="29"/>
      <c r="EN1632" s="29"/>
      <c r="EO1632" s="29"/>
      <c r="EP1632" s="29"/>
      <c r="EQ1632" s="29"/>
      <c r="ER1632" s="29"/>
      <c r="ES1632" s="29"/>
      <c r="ET1632" s="29"/>
      <c r="EU1632" s="29"/>
      <c r="EV1632" s="29"/>
      <c r="EW1632" s="29"/>
      <c r="EX1632" s="29"/>
      <c r="EY1632" s="29"/>
      <c r="EZ1632" s="29"/>
      <c r="FA1632" s="29"/>
      <c r="FB1632" s="29"/>
      <c r="FC1632" s="29"/>
      <c r="FD1632" s="29"/>
      <c r="FE1632" s="29"/>
      <c r="FF1632" s="29"/>
      <c r="FG1632" s="29"/>
      <c r="FH1632" s="29"/>
      <c r="FI1632" s="29"/>
      <c r="FJ1632" s="29"/>
      <c r="FK1632" s="29"/>
      <c r="FL1632" s="29"/>
      <c r="FM1632" s="29"/>
      <c r="FN1632" s="29"/>
      <c r="FO1632" s="29"/>
      <c r="FP1632" s="29"/>
      <c r="FQ1632" s="29"/>
      <c r="FR1632" s="29"/>
      <c r="FS1632" s="29"/>
      <c r="FT1632" s="29"/>
      <c r="FU1632" s="29"/>
      <c r="FV1632" s="29"/>
      <c r="FW1632" s="29"/>
      <c r="FX1632" s="29"/>
      <c r="FY1632" s="29"/>
      <c r="FZ1632" s="29"/>
      <c r="GA1632" s="29"/>
      <c r="GB1632" s="29"/>
      <c r="GC1632" s="29"/>
      <c r="GD1632" s="29"/>
      <c r="GE1632" s="29"/>
      <c r="GF1632" s="29"/>
      <c r="GG1632" s="29"/>
      <c r="GH1632" s="29"/>
      <c r="GI1632" s="29"/>
      <c r="GJ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</row>
    <row r="1633" spans="2:230" ht="12.75">
      <c r="B1633" s="48"/>
      <c r="C1633" s="48"/>
      <c r="D1633" s="48"/>
      <c r="E1633" s="55"/>
      <c r="F1633" s="56"/>
      <c r="G1633" s="56"/>
      <c r="H1633" s="56"/>
      <c r="I1633" s="48"/>
      <c r="J1633" s="48"/>
      <c r="K1633" s="48"/>
      <c r="L1633" s="56"/>
      <c r="M1633" s="48"/>
      <c r="N1633" s="48"/>
      <c r="O1633" s="49"/>
      <c r="P1633" s="48"/>
      <c r="Q1633" s="48"/>
      <c r="R1633" s="56"/>
      <c r="S1633" s="52"/>
      <c r="T1633" s="116"/>
      <c r="U1633" s="116"/>
      <c r="V1633" s="116"/>
      <c r="W1633" s="116"/>
      <c r="X1633" s="43"/>
      <c r="Y1633" s="43"/>
      <c r="Z1633" s="42"/>
      <c r="AA1633" s="43"/>
      <c r="AB1633" s="45"/>
      <c r="AC1633" s="45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  <c r="BE1633" s="29"/>
      <c r="BF1633" s="29"/>
      <c r="BG1633" s="29"/>
      <c r="BH1633" s="29"/>
      <c r="BI1633" s="29"/>
      <c r="BJ1633" s="29"/>
      <c r="BK1633" s="29"/>
      <c r="BL1633" s="29"/>
      <c r="BM1633" s="29"/>
      <c r="BN1633" s="29"/>
      <c r="BO1633" s="29"/>
      <c r="BP1633" s="29"/>
      <c r="BQ1633" s="29"/>
      <c r="BR1633" s="29"/>
      <c r="BS1633" s="29"/>
      <c r="BT1633" s="29"/>
      <c r="BU1633" s="29"/>
      <c r="BV1633" s="29"/>
      <c r="BW1633" s="29"/>
      <c r="BX1633" s="29"/>
      <c r="BY1633" s="29"/>
      <c r="BZ1633" s="29"/>
      <c r="CA1633" s="29"/>
      <c r="CB1633" s="29"/>
      <c r="CC1633" s="29"/>
      <c r="CD1633" s="29"/>
      <c r="CE1633" s="29"/>
      <c r="CF1633" s="29"/>
      <c r="CG1633" s="29"/>
      <c r="CH1633" s="29"/>
      <c r="CI1633" s="29"/>
      <c r="CJ1633" s="29"/>
      <c r="CK1633" s="29"/>
      <c r="CL1633" s="29"/>
      <c r="CM1633" s="29"/>
      <c r="CN1633" s="29"/>
      <c r="CO1633" s="29"/>
      <c r="CP1633" s="29"/>
      <c r="CQ1633" s="29"/>
      <c r="CR1633" s="29"/>
      <c r="CS1633" s="29"/>
      <c r="CT1633" s="29"/>
      <c r="CU1633" s="29"/>
      <c r="CV1633" s="29"/>
      <c r="CW1633" s="29"/>
      <c r="CX1633" s="29"/>
      <c r="CY1633" s="29"/>
      <c r="CZ1633" s="29"/>
      <c r="DA1633" s="29"/>
      <c r="DB1633" s="29"/>
      <c r="DC1633" s="29"/>
      <c r="DD1633" s="29"/>
      <c r="DE1633" s="29"/>
      <c r="DF1633" s="29"/>
      <c r="DG1633" s="29"/>
      <c r="DH1633" s="29"/>
      <c r="DI1633" s="29"/>
      <c r="DJ1633" s="29"/>
      <c r="DK1633" s="29"/>
      <c r="DL1633" s="29"/>
      <c r="DM1633" s="29"/>
      <c r="DN1633" s="29"/>
      <c r="DO1633" s="29"/>
      <c r="DP1633" s="29"/>
      <c r="DQ1633" s="29"/>
      <c r="DR1633" s="29"/>
      <c r="DS1633" s="29"/>
      <c r="DT1633" s="29"/>
      <c r="DU1633" s="29"/>
      <c r="DV1633" s="29"/>
      <c r="DW1633" s="29"/>
      <c r="DX1633" s="29"/>
      <c r="DY1633" s="29"/>
      <c r="DZ1633" s="29"/>
      <c r="EA1633" s="29"/>
      <c r="EB1633" s="29"/>
      <c r="EC1633" s="29"/>
      <c r="ED1633" s="29"/>
      <c r="EE1633" s="29"/>
      <c r="EF1633" s="29"/>
      <c r="EG1633" s="29"/>
      <c r="EH1633" s="29"/>
      <c r="EI1633" s="29"/>
      <c r="EJ1633" s="29"/>
      <c r="EK1633" s="29"/>
      <c r="EL1633" s="29"/>
      <c r="EM1633" s="29"/>
      <c r="EN1633" s="29"/>
      <c r="EO1633" s="29"/>
      <c r="EP1633" s="29"/>
      <c r="EQ1633" s="29"/>
      <c r="ER1633" s="29"/>
      <c r="ES1633" s="29"/>
      <c r="ET1633" s="29"/>
      <c r="EU1633" s="29"/>
      <c r="EV1633" s="29"/>
      <c r="EW1633" s="29"/>
      <c r="EX1633" s="29"/>
      <c r="EY1633" s="29"/>
      <c r="EZ1633" s="29"/>
      <c r="FA1633" s="29"/>
      <c r="FB1633" s="29"/>
      <c r="FC1633" s="29"/>
      <c r="FD1633" s="29"/>
      <c r="FE1633" s="29"/>
      <c r="FF1633" s="29"/>
      <c r="FG1633" s="29"/>
      <c r="FH1633" s="29"/>
      <c r="FI1633" s="29"/>
      <c r="FJ1633" s="29"/>
      <c r="FK1633" s="29"/>
      <c r="FL1633" s="29"/>
      <c r="FM1633" s="29"/>
      <c r="FN1633" s="29"/>
      <c r="FO1633" s="29"/>
      <c r="FP1633" s="29"/>
      <c r="FQ1633" s="29"/>
      <c r="FR1633" s="29"/>
      <c r="FS1633" s="29"/>
      <c r="FT1633" s="29"/>
      <c r="FU1633" s="29"/>
      <c r="FV1633" s="29"/>
      <c r="FW1633" s="29"/>
      <c r="FX1633" s="29"/>
      <c r="FY1633" s="29"/>
      <c r="FZ1633" s="29"/>
      <c r="GA1633" s="29"/>
      <c r="GB1633" s="29"/>
      <c r="GC1633" s="29"/>
      <c r="GD1633" s="29"/>
      <c r="GE1633" s="29"/>
      <c r="GF1633" s="29"/>
      <c r="GG1633" s="29"/>
      <c r="GH1633" s="29"/>
      <c r="GI1633" s="29"/>
      <c r="GJ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</row>
    <row r="1634" spans="2:230" ht="12.75">
      <c r="B1634" s="48"/>
      <c r="C1634" s="48"/>
      <c r="D1634" s="48"/>
      <c r="E1634" s="55"/>
      <c r="F1634" s="56"/>
      <c r="G1634" s="56"/>
      <c r="H1634" s="56"/>
      <c r="I1634" s="48"/>
      <c r="J1634" s="48"/>
      <c r="K1634" s="48"/>
      <c r="L1634" s="56"/>
      <c r="M1634" s="48"/>
      <c r="N1634" s="48"/>
      <c r="O1634" s="49"/>
      <c r="P1634" s="48"/>
      <c r="Q1634" s="48"/>
      <c r="R1634" s="56"/>
      <c r="S1634" s="52"/>
      <c r="T1634" s="116"/>
      <c r="U1634" s="116"/>
      <c r="V1634" s="116"/>
      <c r="W1634" s="116"/>
      <c r="X1634" s="43"/>
      <c r="Y1634" s="43"/>
      <c r="Z1634" s="42"/>
      <c r="AA1634" s="43"/>
      <c r="AB1634" s="45"/>
      <c r="AC1634" s="45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  <c r="BE1634" s="29"/>
      <c r="BF1634" s="29"/>
      <c r="BG1634" s="29"/>
      <c r="BH1634" s="29"/>
      <c r="BI1634" s="29"/>
      <c r="BJ1634" s="29"/>
      <c r="BK1634" s="29"/>
      <c r="BL1634" s="29"/>
      <c r="BM1634" s="29"/>
      <c r="BN1634" s="29"/>
      <c r="BO1634" s="29"/>
      <c r="BP1634" s="29"/>
      <c r="BQ1634" s="29"/>
      <c r="BR1634" s="29"/>
      <c r="BS1634" s="29"/>
      <c r="BT1634" s="29"/>
      <c r="BU1634" s="29"/>
      <c r="BV1634" s="29"/>
      <c r="BW1634" s="29"/>
      <c r="BX1634" s="29"/>
      <c r="BY1634" s="29"/>
      <c r="BZ1634" s="29"/>
      <c r="CA1634" s="29"/>
      <c r="CB1634" s="29"/>
      <c r="CC1634" s="29"/>
      <c r="CD1634" s="29"/>
      <c r="CE1634" s="29"/>
      <c r="CF1634" s="29"/>
      <c r="CG1634" s="29"/>
      <c r="CH1634" s="29"/>
      <c r="CI1634" s="29"/>
      <c r="CJ1634" s="29"/>
      <c r="CK1634" s="29"/>
      <c r="CL1634" s="29"/>
      <c r="CM1634" s="29"/>
      <c r="CN1634" s="29"/>
      <c r="CO1634" s="29"/>
      <c r="CP1634" s="29"/>
      <c r="CQ1634" s="29"/>
      <c r="CR1634" s="29"/>
      <c r="CS1634" s="29"/>
      <c r="CT1634" s="29"/>
      <c r="CU1634" s="29"/>
      <c r="CV1634" s="29"/>
      <c r="CW1634" s="29"/>
      <c r="CX1634" s="29"/>
      <c r="CY1634" s="29"/>
      <c r="CZ1634" s="29"/>
      <c r="DA1634" s="29"/>
      <c r="DB1634" s="29"/>
      <c r="DC1634" s="29"/>
      <c r="DD1634" s="29"/>
      <c r="DE1634" s="29"/>
      <c r="DF1634" s="29"/>
      <c r="DG1634" s="29"/>
      <c r="DH1634" s="29"/>
      <c r="DI1634" s="29"/>
      <c r="DJ1634" s="29"/>
      <c r="DK1634" s="29"/>
      <c r="DL1634" s="29"/>
      <c r="DM1634" s="29"/>
      <c r="DN1634" s="29"/>
      <c r="DO1634" s="29"/>
      <c r="DP1634" s="29"/>
      <c r="DQ1634" s="29"/>
      <c r="DR1634" s="29"/>
      <c r="DS1634" s="29"/>
      <c r="DT1634" s="29"/>
      <c r="DU1634" s="29"/>
      <c r="DV1634" s="29"/>
      <c r="DW1634" s="29"/>
      <c r="DX1634" s="29"/>
      <c r="DY1634" s="29"/>
      <c r="DZ1634" s="29"/>
      <c r="EA1634" s="29"/>
      <c r="EB1634" s="29"/>
      <c r="EC1634" s="29"/>
      <c r="ED1634" s="29"/>
      <c r="EE1634" s="29"/>
      <c r="EF1634" s="29"/>
      <c r="EG1634" s="29"/>
      <c r="EH1634" s="29"/>
      <c r="EI1634" s="29"/>
      <c r="EJ1634" s="29"/>
      <c r="EK1634" s="29"/>
      <c r="EL1634" s="29"/>
      <c r="EM1634" s="29"/>
      <c r="EN1634" s="29"/>
      <c r="EO1634" s="29"/>
      <c r="EP1634" s="29"/>
      <c r="EQ1634" s="29"/>
      <c r="ER1634" s="29"/>
      <c r="ES1634" s="29"/>
      <c r="ET1634" s="29"/>
      <c r="EU1634" s="29"/>
      <c r="EV1634" s="29"/>
      <c r="EW1634" s="29"/>
      <c r="EX1634" s="29"/>
      <c r="EY1634" s="29"/>
      <c r="EZ1634" s="29"/>
      <c r="FA1634" s="29"/>
      <c r="FB1634" s="29"/>
      <c r="FC1634" s="29"/>
      <c r="FD1634" s="29"/>
      <c r="FE1634" s="29"/>
      <c r="FF1634" s="29"/>
      <c r="FG1634" s="29"/>
      <c r="FH1634" s="29"/>
      <c r="FI1634" s="29"/>
      <c r="FJ1634" s="29"/>
      <c r="FK1634" s="29"/>
      <c r="FL1634" s="29"/>
      <c r="FM1634" s="29"/>
      <c r="FN1634" s="29"/>
      <c r="FO1634" s="29"/>
      <c r="FP1634" s="29"/>
      <c r="FQ1634" s="29"/>
      <c r="FR1634" s="29"/>
      <c r="FS1634" s="29"/>
      <c r="FT1634" s="29"/>
      <c r="FU1634" s="29"/>
      <c r="FV1634" s="29"/>
      <c r="FW1634" s="29"/>
      <c r="FX1634" s="29"/>
      <c r="FY1634" s="29"/>
      <c r="FZ1634" s="29"/>
      <c r="GA1634" s="29"/>
      <c r="GB1634" s="29"/>
      <c r="GC1634" s="29"/>
      <c r="GD1634" s="29"/>
      <c r="GE1634" s="29"/>
      <c r="GF1634" s="29"/>
      <c r="GG1634" s="29"/>
      <c r="GH1634" s="29"/>
      <c r="GI1634" s="29"/>
      <c r="GJ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</row>
    <row r="1635" spans="2:230" ht="12.75">
      <c r="B1635" s="48"/>
      <c r="C1635" s="48"/>
      <c r="D1635" s="48"/>
      <c r="E1635" s="55"/>
      <c r="F1635" s="56"/>
      <c r="G1635" s="56"/>
      <c r="H1635" s="56"/>
      <c r="I1635" s="48"/>
      <c r="J1635" s="48"/>
      <c r="K1635" s="48"/>
      <c r="L1635" s="56"/>
      <c r="M1635" s="48"/>
      <c r="N1635" s="48"/>
      <c r="O1635" s="49"/>
      <c r="P1635" s="48"/>
      <c r="Q1635" s="48"/>
      <c r="R1635" s="56"/>
      <c r="S1635" s="52"/>
      <c r="T1635" s="116"/>
      <c r="U1635" s="116"/>
      <c r="V1635" s="116"/>
      <c r="W1635" s="116"/>
      <c r="X1635" s="43"/>
      <c r="Y1635" s="43"/>
      <c r="Z1635" s="42"/>
      <c r="AA1635" s="43"/>
      <c r="AB1635" s="45"/>
      <c r="AC1635" s="45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  <c r="BE1635" s="29"/>
      <c r="BF1635" s="29"/>
      <c r="BG1635" s="29"/>
      <c r="BH1635" s="29"/>
      <c r="BI1635" s="29"/>
      <c r="BJ1635" s="29"/>
      <c r="BK1635" s="29"/>
      <c r="BL1635" s="29"/>
      <c r="BM1635" s="29"/>
      <c r="BN1635" s="29"/>
      <c r="BO1635" s="29"/>
      <c r="BP1635" s="29"/>
      <c r="BQ1635" s="29"/>
      <c r="BR1635" s="29"/>
      <c r="BS1635" s="29"/>
      <c r="BT1635" s="29"/>
      <c r="BU1635" s="29"/>
      <c r="BV1635" s="29"/>
      <c r="BW1635" s="29"/>
      <c r="BX1635" s="29"/>
      <c r="BY1635" s="29"/>
      <c r="BZ1635" s="29"/>
      <c r="CA1635" s="29"/>
      <c r="CB1635" s="29"/>
      <c r="CC1635" s="29"/>
      <c r="CD1635" s="29"/>
      <c r="CE1635" s="29"/>
      <c r="CF1635" s="29"/>
      <c r="CG1635" s="29"/>
      <c r="CH1635" s="29"/>
      <c r="CI1635" s="29"/>
      <c r="CJ1635" s="29"/>
      <c r="CK1635" s="29"/>
      <c r="CL1635" s="29"/>
      <c r="CM1635" s="29"/>
      <c r="CN1635" s="29"/>
      <c r="CO1635" s="29"/>
      <c r="CP1635" s="29"/>
      <c r="CQ1635" s="29"/>
      <c r="CR1635" s="29"/>
      <c r="CS1635" s="29"/>
      <c r="CT1635" s="29"/>
      <c r="CU1635" s="29"/>
      <c r="CV1635" s="29"/>
      <c r="CW1635" s="29"/>
      <c r="CX1635" s="29"/>
      <c r="CY1635" s="29"/>
      <c r="CZ1635" s="29"/>
      <c r="DA1635" s="29"/>
      <c r="DB1635" s="29"/>
      <c r="DC1635" s="29"/>
      <c r="DD1635" s="29"/>
      <c r="DE1635" s="29"/>
      <c r="DF1635" s="29"/>
      <c r="DG1635" s="29"/>
      <c r="DH1635" s="29"/>
      <c r="DI1635" s="29"/>
      <c r="DJ1635" s="29"/>
      <c r="DK1635" s="29"/>
      <c r="DL1635" s="29"/>
      <c r="DM1635" s="29"/>
      <c r="DN1635" s="29"/>
      <c r="DO1635" s="29"/>
      <c r="DP1635" s="29"/>
      <c r="DQ1635" s="29"/>
      <c r="DR1635" s="29"/>
      <c r="DS1635" s="29"/>
      <c r="DT1635" s="29"/>
      <c r="DU1635" s="29"/>
      <c r="DV1635" s="29"/>
      <c r="DW1635" s="29"/>
      <c r="DX1635" s="29"/>
      <c r="DY1635" s="29"/>
      <c r="DZ1635" s="29"/>
      <c r="EA1635" s="29"/>
      <c r="EB1635" s="29"/>
      <c r="EC1635" s="29"/>
      <c r="ED1635" s="29"/>
      <c r="EE1635" s="29"/>
      <c r="EF1635" s="29"/>
      <c r="EG1635" s="29"/>
      <c r="EH1635" s="29"/>
      <c r="EI1635" s="29"/>
      <c r="EJ1635" s="29"/>
      <c r="EK1635" s="29"/>
      <c r="EL1635" s="29"/>
      <c r="EM1635" s="29"/>
      <c r="EN1635" s="29"/>
      <c r="EO1635" s="29"/>
      <c r="EP1635" s="29"/>
      <c r="EQ1635" s="29"/>
      <c r="ER1635" s="29"/>
      <c r="ES1635" s="29"/>
      <c r="ET1635" s="29"/>
      <c r="EU1635" s="29"/>
      <c r="EV1635" s="29"/>
      <c r="EW1635" s="29"/>
      <c r="EX1635" s="29"/>
      <c r="EY1635" s="29"/>
      <c r="EZ1635" s="29"/>
      <c r="FA1635" s="29"/>
      <c r="FB1635" s="29"/>
      <c r="FC1635" s="29"/>
      <c r="FD1635" s="29"/>
      <c r="FE1635" s="29"/>
      <c r="FF1635" s="29"/>
      <c r="FG1635" s="29"/>
      <c r="FH1635" s="29"/>
      <c r="FI1635" s="29"/>
      <c r="FJ1635" s="29"/>
      <c r="FK1635" s="29"/>
      <c r="FL1635" s="29"/>
      <c r="FM1635" s="29"/>
      <c r="FN1635" s="29"/>
      <c r="FO1635" s="29"/>
      <c r="FP1635" s="29"/>
      <c r="FQ1635" s="29"/>
      <c r="FR1635" s="29"/>
      <c r="FS1635" s="29"/>
      <c r="FT1635" s="29"/>
      <c r="FU1635" s="29"/>
      <c r="FV1635" s="29"/>
      <c r="FW1635" s="29"/>
      <c r="FX1635" s="29"/>
      <c r="FY1635" s="29"/>
      <c r="FZ1635" s="29"/>
      <c r="GA1635" s="29"/>
      <c r="GB1635" s="29"/>
      <c r="GC1635" s="29"/>
      <c r="GD1635" s="29"/>
      <c r="GE1635" s="29"/>
      <c r="GF1635" s="29"/>
      <c r="GG1635" s="29"/>
      <c r="GH1635" s="29"/>
      <c r="GI1635" s="29"/>
      <c r="GJ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</row>
    <row r="1636" spans="2:230" ht="12.75">
      <c r="B1636" s="48"/>
      <c r="C1636" s="48"/>
      <c r="D1636" s="48"/>
      <c r="E1636" s="55"/>
      <c r="F1636" s="56"/>
      <c r="G1636" s="56"/>
      <c r="H1636" s="56"/>
      <c r="I1636" s="48"/>
      <c r="J1636" s="48"/>
      <c r="K1636" s="48"/>
      <c r="L1636" s="56"/>
      <c r="M1636" s="48"/>
      <c r="N1636" s="48"/>
      <c r="O1636" s="49"/>
      <c r="P1636" s="48"/>
      <c r="Q1636" s="48"/>
      <c r="R1636" s="56"/>
      <c r="S1636" s="52"/>
      <c r="T1636" s="116"/>
      <c r="U1636" s="116"/>
      <c r="V1636" s="116"/>
      <c r="W1636" s="116"/>
      <c r="X1636" s="43"/>
      <c r="Y1636" s="43"/>
      <c r="Z1636" s="42"/>
      <c r="AA1636" s="43"/>
      <c r="AB1636" s="45"/>
      <c r="AC1636" s="45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  <c r="BE1636" s="29"/>
      <c r="BF1636" s="29"/>
      <c r="BG1636" s="29"/>
      <c r="BH1636" s="29"/>
      <c r="BI1636" s="29"/>
      <c r="BJ1636" s="29"/>
      <c r="BK1636" s="29"/>
      <c r="BL1636" s="29"/>
      <c r="BM1636" s="29"/>
      <c r="BN1636" s="29"/>
      <c r="BO1636" s="29"/>
      <c r="BP1636" s="29"/>
      <c r="BQ1636" s="29"/>
      <c r="BR1636" s="29"/>
      <c r="BS1636" s="29"/>
      <c r="BT1636" s="29"/>
      <c r="BU1636" s="29"/>
      <c r="BV1636" s="29"/>
      <c r="BW1636" s="29"/>
      <c r="BX1636" s="29"/>
      <c r="BY1636" s="29"/>
      <c r="BZ1636" s="29"/>
      <c r="CA1636" s="29"/>
      <c r="CB1636" s="29"/>
      <c r="CC1636" s="29"/>
      <c r="CD1636" s="29"/>
      <c r="CE1636" s="29"/>
      <c r="CF1636" s="29"/>
      <c r="CG1636" s="29"/>
      <c r="CH1636" s="29"/>
      <c r="CI1636" s="29"/>
      <c r="CJ1636" s="29"/>
      <c r="CK1636" s="29"/>
      <c r="CL1636" s="29"/>
      <c r="CM1636" s="29"/>
      <c r="CN1636" s="29"/>
      <c r="CO1636" s="29"/>
      <c r="CP1636" s="29"/>
      <c r="CQ1636" s="29"/>
      <c r="CR1636" s="29"/>
      <c r="CS1636" s="29"/>
      <c r="CT1636" s="29"/>
      <c r="CU1636" s="29"/>
      <c r="CV1636" s="29"/>
      <c r="CW1636" s="29"/>
      <c r="CX1636" s="29"/>
      <c r="CY1636" s="29"/>
      <c r="CZ1636" s="29"/>
      <c r="DA1636" s="29"/>
      <c r="DB1636" s="29"/>
      <c r="DC1636" s="29"/>
      <c r="DD1636" s="29"/>
      <c r="DE1636" s="29"/>
      <c r="DF1636" s="29"/>
      <c r="DG1636" s="29"/>
      <c r="DH1636" s="29"/>
      <c r="DI1636" s="29"/>
      <c r="DJ1636" s="29"/>
      <c r="DK1636" s="29"/>
      <c r="DL1636" s="29"/>
      <c r="DM1636" s="29"/>
      <c r="DN1636" s="29"/>
      <c r="DO1636" s="29"/>
      <c r="DP1636" s="29"/>
      <c r="DQ1636" s="29"/>
      <c r="DR1636" s="29"/>
      <c r="DS1636" s="29"/>
      <c r="DT1636" s="29"/>
      <c r="DU1636" s="29"/>
      <c r="DV1636" s="29"/>
      <c r="DW1636" s="29"/>
      <c r="DX1636" s="29"/>
      <c r="DY1636" s="29"/>
      <c r="DZ1636" s="29"/>
      <c r="EA1636" s="29"/>
      <c r="EB1636" s="29"/>
      <c r="EC1636" s="29"/>
      <c r="ED1636" s="29"/>
      <c r="EE1636" s="29"/>
      <c r="EF1636" s="29"/>
      <c r="EG1636" s="29"/>
      <c r="EH1636" s="29"/>
      <c r="EI1636" s="29"/>
      <c r="EJ1636" s="29"/>
      <c r="EK1636" s="29"/>
      <c r="EL1636" s="29"/>
      <c r="EM1636" s="29"/>
      <c r="EN1636" s="29"/>
      <c r="EO1636" s="29"/>
      <c r="EP1636" s="29"/>
      <c r="EQ1636" s="29"/>
      <c r="ER1636" s="29"/>
      <c r="ES1636" s="29"/>
      <c r="ET1636" s="29"/>
      <c r="EU1636" s="29"/>
      <c r="EV1636" s="29"/>
      <c r="EW1636" s="29"/>
      <c r="EX1636" s="29"/>
      <c r="EY1636" s="29"/>
      <c r="EZ1636" s="29"/>
      <c r="FA1636" s="29"/>
      <c r="FB1636" s="29"/>
      <c r="FC1636" s="29"/>
      <c r="FD1636" s="29"/>
      <c r="FE1636" s="29"/>
      <c r="FF1636" s="29"/>
      <c r="FG1636" s="29"/>
      <c r="FH1636" s="29"/>
      <c r="FI1636" s="29"/>
      <c r="FJ1636" s="29"/>
      <c r="FK1636" s="29"/>
      <c r="FL1636" s="29"/>
      <c r="FM1636" s="29"/>
      <c r="FN1636" s="29"/>
      <c r="FO1636" s="29"/>
      <c r="FP1636" s="29"/>
      <c r="FQ1636" s="29"/>
      <c r="FR1636" s="29"/>
      <c r="FS1636" s="29"/>
      <c r="FT1636" s="29"/>
      <c r="FU1636" s="29"/>
      <c r="FV1636" s="29"/>
      <c r="FW1636" s="29"/>
      <c r="FX1636" s="29"/>
      <c r="FY1636" s="29"/>
      <c r="FZ1636" s="29"/>
      <c r="GA1636" s="29"/>
      <c r="GB1636" s="29"/>
      <c r="GC1636" s="29"/>
      <c r="GD1636" s="29"/>
      <c r="GE1636" s="29"/>
      <c r="GF1636" s="29"/>
      <c r="GG1636" s="29"/>
      <c r="GH1636" s="29"/>
      <c r="GI1636" s="29"/>
      <c r="GJ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</row>
    <row r="1637" spans="2:230" ht="12.75">
      <c r="B1637" s="48"/>
      <c r="C1637" s="48"/>
      <c r="D1637" s="48"/>
      <c r="E1637" s="55"/>
      <c r="F1637" s="56"/>
      <c r="G1637" s="56"/>
      <c r="H1637" s="56"/>
      <c r="I1637" s="48"/>
      <c r="J1637" s="48"/>
      <c r="K1637" s="48"/>
      <c r="L1637" s="56"/>
      <c r="M1637" s="48"/>
      <c r="N1637" s="48"/>
      <c r="O1637" s="49"/>
      <c r="P1637" s="48"/>
      <c r="Q1637" s="48"/>
      <c r="R1637" s="56"/>
      <c r="S1637" s="52"/>
      <c r="T1637" s="116"/>
      <c r="U1637" s="116"/>
      <c r="V1637" s="116"/>
      <c r="W1637" s="116"/>
      <c r="X1637" s="43"/>
      <c r="Y1637" s="43"/>
      <c r="Z1637" s="42"/>
      <c r="AA1637" s="43"/>
      <c r="AB1637" s="45"/>
      <c r="AC1637" s="45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  <c r="BI1637" s="29"/>
      <c r="BJ1637" s="29"/>
      <c r="BK1637" s="29"/>
      <c r="BL1637" s="29"/>
      <c r="BM1637" s="29"/>
      <c r="BN1637" s="29"/>
      <c r="BO1637" s="29"/>
      <c r="BP1637" s="29"/>
      <c r="BQ1637" s="29"/>
      <c r="BR1637" s="29"/>
      <c r="BS1637" s="29"/>
      <c r="BT1637" s="29"/>
      <c r="BU1637" s="29"/>
      <c r="BV1637" s="29"/>
      <c r="BW1637" s="29"/>
      <c r="BX1637" s="29"/>
      <c r="BY1637" s="29"/>
      <c r="BZ1637" s="29"/>
      <c r="CA1637" s="29"/>
      <c r="CB1637" s="29"/>
      <c r="CC1637" s="29"/>
      <c r="CD1637" s="29"/>
      <c r="CE1637" s="29"/>
      <c r="CF1637" s="29"/>
      <c r="CG1637" s="29"/>
      <c r="CH1637" s="29"/>
      <c r="CI1637" s="29"/>
      <c r="CJ1637" s="29"/>
      <c r="CK1637" s="29"/>
      <c r="CL1637" s="29"/>
      <c r="CM1637" s="29"/>
      <c r="CN1637" s="29"/>
      <c r="CO1637" s="29"/>
      <c r="CP1637" s="29"/>
      <c r="CQ1637" s="29"/>
      <c r="CR1637" s="29"/>
      <c r="CS1637" s="29"/>
      <c r="CT1637" s="29"/>
      <c r="CU1637" s="29"/>
      <c r="CV1637" s="29"/>
      <c r="CW1637" s="29"/>
      <c r="CX1637" s="29"/>
      <c r="CY1637" s="29"/>
      <c r="CZ1637" s="29"/>
      <c r="DA1637" s="29"/>
      <c r="DB1637" s="29"/>
      <c r="DC1637" s="29"/>
      <c r="DD1637" s="29"/>
      <c r="DE1637" s="29"/>
      <c r="DF1637" s="29"/>
      <c r="DG1637" s="29"/>
      <c r="DH1637" s="29"/>
      <c r="DI1637" s="29"/>
      <c r="DJ1637" s="29"/>
      <c r="DK1637" s="29"/>
      <c r="DL1637" s="29"/>
      <c r="DM1637" s="29"/>
      <c r="DN1637" s="29"/>
      <c r="DO1637" s="29"/>
      <c r="DP1637" s="29"/>
      <c r="DQ1637" s="29"/>
      <c r="DR1637" s="29"/>
      <c r="DS1637" s="29"/>
      <c r="DT1637" s="29"/>
      <c r="DU1637" s="29"/>
      <c r="DV1637" s="29"/>
      <c r="DW1637" s="29"/>
      <c r="DX1637" s="29"/>
      <c r="DY1637" s="29"/>
      <c r="DZ1637" s="29"/>
      <c r="EA1637" s="29"/>
      <c r="EB1637" s="29"/>
      <c r="EC1637" s="29"/>
      <c r="ED1637" s="29"/>
      <c r="EE1637" s="29"/>
      <c r="EF1637" s="29"/>
      <c r="EG1637" s="29"/>
      <c r="EH1637" s="29"/>
      <c r="EI1637" s="29"/>
      <c r="EJ1637" s="29"/>
      <c r="EK1637" s="29"/>
      <c r="EL1637" s="29"/>
      <c r="EM1637" s="29"/>
      <c r="EN1637" s="29"/>
      <c r="EO1637" s="29"/>
      <c r="EP1637" s="29"/>
      <c r="EQ1637" s="29"/>
      <c r="ER1637" s="29"/>
      <c r="ES1637" s="29"/>
      <c r="ET1637" s="29"/>
      <c r="EU1637" s="29"/>
      <c r="EV1637" s="29"/>
      <c r="EW1637" s="29"/>
      <c r="EX1637" s="29"/>
      <c r="EY1637" s="29"/>
      <c r="EZ1637" s="29"/>
      <c r="FA1637" s="29"/>
      <c r="FB1637" s="29"/>
      <c r="FC1637" s="29"/>
      <c r="FD1637" s="29"/>
      <c r="FE1637" s="29"/>
      <c r="FF1637" s="29"/>
      <c r="FG1637" s="29"/>
      <c r="FH1637" s="29"/>
      <c r="FI1637" s="29"/>
      <c r="FJ1637" s="29"/>
      <c r="FK1637" s="29"/>
      <c r="FL1637" s="29"/>
      <c r="FM1637" s="29"/>
      <c r="FN1637" s="29"/>
      <c r="FO1637" s="29"/>
      <c r="FP1637" s="29"/>
      <c r="FQ1637" s="29"/>
      <c r="FR1637" s="29"/>
      <c r="FS1637" s="29"/>
      <c r="FT1637" s="29"/>
      <c r="FU1637" s="29"/>
      <c r="FV1637" s="29"/>
      <c r="FW1637" s="29"/>
      <c r="FX1637" s="29"/>
      <c r="FY1637" s="29"/>
      <c r="FZ1637" s="29"/>
      <c r="GA1637" s="29"/>
      <c r="GB1637" s="29"/>
      <c r="GC1637" s="29"/>
      <c r="GD1637" s="29"/>
      <c r="GE1637" s="29"/>
      <c r="GF1637" s="29"/>
      <c r="GG1637" s="29"/>
      <c r="GH1637" s="29"/>
      <c r="GI1637" s="29"/>
      <c r="GJ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</row>
    <row r="1638" spans="2:230" ht="12.75">
      <c r="B1638" s="48"/>
      <c r="C1638" s="48"/>
      <c r="D1638" s="48"/>
      <c r="E1638" s="55"/>
      <c r="F1638" s="56"/>
      <c r="G1638" s="56"/>
      <c r="H1638" s="56"/>
      <c r="I1638" s="48"/>
      <c r="J1638" s="48"/>
      <c r="K1638" s="48"/>
      <c r="L1638" s="56"/>
      <c r="M1638" s="48"/>
      <c r="N1638" s="48"/>
      <c r="O1638" s="49"/>
      <c r="P1638" s="48"/>
      <c r="Q1638" s="48"/>
      <c r="R1638" s="56"/>
      <c r="S1638" s="52"/>
      <c r="T1638" s="116"/>
      <c r="U1638" s="116"/>
      <c r="V1638" s="116"/>
      <c r="W1638" s="116"/>
      <c r="X1638" s="43"/>
      <c r="Y1638" s="43"/>
      <c r="Z1638" s="42"/>
      <c r="AA1638" s="43"/>
      <c r="AB1638" s="45"/>
      <c r="AC1638" s="45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  <c r="BE1638" s="29"/>
      <c r="BF1638" s="29"/>
      <c r="BG1638" s="29"/>
      <c r="BH1638" s="29"/>
      <c r="BI1638" s="29"/>
      <c r="BJ1638" s="29"/>
      <c r="BK1638" s="29"/>
      <c r="BL1638" s="29"/>
      <c r="BM1638" s="29"/>
      <c r="BN1638" s="29"/>
      <c r="BO1638" s="29"/>
      <c r="BP1638" s="29"/>
      <c r="BQ1638" s="29"/>
      <c r="BR1638" s="29"/>
      <c r="BS1638" s="29"/>
      <c r="BT1638" s="29"/>
      <c r="BU1638" s="29"/>
      <c r="BV1638" s="29"/>
      <c r="BW1638" s="29"/>
      <c r="BX1638" s="29"/>
      <c r="BY1638" s="29"/>
      <c r="BZ1638" s="29"/>
      <c r="CA1638" s="29"/>
      <c r="CB1638" s="29"/>
      <c r="CC1638" s="29"/>
      <c r="CD1638" s="29"/>
      <c r="CE1638" s="29"/>
      <c r="CF1638" s="29"/>
      <c r="CG1638" s="29"/>
      <c r="CH1638" s="29"/>
      <c r="CI1638" s="29"/>
      <c r="CJ1638" s="29"/>
      <c r="CK1638" s="29"/>
      <c r="CL1638" s="29"/>
      <c r="CM1638" s="29"/>
      <c r="CN1638" s="29"/>
      <c r="CO1638" s="29"/>
      <c r="CP1638" s="29"/>
      <c r="CQ1638" s="29"/>
      <c r="CR1638" s="29"/>
      <c r="CS1638" s="29"/>
      <c r="CT1638" s="29"/>
      <c r="CU1638" s="29"/>
      <c r="CV1638" s="29"/>
      <c r="CW1638" s="29"/>
      <c r="CX1638" s="29"/>
      <c r="CY1638" s="29"/>
      <c r="CZ1638" s="29"/>
      <c r="DA1638" s="29"/>
      <c r="DB1638" s="29"/>
      <c r="DC1638" s="29"/>
      <c r="DD1638" s="29"/>
      <c r="DE1638" s="29"/>
      <c r="DF1638" s="29"/>
      <c r="DG1638" s="29"/>
      <c r="DH1638" s="29"/>
      <c r="DI1638" s="29"/>
      <c r="DJ1638" s="29"/>
      <c r="DK1638" s="29"/>
      <c r="DL1638" s="29"/>
      <c r="DM1638" s="29"/>
      <c r="DN1638" s="29"/>
      <c r="DO1638" s="29"/>
      <c r="DP1638" s="29"/>
      <c r="DQ1638" s="29"/>
      <c r="DR1638" s="29"/>
      <c r="DS1638" s="29"/>
      <c r="DT1638" s="29"/>
      <c r="DU1638" s="29"/>
      <c r="DV1638" s="29"/>
      <c r="DW1638" s="29"/>
      <c r="DX1638" s="29"/>
      <c r="DY1638" s="29"/>
      <c r="DZ1638" s="29"/>
      <c r="EA1638" s="29"/>
      <c r="EB1638" s="29"/>
      <c r="EC1638" s="29"/>
      <c r="ED1638" s="29"/>
      <c r="EE1638" s="29"/>
      <c r="EF1638" s="29"/>
      <c r="EG1638" s="29"/>
      <c r="EH1638" s="29"/>
      <c r="EI1638" s="29"/>
      <c r="EJ1638" s="29"/>
      <c r="EK1638" s="29"/>
      <c r="EL1638" s="29"/>
      <c r="EM1638" s="29"/>
      <c r="EN1638" s="29"/>
      <c r="EO1638" s="29"/>
      <c r="EP1638" s="29"/>
      <c r="EQ1638" s="29"/>
      <c r="ER1638" s="29"/>
      <c r="ES1638" s="29"/>
      <c r="ET1638" s="29"/>
      <c r="EU1638" s="29"/>
      <c r="EV1638" s="29"/>
      <c r="EW1638" s="29"/>
      <c r="EX1638" s="29"/>
      <c r="EY1638" s="29"/>
      <c r="EZ1638" s="29"/>
      <c r="FA1638" s="29"/>
      <c r="FB1638" s="29"/>
      <c r="FC1638" s="29"/>
      <c r="FD1638" s="29"/>
      <c r="FE1638" s="29"/>
      <c r="FF1638" s="29"/>
      <c r="FG1638" s="29"/>
      <c r="FH1638" s="29"/>
      <c r="FI1638" s="29"/>
      <c r="FJ1638" s="29"/>
      <c r="FK1638" s="29"/>
      <c r="FL1638" s="29"/>
      <c r="FM1638" s="29"/>
      <c r="FN1638" s="29"/>
      <c r="FO1638" s="29"/>
      <c r="FP1638" s="29"/>
      <c r="FQ1638" s="29"/>
      <c r="FR1638" s="29"/>
      <c r="FS1638" s="29"/>
      <c r="FT1638" s="29"/>
      <c r="FU1638" s="29"/>
      <c r="FV1638" s="29"/>
      <c r="FW1638" s="29"/>
      <c r="FX1638" s="29"/>
      <c r="FY1638" s="29"/>
      <c r="FZ1638" s="29"/>
      <c r="GA1638" s="29"/>
      <c r="GB1638" s="29"/>
      <c r="GC1638" s="29"/>
      <c r="GD1638" s="29"/>
      <c r="GE1638" s="29"/>
      <c r="GF1638" s="29"/>
      <c r="GG1638" s="29"/>
      <c r="GH1638" s="29"/>
      <c r="GI1638" s="29"/>
      <c r="GJ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</row>
    <row r="1639" spans="2:230" ht="12.75">
      <c r="B1639" s="48"/>
      <c r="C1639" s="48"/>
      <c r="D1639" s="48"/>
      <c r="E1639" s="55"/>
      <c r="F1639" s="56"/>
      <c r="G1639" s="56"/>
      <c r="H1639" s="56"/>
      <c r="I1639" s="48"/>
      <c r="J1639" s="48"/>
      <c r="K1639" s="48"/>
      <c r="L1639" s="56"/>
      <c r="M1639" s="48"/>
      <c r="N1639" s="48"/>
      <c r="O1639" s="49"/>
      <c r="P1639" s="48"/>
      <c r="Q1639" s="48"/>
      <c r="R1639" s="56"/>
      <c r="S1639" s="52"/>
      <c r="T1639" s="116"/>
      <c r="U1639" s="116"/>
      <c r="V1639" s="116"/>
      <c r="W1639" s="116"/>
      <c r="X1639" s="43"/>
      <c r="Y1639" s="43"/>
      <c r="Z1639" s="42"/>
      <c r="AA1639" s="43"/>
      <c r="AB1639" s="45"/>
      <c r="AC1639" s="45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  <c r="BE1639" s="29"/>
      <c r="BF1639" s="29"/>
      <c r="BG1639" s="29"/>
      <c r="BH1639" s="29"/>
      <c r="BI1639" s="29"/>
      <c r="BJ1639" s="29"/>
      <c r="BK1639" s="29"/>
      <c r="BL1639" s="29"/>
      <c r="BM1639" s="29"/>
      <c r="BN1639" s="29"/>
      <c r="BO1639" s="29"/>
      <c r="BP1639" s="29"/>
      <c r="BQ1639" s="29"/>
      <c r="BR1639" s="29"/>
      <c r="BS1639" s="29"/>
      <c r="BT1639" s="29"/>
      <c r="BU1639" s="29"/>
      <c r="BV1639" s="29"/>
      <c r="BW1639" s="29"/>
      <c r="BX1639" s="29"/>
      <c r="BY1639" s="29"/>
      <c r="BZ1639" s="29"/>
      <c r="CA1639" s="29"/>
      <c r="CB1639" s="29"/>
      <c r="CC1639" s="29"/>
      <c r="CD1639" s="29"/>
      <c r="CE1639" s="29"/>
      <c r="CF1639" s="29"/>
      <c r="CG1639" s="29"/>
      <c r="CH1639" s="29"/>
      <c r="CI1639" s="29"/>
      <c r="CJ1639" s="29"/>
      <c r="CK1639" s="29"/>
      <c r="CL1639" s="29"/>
      <c r="CM1639" s="29"/>
      <c r="CN1639" s="29"/>
      <c r="CO1639" s="29"/>
      <c r="CP1639" s="29"/>
      <c r="CQ1639" s="29"/>
      <c r="CR1639" s="29"/>
      <c r="CS1639" s="29"/>
      <c r="CT1639" s="29"/>
      <c r="CU1639" s="29"/>
      <c r="CV1639" s="29"/>
      <c r="CW1639" s="29"/>
      <c r="CX1639" s="29"/>
      <c r="CY1639" s="29"/>
      <c r="CZ1639" s="29"/>
      <c r="DA1639" s="29"/>
      <c r="DB1639" s="29"/>
      <c r="DC1639" s="29"/>
      <c r="DD1639" s="29"/>
      <c r="DE1639" s="29"/>
      <c r="DF1639" s="29"/>
      <c r="DG1639" s="29"/>
      <c r="DH1639" s="29"/>
      <c r="DI1639" s="29"/>
      <c r="DJ1639" s="29"/>
      <c r="DK1639" s="29"/>
      <c r="DL1639" s="29"/>
      <c r="DM1639" s="29"/>
      <c r="DN1639" s="29"/>
      <c r="DO1639" s="29"/>
      <c r="DP1639" s="29"/>
      <c r="DQ1639" s="29"/>
      <c r="DR1639" s="29"/>
      <c r="DS1639" s="29"/>
      <c r="DT1639" s="29"/>
      <c r="DU1639" s="29"/>
      <c r="DV1639" s="29"/>
      <c r="DW1639" s="29"/>
      <c r="DX1639" s="29"/>
      <c r="DY1639" s="29"/>
      <c r="DZ1639" s="29"/>
      <c r="EA1639" s="29"/>
      <c r="EB1639" s="29"/>
      <c r="EC1639" s="29"/>
      <c r="ED1639" s="29"/>
      <c r="EE1639" s="29"/>
      <c r="EF1639" s="29"/>
      <c r="EG1639" s="29"/>
      <c r="EH1639" s="29"/>
      <c r="EI1639" s="29"/>
      <c r="EJ1639" s="29"/>
      <c r="EK1639" s="29"/>
      <c r="EL1639" s="29"/>
      <c r="EM1639" s="29"/>
      <c r="EN1639" s="29"/>
      <c r="EO1639" s="29"/>
      <c r="EP1639" s="29"/>
      <c r="EQ1639" s="29"/>
      <c r="ER1639" s="29"/>
      <c r="ES1639" s="29"/>
      <c r="ET1639" s="29"/>
      <c r="EU1639" s="29"/>
      <c r="EV1639" s="29"/>
      <c r="EW1639" s="29"/>
      <c r="EX1639" s="29"/>
      <c r="EY1639" s="29"/>
      <c r="EZ1639" s="29"/>
      <c r="FA1639" s="29"/>
      <c r="FB1639" s="29"/>
      <c r="FC1639" s="29"/>
      <c r="FD1639" s="29"/>
      <c r="FE1639" s="29"/>
      <c r="FF1639" s="29"/>
      <c r="FG1639" s="29"/>
      <c r="FH1639" s="29"/>
      <c r="FI1639" s="29"/>
      <c r="FJ1639" s="29"/>
      <c r="FK1639" s="29"/>
      <c r="FL1639" s="29"/>
      <c r="FM1639" s="29"/>
      <c r="FN1639" s="29"/>
      <c r="FO1639" s="29"/>
      <c r="FP1639" s="29"/>
      <c r="FQ1639" s="29"/>
      <c r="FR1639" s="29"/>
      <c r="FS1639" s="29"/>
      <c r="FT1639" s="29"/>
      <c r="FU1639" s="29"/>
      <c r="FV1639" s="29"/>
      <c r="FW1639" s="29"/>
      <c r="FX1639" s="29"/>
      <c r="FY1639" s="29"/>
      <c r="FZ1639" s="29"/>
      <c r="GA1639" s="29"/>
      <c r="GB1639" s="29"/>
      <c r="GC1639" s="29"/>
      <c r="GD1639" s="29"/>
      <c r="GE1639" s="29"/>
      <c r="GF1639" s="29"/>
      <c r="GG1639" s="29"/>
      <c r="GH1639" s="29"/>
      <c r="GI1639" s="29"/>
      <c r="GJ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</row>
    <row r="1640" spans="2:230" ht="12.75">
      <c r="B1640" s="48"/>
      <c r="C1640" s="48"/>
      <c r="D1640" s="48"/>
      <c r="E1640" s="55"/>
      <c r="F1640" s="56"/>
      <c r="G1640" s="56"/>
      <c r="H1640" s="56"/>
      <c r="I1640" s="48"/>
      <c r="J1640" s="48"/>
      <c r="K1640" s="48"/>
      <c r="L1640" s="56"/>
      <c r="M1640" s="48"/>
      <c r="N1640" s="48"/>
      <c r="O1640" s="49"/>
      <c r="P1640" s="48"/>
      <c r="Q1640" s="48"/>
      <c r="R1640" s="56"/>
      <c r="S1640" s="52"/>
      <c r="T1640" s="116"/>
      <c r="U1640" s="116"/>
      <c r="V1640" s="116"/>
      <c r="W1640" s="116"/>
      <c r="X1640" s="43"/>
      <c r="Y1640" s="43"/>
      <c r="Z1640" s="42"/>
      <c r="AA1640" s="43"/>
      <c r="AB1640" s="45"/>
      <c r="AC1640" s="45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  <c r="BE1640" s="29"/>
      <c r="BF1640" s="29"/>
      <c r="BG1640" s="29"/>
      <c r="BH1640" s="29"/>
      <c r="BI1640" s="29"/>
      <c r="BJ1640" s="29"/>
      <c r="BK1640" s="29"/>
      <c r="BL1640" s="29"/>
      <c r="BM1640" s="29"/>
      <c r="BN1640" s="29"/>
      <c r="BO1640" s="29"/>
      <c r="BP1640" s="29"/>
      <c r="BQ1640" s="29"/>
      <c r="BR1640" s="29"/>
      <c r="BS1640" s="29"/>
      <c r="BT1640" s="29"/>
      <c r="BU1640" s="29"/>
      <c r="BV1640" s="29"/>
      <c r="BW1640" s="29"/>
      <c r="BX1640" s="29"/>
      <c r="BY1640" s="29"/>
      <c r="BZ1640" s="29"/>
      <c r="CA1640" s="29"/>
      <c r="CB1640" s="29"/>
      <c r="CC1640" s="29"/>
      <c r="CD1640" s="29"/>
      <c r="CE1640" s="29"/>
      <c r="CF1640" s="29"/>
      <c r="CG1640" s="29"/>
      <c r="CH1640" s="29"/>
      <c r="CI1640" s="29"/>
      <c r="CJ1640" s="29"/>
      <c r="CK1640" s="29"/>
      <c r="CL1640" s="29"/>
      <c r="CM1640" s="29"/>
      <c r="CN1640" s="29"/>
      <c r="CO1640" s="29"/>
      <c r="CP1640" s="29"/>
      <c r="CQ1640" s="29"/>
      <c r="CR1640" s="29"/>
      <c r="CS1640" s="29"/>
      <c r="CT1640" s="29"/>
      <c r="CU1640" s="29"/>
      <c r="CV1640" s="29"/>
      <c r="CW1640" s="29"/>
      <c r="CX1640" s="29"/>
      <c r="CY1640" s="29"/>
      <c r="CZ1640" s="29"/>
      <c r="DA1640" s="29"/>
      <c r="DB1640" s="29"/>
      <c r="DC1640" s="29"/>
      <c r="DD1640" s="29"/>
      <c r="DE1640" s="29"/>
      <c r="DF1640" s="29"/>
      <c r="DG1640" s="29"/>
      <c r="DH1640" s="29"/>
      <c r="DI1640" s="29"/>
      <c r="DJ1640" s="29"/>
      <c r="DK1640" s="29"/>
      <c r="DL1640" s="29"/>
      <c r="DM1640" s="29"/>
      <c r="DN1640" s="29"/>
      <c r="DO1640" s="29"/>
      <c r="DP1640" s="29"/>
      <c r="DQ1640" s="29"/>
      <c r="DR1640" s="29"/>
      <c r="DS1640" s="29"/>
      <c r="DT1640" s="29"/>
      <c r="DU1640" s="29"/>
      <c r="DV1640" s="29"/>
      <c r="DW1640" s="29"/>
      <c r="DX1640" s="29"/>
      <c r="DY1640" s="29"/>
      <c r="DZ1640" s="29"/>
      <c r="EA1640" s="29"/>
      <c r="EB1640" s="29"/>
      <c r="EC1640" s="29"/>
      <c r="ED1640" s="29"/>
      <c r="EE1640" s="29"/>
      <c r="EF1640" s="29"/>
      <c r="EG1640" s="29"/>
      <c r="EH1640" s="29"/>
      <c r="EI1640" s="29"/>
      <c r="EJ1640" s="29"/>
      <c r="EK1640" s="29"/>
      <c r="EL1640" s="29"/>
      <c r="EM1640" s="29"/>
      <c r="EN1640" s="29"/>
      <c r="EO1640" s="29"/>
      <c r="EP1640" s="29"/>
      <c r="EQ1640" s="29"/>
      <c r="ER1640" s="29"/>
      <c r="ES1640" s="29"/>
      <c r="ET1640" s="29"/>
      <c r="EU1640" s="29"/>
      <c r="EV1640" s="29"/>
      <c r="EW1640" s="29"/>
      <c r="EX1640" s="29"/>
      <c r="EY1640" s="29"/>
      <c r="EZ1640" s="29"/>
      <c r="FA1640" s="29"/>
      <c r="FB1640" s="29"/>
      <c r="FC1640" s="29"/>
      <c r="FD1640" s="29"/>
      <c r="FE1640" s="29"/>
      <c r="FF1640" s="29"/>
      <c r="FG1640" s="29"/>
      <c r="FH1640" s="29"/>
      <c r="FI1640" s="29"/>
      <c r="FJ1640" s="29"/>
      <c r="FK1640" s="29"/>
      <c r="FL1640" s="29"/>
      <c r="FM1640" s="29"/>
      <c r="FN1640" s="29"/>
      <c r="FO1640" s="29"/>
      <c r="FP1640" s="29"/>
      <c r="FQ1640" s="29"/>
      <c r="FR1640" s="29"/>
      <c r="FS1640" s="29"/>
      <c r="FT1640" s="29"/>
      <c r="FU1640" s="29"/>
      <c r="FV1640" s="29"/>
      <c r="FW1640" s="29"/>
      <c r="FX1640" s="29"/>
      <c r="FY1640" s="29"/>
      <c r="FZ1640" s="29"/>
      <c r="GA1640" s="29"/>
      <c r="GB1640" s="29"/>
      <c r="GC1640" s="29"/>
      <c r="GD1640" s="29"/>
      <c r="GE1640" s="29"/>
      <c r="GF1640" s="29"/>
      <c r="GG1640" s="29"/>
      <c r="GH1640" s="29"/>
      <c r="GI1640" s="29"/>
      <c r="GJ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</row>
    <row r="1641" spans="2:230" ht="12.75">
      <c r="B1641" s="48"/>
      <c r="C1641" s="48"/>
      <c r="D1641" s="48"/>
      <c r="E1641" s="55"/>
      <c r="F1641" s="56"/>
      <c r="G1641" s="56"/>
      <c r="H1641" s="56"/>
      <c r="I1641" s="48"/>
      <c r="J1641" s="48"/>
      <c r="K1641" s="48"/>
      <c r="L1641" s="56"/>
      <c r="M1641" s="48"/>
      <c r="N1641" s="48"/>
      <c r="O1641" s="49"/>
      <c r="P1641" s="48"/>
      <c r="Q1641" s="48"/>
      <c r="R1641" s="56"/>
      <c r="S1641" s="52"/>
      <c r="T1641" s="116"/>
      <c r="U1641" s="116"/>
      <c r="V1641" s="116"/>
      <c r="W1641" s="116"/>
      <c r="X1641" s="43"/>
      <c r="Y1641" s="43"/>
      <c r="Z1641" s="42"/>
      <c r="AA1641" s="43"/>
      <c r="AB1641" s="45"/>
      <c r="AC1641" s="45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  <c r="BE1641" s="29"/>
      <c r="BF1641" s="29"/>
      <c r="BG1641" s="29"/>
      <c r="BH1641" s="29"/>
      <c r="BI1641" s="29"/>
      <c r="BJ1641" s="29"/>
      <c r="BK1641" s="29"/>
      <c r="BL1641" s="29"/>
      <c r="BM1641" s="29"/>
      <c r="BN1641" s="29"/>
      <c r="BO1641" s="29"/>
      <c r="BP1641" s="29"/>
      <c r="BQ1641" s="29"/>
      <c r="BR1641" s="29"/>
      <c r="BS1641" s="29"/>
      <c r="BT1641" s="29"/>
      <c r="BU1641" s="29"/>
      <c r="BV1641" s="29"/>
      <c r="BW1641" s="29"/>
      <c r="BX1641" s="29"/>
      <c r="BY1641" s="29"/>
      <c r="BZ1641" s="29"/>
      <c r="CA1641" s="29"/>
      <c r="CB1641" s="29"/>
      <c r="CC1641" s="29"/>
      <c r="CD1641" s="29"/>
      <c r="CE1641" s="29"/>
      <c r="CF1641" s="29"/>
      <c r="CG1641" s="29"/>
      <c r="CH1641" s="29"/>
      <c r="CI1641" s="29"/>
      <c r="CJ1641" s="29"/>
      <c r="CK1641" s="29"/>
      <c r="CL1641" s="29"/>
      <c r="CM1641" s="29"/>
      <c r="CN1641" s="29"/>
      <c r="CO1641" s="29"/>
      <c r="CP1641" s="29"/>
      <c r="CQ1641" s="29"/>
      <c r="CR1641" s="29"/>
      <c r="CS1641" s="29"/>
      <c r="CT1641" s="29"/>
      <c r="CU1641" s="29"/>
      <c r="CV1641" s="29"/>
      <c r="CW1641" s="29"/>
      <c r="CX1641" s="29"/>
      <c r="CY1641" s="29"/>
      <c r="CZ1641" s="29"/>
      <c r="DA1641" s="29"/>
      <c r="DB1641" s="29"/>
      <c r="DC1641" s="29"/>
      <c r="DD1641" s="29"/>
      <c r="DE1641" s="29"/>
      <c r="DF1641" s="29"/>
      <c r="DG1641" s="29"/>
      <c r="DH1641" s="29"/>
      <c r="DI1641" s="29"/>
      <c r="DJ1641" s="29"/>
      <c r="DK1641" s="29"/>
      <c r="DL1641" s="29"/>
      <c r="DM1641" s="29"/>
      <c r="DN1641" s="29"/>
      <c r="DO1641" s="29"/>
      <c r="DP1641" s="29"/>
      <c r="DQ1641" s="29"/>
      <c r="DR1641" s="29"/>
      <c r="DS1641" s="29"/>
      <c r="DT1641" s="29"/>
      <c r="DU1641" s="29"/>
      <c r="DV1641" s="29"/>
      <c r="DW1641" s="29"/>
      <c r="DX1641" s="29"/>
      <c r="DY1641" s="29"/>
      <c r="DZ1641" s="29"/>
      <c r="EA1641" s="29"/>
      <c r="EB1641" s="29"/>
      <c r="EC1641" s="29"/>
      <c r="ED1641" s="29"/>
      <c r="EE1641" s="29"/>
      <c r="EF1641" s="29"/>
      <c r="EG1641" s="29"/>
      <c r="EH1641" s="29"/>
      <c r="EI1641" s="29"/>
      <c r="EJ1641" s="29"/>
      <c r="EK1641" s="29"/>
      <c r="EL1641" s="29"/>
      <c r="EM1641" s="29"/>
      <c r="EN1641" s="29"/>
      <c r="EO1641" s="29"/>
      <c r="EP1641" s="29"/>
      <c r="EQ1641" s="29"/>
      <c r="ER1641" s="29"/>
      <c r="ES1641" s="29"/>
      <c r="ET1641" s="29"/>
      <c r="EU1641" s="29"/>
      <c r="EV1641" s="29"/>
      <c r="EW1641" s="29"/>
      <c r="EX1641" s="29"/>
      <c r="EY1641" s="29"/>
      <c r="EZ1641" s="29"/>
      <c r="FA1641" s="29"/>
      <c r="FB1641" s="29"/>
      <c r="FC1641" s="29"/>
      <c r="FD1641" s="29"/>
      <c r="FE1641" s="29"/>
      <c r="FF1641" s="29"/>
      <c r="FG1641" s="29"/>
      <c r="FH1641" s="29"/>
      <c r="FI1641" s="29"/>
      <c r="FJ1641" s="29"/>
      <c r="FK1641" s="29"/>
      <c r="FL1641" s="29"/>
      <c r="FM1641" s="29"/>
      <c r="FN1641" s="29"/>
      <c r="FO1641" s="29"/>
      <c r="FP1641" s="29"/>
      <c r="FQ1641" s="29"/>
      <c r="FR1641" s="29"/>
      <c r="FS1641" s="29"/>
      <c r="FT1641" s="29"/>
      <c r="FU1641" s="29"/>
      <c r="FV1641" s="29"/>
      <c r="FW1641" s="29"/>
      <c r="FX1641" s="29"/>
      <c r="FY1641" s="29"/>
      <c r="FZ1641" s="29"/>
      <c r="GA1641" s="29"/>
      <c r="GB1641" s="29"/>
      <c r="GC1641" s="29"/>
      <c r="GD1641" s="29"/>
      <c r="GE1641" s="29"/>
      <c r="GF1641" s="29"/>
      <c r="GG1641" s="29"/>
      <c r="GH1641" s="29"/>
      <c r="GI1641" s="29"/>
      <c r="GJ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</row>
    <row r="1642" spans="2:230" ht="12.75">
      <c r="B1642" s="48"/>
      <c r="C1642" s="48"/>
      <c r="D1642" s="48"/>
      <c r="E1642" s="55"/>
      <c r="F1642" s="56"/>
      <c r="G1642" s="56"/>
      <c r="H1642" s="56"/>
      <c r="I1642" s="48"/>
      <c r="J1642" s="48"/>
      <c r="K1642" s="48"/>
      <c r="L1642" s="56"/>
      <c r="M1642" s="48"/>
      <c r="N1642" s="48"/>
      <c r="O1642" s="49"/>
      <c r="P1642" s="48"/>
      <c r="Q1642" s="48"/>
      <c r="R1642" s="56"/>
      <c r="S1642" s="52"/>
      <c r="T1642" s="116"/>
      <c r="U1642" s="116"/>
      <c r="V1642" s="116"/>
      <c r="W1642" s="116"/>
      <c r="X1642" s="43"/>
      <c r="Y1642" s="43"/>
      <c r="Z1642" s="42"/>
      <c r="AA1642" s="43"/>
      <c r="AB1642" s="45"/>
      <c r="AC1642" s="45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  <c r="BE1642" s="29"/>
      <c r="BF1642" s="29"/>
      <c r="BG1642" s="29"/>
      <c r="BH1642" s="29"/>
      <c r="BI1642" s="29"/>
      <c r="BJ1642" s="29"/>
      <c r="BK1642" s="29"/>
      <c r="BL1642" s="29"/>
      <c r="BM1642" s="29"/>
      <c r="BN1642" s="29"/>
      <c r="BO1642" s="29"/>
      <c r="BP1642" s="29"/>
      <c r="BQ1642" s="29"/>
      <c r="BR1642" s="29"/>
      <c r="BS1642" s="29"/>
      <c r="BT1642" s="29"/>
      <c r="BU1642" s="29"/>
      <c r="BV1642" s="29"/>
      <c r="BW1642" s="29"/>
      <c r="BX1642" s="29"/>
      <c r="BY1642" s="29"/>
      <c r="BZ1642" s="29"/>
      <c r="CA1642" s="29"/>
      <c r="CB1642" s="29"/>
      <c r="CC1642" s="29"/>
      <c r="CD1642" s="29"/>
      <c r="CE1642" s="29"/>
      <c r="CF1642" s="29"/>
      <c r="CG1642" s="29"/>
      <c r="CH1642" s="29"/>
      <c r="CI1642" s="29"/>
      <c r="CJ1642" s="29"/>
      <c r="CK1642" s="29"/>
      <c r="CL1642" s="29"/>
      <c r="CM1642" s="29"/>
      <c r="CN1642" s="29"/>
      <c r="CO1642" s="29"/>
      <c r="CP1642" s="29"/>
      <c r="CQ1642" s="29"/>
      <c r="CR1642" s="29"/>
      <c r="CS1642" s="29"/>
      <c r="CT1642" s="29"/>
      <c r="CU1642" s="29"/>
      <c r="CV1642" s="29"/>
      <c r="CW1642" s="29"/>
      <c r="CX1642" s="29"/>
      <c r="CY1642" s="29"/>
      <c r="CZ1642" s="29"/>
      <c r="DA1642" s="29"/>
      <c r="DB1642" s="29"/>
      <c r="DC1642" s="29"/>
      <c r="DD1642" s="29"/>
      <c r="DE1642" s="29"/>
      <c r="DF1642" s="29"/>
      <c r="DG1642" s="29"/>
      <c r="DH1642" s="29"/>
      <c r="DI1642" s="29"/>
      <c r="DJ1642" s="29"/>
      <c r="DK1642" s="29"/>
      <c r="DL1642" s="29"/>
      <c r="DM1642" s="29"/>
      <c r="DN1642" s="29"/>
      <c r="DO1642" s="29"/>
      <c r="DP1642" s="29"/>
      <c r="DQ1642" s="29"/>
      <c r="DR1642" s="29"/>
      <c r="DS1642" s="29"/>
      <c r="DT1642" s="29"/>
      <c r="DU1642" s="29"/>
      <c r="DV1642" s="29"/>
      <c r="DW1642" s="29"/>
      <c r="DX1642" s="29"/>
      <c r="DY1642" s="29"/>
      <c r="DZ1642" s="29"/>
      <c r="EA1642" s="29"/>
      <c r="EB1642" s="29"/>
      <c r="EC1642" s="29"/>
      <c r="ED1642" s="29"/>
      <c r="EE1642" s="29"/>
      <c r="EF1642" s="29"/>
      <c r="EG1642" s="29"/>
      <c r="EH1642" s="29"/>
      <c r="EI1642" s="29"/>
      <c r="EJ1642" s="29"/>
      <c r="EK1642" s="29"/>
      <c r="EL1642" s="29"/>
      <c r="EM1642" s="29"/>
      <c r="EN1642" s="29"/>
      <c r="EO1642" s="29"/>
      <c r="EP1642" s="29"/>
      <c r="EQ1642" s="29"/>
      <c r="ER1642" s="29"/>
      <c r="ES1642" s="29"/>
      <c r="ET1642" s="29"/>
      <c r="EU1642" s="29"/>
      <c r="EV1642" s="29"/>
      <c r="EW1642" s="29"/>
      <c r="EX1642" s="29"/>
      <c r="EY1642" s="29"/>
      <c r="EZ1642" s="29"/>
      <c r="FA1642" s="29"/>
      <c r="FB1642" s="29"/>
      <c r="FC1642" s="29"/>
      <c r="FD1642" s="29"/>
      <c r="FE1642" s="29"/>
      <c r="FF1642" s="29"/>
      <c r="FG1642" s="29"/>
      <c r="FH1642" s="29"/>
      <c r="FI1642" s="29"/>
      <c r="FJ1642" s="29"/>
      <c r="FK1642" s="29"/>
      <c r="FL1642" s="29"/>
      <c r="FM1642" s="29"/>
      <c r="FN1642" s="29"/>
      <c r="FO1642" s="29"/>
      <c r="FP1642" s="29"/>
      <c r="FQ1642" s="29"/>
      <c r="FR1642" s="29"/>
      <c r="FS1642" s="29"/>
      <c r="FT1642" s="29"/>
      <c r="FU1642" s="29"/>
      <c r="FV1642" s="29"/>
      <c r="FW1642" s="29"/>
      <c r="FX1642" s="29"/>
      <c r="FY1642" s="29"/>
      <c r="FZ1642" s="29"/>
      <c r="GA1642" s="29"/>
      <c r="GB1642" s="29"/>
      <c r="GC1642" s="29"/>
      <c r="GD1642" s="29"/>
      <c r="GE1642" s="29"/>
      <c r="GF1642" s="29"/>
      <c r="GG1642" s="29"/>
      <c r="GH1642" s="29"/>
      <c r="GI1642" s="29"/>
      <c r="GJ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</row>
    <row r="1643" spans="2:230" ht="12.75">
      <c r="B1643" s="48"/>
      <c r="C1643" s="48"/>
      <c r="D1643" s="48"/>
      <c r="E1643" s="55"/>
      <c r="F1643" s="56"/>
      <c r="G1643" s="56"/>
      <c r="H1643" s="56"/>
      <c r="I1643" s="48"/>
      <c r="J1643" s="48"/>
      <c r="K1643" s="48"/>
      <c r="L1643" s="56"/>
      <c r="M1643" s="48"/>
      <c r="N1643" s="48"/>
      <c r="O1643" s="49"/>
      <c r="P1643" s="48"/>
      <c r="Q1643" s="48"/>
      <c r="R1643" s="56"/>
      <c r="S1643" s="52"/>
      <c r="T1643" s="116"/>
      <c r="U1643" s="116"/>
      <c r="V1643" s="116"/>
      <c r="W1643" s="116"/>
      <c r="X1643" s="43"/>
      <c r="Y1643" s="43"/>
      <c r="Z1643" s="42"/>
      <c r="AA1643" s="43"/>
      <c r="AB1643" s="45"/>
      <c r="AC1643" s="45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  <c r="BI1643" s="29"/>
      <c r="BJ1643" s="29"/>
      <c r="BK1643" s="29"/>
      <c r="BL1643" s="29"/>
      <c r="BM1643" s="29"/>
      <c r="BN1643" s="29"/>
      <c r="BO1643" s="29"/>
      <c r="BP1643" s="29"/>
      <c r="BQ1643" s="29"/>
      <c r="BR1643" s="29"/>
      <c r="BS1643" s="29"/>
      <c r="BT1643" s="29"/>
      <c r="BU1643" s="29"/>
      <c r="BV1643" s="29"/>
      <c r="BW1643" s="29"/>
      <c r="BX1643" s="29"/>
      <c r="BY1643" s="29"/>
      <c r="BZ1643" s="29"/>
      <c r="CA1643" s="29"/>
      <c r="CB1643" s="29"/>
      <c r="CC1643" s="29"/>
      <c r="CD1643" s="29"/>
      <c r="CE1643" s="29"/>
      <c r="CF1643" s="29"/>
      <c r="CG1643" s="29"/>
      <c r="CH1643" s="29"/>
      <c r="CI1643" s="29"/>
      <c r="CJ1643" s="29"/>
      <c r="CK1643" s="29"/>
      <c r="CL1643" s="29"/>
      <c r="CM1643" s="29"/>
      <c r="CN1643" s="29"/>
      <c r="CO1643" s="29"/>
      <c r="CP1643" s="29"/>
      <c r="CQ1643" s="29"/>
      <c r="CR1643" s="29"/>
      <c r="CS1643" s="29"/>
      <c r="CT1643" s="29"/>
      <c r="CU1643" s="29"/>
      <c r="CV1643" s="29"/>
      <c r="CW1643" s="29"/>
      <c r="CX1643" s="29"/>
      <c r="CY1643" s="29"/>
      <c r="CZ1643" s="29"/>
      <c r="DA1643" s="29"/>
      <c r="DB1643" s="29"/>
      <c r="DC1643" s="29"/>
      <c r="DD1643" s="29"/>
      <c r="DE1643" s="29"/>
      <c r="DF1643" s="29"/>
      <c r="DG1643" s="29"/>
      <c r="DH1643" s="29"/>
      <c r="DI1643" s="29"/>
      <c r="DJ1643" s="29"/>
      <c r="DK1643" s="29"/>
      <c r="DL1643" s="29"/>
      <c r="DM1643" s="29"/>
      <c r="DN1643" s="29"/>
      <c r="DO1643" s="29"/>
      <c r="DP1643" s="29"/>
      <c r="DQ1643" s="29"/>
      <c r="DR1643" s="29"/>
      <c r="DS1643" s="29"/>
      <c r="DT1643" s="29"/>
      <c r="DU1643" s="29"/>
      <c r="DV1643" s="29"/>
      <c r="DW1643" s="29"/>
      <c r="DX1643" s="29"/>
      <c r="DY1643" s="29"/>
      <c r="DZ1643" s="29"/>
      <c r="EA1643" s="29"/>
      <c r="EB1643" s="29"/>
      <c r="EC1643" s="29"/>
      <c r="ED1643" s="29"/>
      <c r="EE1643" s="29"/>
      <c r="EF1643" s="29"/>
      <c r="EG1643" s="29"/>
      <c r="EH1643" s="29"/>
      <c r="EI1643" s="29"/>
      <c r="EJ1643" s="29"/>
      <c r="EK1643" s="29"/>
      <c r="EL1643" s="29"/>
      <c r="EM1643" s="29"/>
      <c r="EN1643" s="29"/>
      <c r="EO1643" s="29"/>
      <c r="EP1643" s="29"/>
      <c r="EQ1643" s="29"/>
      <c r="ER1643" s="29"/>
      <c r="ES1643" s="29"/>
      <c r="ET1643" s="29"/>
      <c r="EU1643" s="29"/>
      <c r="EV1643" s="29"/>
      <c r="EW1643" s="29"/>
      <c r="EX1643" s="29"/>
      <c r="EY1643" s="29"/>
      <c r="EZ1643" s="29"/>
      <c r="FA1643" s="29"/>
      <c r="FB1643" s="29"/>
      <c r="FC1643" s="29"/>
      <c r="FD1643" s="29"/>
      <c r="FE1643" s="29"/>
      <c r="FF1643" s="29"/>
      <c r="FG1643" s="29"/>
      <c r="FH1643" s="29"/>
      <c r="FI1643" s="29"/>
      <c r="FJ1643" s="29"/>
      <c r="FK1643" s="29"/>
      <c r="FL1643" s="29"/>
      <c r="FM1643" s="29"/>
      <c r="FN1643" s="29"/>
      <c r="FO1643" s="29"/>
      <c r="FP1643" s="29"/>
      <c r="FQ1643" s="29"/>
      <c r="FR1643" s="29"/>
      <c r="FS1643" s="29"/>
      <c r="FT1643" s="29"/>
      <c r="FU1643" s="29"/>
      <c r="FV1643" s="29"/>
      <c r="FW1643" s="29"/>
      <c r="FX1643" s="29"/>
      <c r="FY1643" s="29"/>
      <c r="FZ1643" s="29"/>
      <c r="GA1643" s="29"/>
      <c r="GB1643" s="29"/>
      <c r="GC1643" s="29"/>
      <c r="GD1643" s="29"/>
      <c r="GE1643" s="29"/>
      <c r="GF1643" s="29"/>
      <c r="GG1643" s="29"/>
      <c r="GH1643" s="29"/>
      <c r="GI1643" s="29"/>
      <c r="GJ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</row>
    <row r="1644" spans="2:230" ht="12.75">
      <c r="B1644" s="48"/>
      <c r="C1644" s="48"/>
      <c r="D1644" s="48"/>
      <c r="E1644" s="55"/>
      <c r="F1644" s="56"/>
      <c r="G1644" s="56"/>
      <c r="H1644" s="56"/>
      <c r="I1644" s="48"/>
      <c r="J1644" s="48"/>
      <c r="K1644" s="48"/>
      <c r="L1644" s="56"/>
      <c r="M1644" s="48"/>
      <c r="N1644" s="48"/>
      <c r="O1644" s="49"/>
      <c r="P1644" s="48"/>
      <c r="Q1644" s="48"/>
      <c r="R1644" s="56"/>
      <c r="S1644" s="52"/>
      <c r="T1644" s="116"/>
      <c r="U1644" s="116"/>
      <c r="V1644" s="116"/>
      <c r="W1644" s="116"/>
      <c r="X1644" s="43"/>
      <c r="Y1644" s="43"/>
      <c r="Z1644" s="42"/>
      <c r="AA1644" s="43"/>
      <c r="AB1644" s="45"/>
      <c r="AC1644" s="45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  <c r="BE1644" s="29"/>
      <c r="BF1644" s="29"/>
      <c r="BG1644" s="29"/>
      <c r="BH1644" s="29"/>
      <c r="BI1644" s="29"/>
      <c r="BJ1644" s="29"/>
      <c r="BK1644" s="29"/>
      <c r="BL1644" s="29"/>
      <c r="BM1644" s="29"/>
      <c r="BN1644" s="29"/>
      <c r="BO1644" s="29"/>
      <c r="BP1644" s="29"/>
      <c r="BQ1644" s="29"/>
      <c r="BR1644" s="29"/>
      <c r="BS1644" s="29"/>
      <c r="BT1644" s="29"/>
      <c r="BU1644" s="29"/>
      <c r="BV1644" s="29"/>
      <c r="BW1644" s="29"/>
      <c r="BX1644" s="29"/>
      <c r="BY1644" s="29"/>
      <c r="BZ1644" s="29"/>
      <c r="CA1644" s="29"/>
      <c r="CB1644" s="29"/>
      <c r="CC1644" s="29"/>
      <c r="CD1644" s="29"/>
      <c r="CE1644" s="29"/>
      <c r="CF1644" s="29"/>
      <c r="CG1644" s="29"/>
      <c r="CH1644" s="29"/>
      <c r="CI1644" s="29"/>
      <c r="CJ1644" s="29"/>
      <c r="CK1644" s="29"/>
      <c r="CL1644" s="29"/>
      <c r="CM1644" s="29"/>
      <c r="CN1644" s="29"/>
      <c r="CO1644" s="29"/>
      <c r="CP1644" s="29"/>
      <c r="CQ1644" s="29"/>
      <c r="CR1644" s="29"/>
      <c r="CS1644" s="29"/>
      <c r="CT1644" s="29"/>
      <c r="CU1644" s="29"/>
      <c r="CV1644" s="29"/>
      <c r="CW1644" s="29"/>
      <c r="CX1644" s="29"/>
      <c r="CY1644" s="29"/>
      <c r="CZ1644" s="29"/>
      <c r="DA1644" s="29"/>
      <c r="DB1644" s="29"/>
      <c r="DC1644" s="29"/>
      <c r="DD1644" s="29"/>
      <c r="DE1644" s="29"/>
      <c r="DF1644" s="29"/>
      <c r="DG1644" s="29"/>
      <c r="DH1644" s="29"/>
      <c r="DI1644" s="29"/>
      <c r="DJ1644" s="29"/>
      <c r="DK1644" s="29"/>
      <c r="DL1644" s="29"/>
      <c r="DM1644" s="29"/>
      <c r="DN1644" s="29"/>
      <c r="DO1644" s="29"/>
      <c r="DP1644" s="29"/>
      <c r="DQ1644" s="29"/>
      <c r="DR1644" s="29"/>
      <c r="DS1644" s="29"/>
      <c r="DT1644" s="29"/>
      <c r="DU1644" s="29"/>
      <c r="DV1644" s="29"/>
      <c r="DW1644" s="29"/>
      <c r="DX1644" s="29"/>
      <c r="DY1644" s="29"/>
      <c r="DZ1644" s="29"/>
      <c r="EA1644" s="29"/>
      <c r="EB1644" s="29"/>
      <c r="EC1644" s="29"/>
      <c r="ED1644" s="29"/>
      <c r="EE1644" s="29"/>
      <c r="EF1644" s="29"/>
      <c r="EG1644" s="29"/>
      <c r="EH1644" s="29"/>
      <c r="EI1644" s="29"/>
      <c r="EJ1644" s="29"/>
      <c r="EK1644" s="29"/>
      <c r="EL1644" s="29"/>
      <c r="EM1644" s="29"/>
      <c r="EN1644" s="29"/>
      <c r="EO1644" s="29"/>
      <c r="EP1644" s="29"/>
      <c r="EQ1644" s="29"/>
      <c r="ER1644" s="29"/>
      <c r="ES1644" s="29"/>
      <c r="ET1644" s="29"/>
      <c r="EU1644" s="29"/>
      <c r="EV1644" s="29"/>
      <c r="EW1644" s="29"/>
      <c r="EX1644" s="29"/>
      <c r="EY1644" s="29"/>
      <c r="EZ1644" s="29"/>
      <c r="FA1644" s="29"/>
      <c r="FB1644" s="29"/>
      <c r="FC1644" s="29"/>
      <c r="FD1644" s="29"/>
      <c r="FE1644" s="29"/>
      <c r="FF1644" s="29"/>
      <c r="FG1644" s="29"/>
      <c r="FH1644" s="29"/>
      <c r="FI1644" s="29"/>
      <c r="FJ1644" s="29"/>
      <c r="FK1644" s="29"/>
      <c r="FL1644" s="29"/>
      <c r="FM1644" s="29"/>
      <c r="FN1644" s="29"/>
      <c r="FO1644" s="29"/>
      <c r="FP1644" s="29"/>
      <c r="FQ1644" s="29"/>
      <c r="FR1644" s="29"/>
      <c r="FS1644" s="29"/>
      <c r="FT1644" s="29"/>
      <c r="FU1644" s="29"/>
      <c r="FV1644" s="29"/>
      <c r="FW1644" s="29"/>
      <c r="FX1644" s="29"/>
      <c r="FY1644" s="29"/>
      <c r="FZ1644" s="29"/>
      <c r="GA1644" s="29"/>
      <c r="GB1644" s="29"/>
      <c r="GC1644" s="29"/>
      <c r="GD1644" s="29"/>
      <c r="GE1644" s="29"/>
      <c r="GF1644" s="29"/>
      <c r="GG1644" s="29"/>
      <c r="GH1644" s="29"/>
      <c r="GI1644" s="29"/>
      <c r="GJ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</row>
    <row r="1645" spans="2:230" ht="12.75">
      <c r="B1645" s="48"/>
      <c r="C1645" s="48"/>
      <c r="D1645" s="48"/>
      <c r="E1645" s="55"/>
      <c r="F1645" s="56"/>
      <c r="G1645" s="56"/>
      <c r="H1645" s="56"/>
      <c r="I1645" s="48"/>
      <c r="J1645" s="48"/>
      <c r="K1645" s="48"/>
      <c r="L1645" s="56"/>
      <c r="M1645" s="48"/>
      <c r="N1645" s="48"/>
      <c r="O1645" s="49"/>
      <c r="P1645" s="48"/>
      <c r="Q1645" s="48"/>
      <c r="R1645" s="56"/>
      <c r="S1645" s="52"/>
      <c r="T1645" s="116"/>
      <c r="U1645" s="116"/>
      <c r="V1645" s="116"/>
      <c r="W1645" s="116"/>
      <c r="X1645" s="43"/>
      <c r="Y1645" s="43"/>
      <c r="Z1645" s="42"/>
      <c r="AA1645" s="43"/>
      <c r="AB1645" s="45"/>
      <c r="AC1645" s="45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  <c r="CY1645" s="29"/>
      <c r="CZ1645" s="29"/>
      <c r="DA1645" s="29"/>
      <c r="DB1645" s="29"/>
      <c r="DC1645" s="29"/>
      <c r="DD1645" s="29"/>
      <c r="DE1645" s="29"/>
      <c r="DF1645" s="29"/>
      <c r="DG1645" s="29"/>
      <c r="DH1645" s="29"/>
      <c r="DI1645" s="29"/>
      <c r="DJ1645" s="29"/>
      <c r="DK1645" s="29"/>
      <c r="DL1645" s="29"/>
      <c r="DM1645" s="29"/>
      <c r="DN1645" s="29"/>
      <c r="DO1645" s="29"/>
      <c r="DP1645" s="29"/>
      <c r="DQ1645" s="29"/>
      <c r="DR1645" s="29"/>
      <c r="DS1645" s="29"/>
      <c r="DT1645" s="29"/>
      <c r="DU1645" s="29"/>
      <c r="DV1645" s="29"/>
      <c r="DW1645" s="29"/>
      <c r="DX1645" s="29"/>
      <c r="DY1645" s="29"/>
      <c r="DZ1645" s="29"/>
      <c r="EA1645" s="29"/>
      <c r="EB1645" s="29"/>
      <c r="EC1645" s="29"/>
      <c r="ED1645" s="29"/>
      <c r="EE1645" s="29"/>
      <c r="EF1645" s="29"/>
      <c r="EG1645" s="29"/>
      <c r="EH1645" s="29"/>
      <c r="EI1645" s="29"/>
      <c r="EJ1645" s="29"/>
      <c r="EK1645" s="29"/>
      <c r="EL1645" s="29"/>
      <c r="EM1645" s="29"/>
      <c r="EN1645" s="29"/>
      <c r="EO1645" s="29"/>
      <c r="EP1645" s="29"/>
      <c r="EQ1645" s="29"/>
      <c r="ER1645" s="29"/>
      <c r="ES1645" s="29"/>
      <c r="ET1645" s="29"/>
      <c r="EU1645" s="29"/>
      <c r="EV1645" s="29"/>
      <c r="EW1645" s="29"/>
      <c r="EX1645" s="29"/>
      <c r="EY1645" s="29"/>
      <c r="EZ1645" s="29"/>
      <c r="FA1645" s="29"/>
      <c r="FB1645" s="29"/>
      <c r="FC1645" s="29"/>
      <c r="FD1645" s="29"/>
      <c r="FE1645" s="29"/>
      <c r="FF1645" s="29"/>
      <c r="FG1645" s="29"/>
      <c r="FH1645" s="29"/>
      <c r="FI1645" s="29"/>
      <c r="FJ1645" s="29"/>
      <c r="FK1645" s="29"/>
      <c r="FL1645" s="29"/>
      <c r="FM1645" s="29"/>
      <c r="FN1645" s="29"/>
      <c r="FO1645" s="29"/>
      <c r="FP1645" s="29"/>
      <c r="FQ1645" s="29"/>
      <c r="FR1645" s="29"/>
      <c r="FS1645" s="29"/>
      <c r="FT1645" s="29"/>
      <c r="FU1645" s="29"/>
      <c r="FV1645" s="29"/>
      <c r="FW1645" s="29"/>
      <c r="FX1645" s="29"/>
      <c r="FY1645" s="29"/>
      <c r="FZ1645" s="29"/>
      <c r="GA1645" s="29"/>
      <c r="GB1645" s="29"/>
      <c r="GC1645" s="29"/>
      <c r="GD1645" s="29"/>
      <c r="GE1645" s="29"/>
      <c r="GF1645" s="29"/>
      <c r="GG1645" s="29"/>
      <c r="GH1645" s="29"/>
      <c r="GI1645" s="29"/>
      <c r="GJ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</row>
    <row r="1646" spans="2:230" ht="12.75">
      <c r="B1646" s="48"/>
      <c r="C1646" s="48"/>
      <c r="D1646" s="48"/>
      <c r="E1646" s="55"/>
      <c r="F1646" s="56"/>
      <c r="G1646" s="56"/>
      <c r="H1646" s="56"/>
      <c r="I1646" s="48"/>
      <c r="J1646" s="48"/>
      <c r="K1646" s="48"/>
      <c r="L1646" s="56"/>
      <c r="M1646" s="48"/>
      <c r="N1646" s="48"/>
      <c r="O1646" s="49"/>
      <c r="P1646" s="48"/>
      <c r="Q1646" s="48"/>
      <c r="R1646" s="56"/>
      <c r="S1646" s="52"/>
      <c r="T1646" s="116"/>
      <c r="U1646" s="116"/>
      <c r="V1646" s="116"/>
      <c r="W1646" s="116"/>
      <c r="X1646" s="43"/>
      <c r="Y1646" s="43"/>
      <c r="Z1646" s="42"/>
      <c r="AA1646" s="43"/>
      <c r="AB1646" s="45"/>
      <c r="AC1646" s="45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  <c r="EB1646" s="29"/>
      <c r="EC1646" s="29"/>
      <c r="ED1646" s="29"/>
      <c r="EE1646" s="29"/>
      <c r="EF1646" s="29"/>
      <c r="EG1646" s="29"/>
      <c r="EH1646" s="29"/>
      <c r="EI1646" s="29"/>
      <c r="EJ1646" s="29"/>
      <c r="EK1646" s="29"/>
      <c r="EL1646" s="29"/>
      <c r="EM1646" s="29"/>
      <c r="EN1646" s="29"/>
      <c r="EO1646" s="29"/>
      <c r="EP1646" s="29"/>
      <c r="EQ1646" s="29"/>
      <c r="ER1646" s="29"/>
      <c r="ES1646" s="29"/>
      <c r="ET1646" s="29"/>
      <c r="EU1646" s="29"/>
      <c r="EV1646" s="29"/>
      <c r="EW1646" s="29"/>
      <c r="EX1646" s="29"/>
      <c r="EY1646" s="29"/>
      <c r="EZ1646" s="29"/>
      <c r="FA1646" s="29"/>
      <c r="FB1646" s="29"/>
      <c r="FC1646" s="29"/>
      <c r="FD1646" s="29"/>
      <c r="FE1646" s="29"/>
      <c r="FF1646" s="29"/>
      <c r="FG1646" s="29"/>
      <c r="FH1646" s="29"/>
      <c r="FI1646" s="29"/>
      <c r="FJ1646" s="29"/>
      <c r="FK1646" s="29"/>
      <c r="FL1646" s="29"/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29"/>
      <c r="GF1646" s="29"/>
      <c r="GG1646" s="29"/>
      <c r="GH1646" s="29"/>
      <c r="GI1646" s="29"/>
      <c r="GJ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</row>
    <row r="1647" spans="2:230" ht="12.75">
      <c r="B1647" s="48"/>
      <c r="C1647" s="48"/>
      <c r="D1647" s="48"/>
      <c r="E1647" s="55"/>
      <c r="F1647" s="56"/>
      <c r="G1647" s="56"/>
      <c r="H1647" s="56"/>
      <c r="I1647" s="48"/>
      <c r="J1647" s="48"/>
      <c r="K1647" s="48"/>
      <c r="L1647" s="56"/>
      <c r="M1647" s="48"/>
      <c r="N1647" s="48"/>
      <c r="O1647" s="49"/>
      <c r="P1647" s="48"/>
      <c r="Q1647" s="48"/>
      <c r="R1647" s="56"/>
      <c r="S1647" s="52"/>
      <c r="T1647" s="116"/>
      <c r="U1647" s="116"/>
      <c r="V1647" s="116"/>
      <c r="W1647" s="116"/>
      <c r="X1647" s="43"/>
      <c r="Y1647" s="43"/>
      <c r="Z1647" s="42"/>
      <c r="AA1647" s="43"/>
      <c r="AB1647" s="45"/>
      <c r="AC1647" s="45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  <c r="CY1647" s="29"/>
      <c r="CZ1647" s="29"/>
      <c r="DA1647" s="29"/>
      <c r="DB1647" s="29"/>
      <c r="DC1647" s="29"/>
      <c r="DD1647" s="29"/>
      <c r="DE1647" s="29"/>
      <c r="DF1647" s="29"/>
      <c r="DG1647" s="29"/>
      <c r="DH1647" s="29"/>
      <c r="DI1647" s="29"/>
      <c r="DJ1647" s="29"/>
      <c r="DK1647" s="29"/>
      <c r="DL1647" s="29"/>
      <c r="DM1647" s="29"/>
      <c r="DN1647" s="29"/>
      <c r="DO1647" s="29"/>
      <c r="DP1647" s="29"/>
      <c r="DQ1647" s="29"/>
      <c r="DR1647" s="29"/>
      <c r="DS1647" s="29"/>
      <c r="DT1647" s="29"/>
      <c r="DU1647" s="29"/>
      <c r="DV1647" s="29"/>
      <c r="DW1647" s="29"/>
      <c r="DX1647" s="29"/>
      <c r="DY1647" s="29"/>
      <c r="DZ1647" s="29"/>
      <c r="EA1647" s="29"/>
      <c r="EB1647" s="29"/>
      <c r="EC1647" s="29"/>
      <c r="ED1647" s="29"/>
      <c r="EE1647" s="29"/>
      <c r="EF1647" s="29"/>
      <c r="EG1647" s="29"/>
      <c r="EH1647" s="29"/>
      <c r="EI1647" s="29"/>
      <c r="EJ1647" s="29"/>
      <c r="EK1647" s="29"/>
      <c r="EL1647" s="29"/>
      <c r="EM1647" s="29"/>
      <c r="EN1647" s="29"/>
      <c r="EO1647" s="29"/>
      <c r="EP1647" s="29"/>
      <c r="EQ1647" s="29"/>
      <c r="ER1647" s="29"/>
      <c r="ES1647" s="29"/>
      <c r="ET1647" s="29"/>
      <c r="EU1647" s="29"/>
      <c r="EV1647" s="29"/>
      <c r="EW1647" s="29"/>
      <c r="EX1647" s="29"/>
      <c r="EY1647" s="29"/>
      <c r="EZ1647" s="29"/>
      <c r="FA1647" s="29"/>
      <c r="FB1647" s="29"/>
      <c r="FC1647" s="29"/>
      <c r="FD1647" s="29"/>
      <c r="FE1647" s="29"/>
      <c r="FF1647" s="29"/>
      <c r="FG1647" s="29"/>
      <c r="FH1647" s="29"/>
      <c r="FI1647" s="29"/>
      <c r="FJ1647" s="29"/>
      <c r="FK1647" s="29"/>
      <c r="FL1647" s="29"/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29"/>
      <c r="GF1647" s="29"/>
      <c r="GG1647" s="29"/>
      <c r="GH1647" s="29"/>
      <c r="GI1647" s="29"/>
      <c r="GJ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</row>
    <row r="1648" spans="2:230" ht="12.75">
      <c r="B1648" s="48"/>
      <c r="C1648" s="48"/>
      <c r="D1648" s="48"/>
      <c r="E1648" s="55"/>
      <c r="F1648" s="56"/>
      <c r="G1648" s="56"/>
      <c r="H1648" s="56"/>
      <c r="I1648" s="48"/>
      <c r="J1648" s="48"/>
      <c r="K1648" s="48"/>
      <c r="L1648" s="56"/>
      <c r="M1648" s="48"/>
      <c r="N1648" s="48"/>
      <c r="O1648" s="49"/>
      <c r="P1648" s="48"/>
      <c r="Q1648" s="48"/>
      <c r="R1648" s="56"/>
      <c r="S1648" s="52"/>
      <c r="T1648" s="116"/>
      <c r="U1648" s="116"/>
      <c r="V1648" s="116"/>
      <c r="W1648" s="116"/>
      <c r="X1648" s="43"/>
      <c r="Y1648" s="43"/>
      <c r="Z1648" s="42"/>
      <c r="AA1648" s="43"/>
      <c r="AB1648" s="45"/>
      <c r="AC1648" s="45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  <c r="CY1648" s="29"/>
      <c r="CZ1648" s="29"/>
      <c r="DA1648" s="29"/>
      <c r="DB1648" s="29"/>
      <c r="DC1648" s="29"/>
      <c r="DD1648" s="29"/>
      <c r="DE1648" s="29"/>
      <c r="DF1648" s="29"/>
      <c r="DG1648" s="29"/>
      <c r="DH1648" s="29"/>
      <c r="DI1648" s="29"/>
      <c r="DJ1648" s="29"/>
      <c r="DK1648" s="29"/>
      <c r="DL1648" s="29"/>
      <c r="DM1648" s="29"/>
      <c r="DN1648" s="29"/>
      <c r="DO1648" s="29"/>
      <c r="DP1648" s="29"/>
      <c r="DQ1648" s="29"/>
      <c r="DR1648" s="29"/>
      <c r="DS1648" s="29"/>
      <c r="DT1648" s="29"/>
      <c r="DU1648" s="29"/>
      <c r="DV1648" s="29"/>
      <c r="DW1648" s="29"/>
      <c r="DX1648" s="29"/>
      <c r="DY1648" s="29"/>
      <c r="DZ1648" s="29"/>
      <c r="EA1648" s="29"/>
      <c r="EB1648" s="29"/>
      <c r="EC1648" s="29"/>
      <c r="ED1648" s="29"/>
      <c r="EE1648" s="29"/>
      <c r="EF1648" s="29"/>
      <c r="EG1648" s="29"/>
      <c r="EH1648" s="29"/>
      <c r="EI1648" s="29"/>
      <c r="EJ1648" s="29"/>
      <c r="EK1648" s="29"/>
      <c r="EL1648" s="29"/>
      <c r="EM1648" s="29"/>
      <c r="EN1648" s="29"/>
      <c r="EO1648" s="29"/>
      <c r="EP1648" s="29"/>
      <c r="EQ1648" s="29"/>
      <c r="ER1648" s="29"/>
      <c r="ES1648" s="29"/>
      <c r="ET1648" s="29"/>
      <c r="EU1648" s="29"/>
      <c r="EV1648" s="29"/>
      <c r="EW1648" s="29"/>
      <c r="EX1648" s="29"/>
      <c r="EY1648" s="29"/>
      <c r="EZ1648" s="29"/>
      <c r="FA1648" s="29"/>
      <c r="FB1648" s="29"/>
      <c r="FC1648" s="29"/>
      <c r="FD1648" s="29"/>
      <c r="FE1648" s="29"/>
      <c r="FF1648" s="29"/>
      <c r="FG1648" s="29"/>
      <c r="FH1648" s="29"/>
      <c r="FI1648" s="29"/>
      <c r="FJ1648" s="29"/>
      <c r="FK1648" s="29"/>
      <c r="FL1648" s="29"/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29"/>
      <c r="GF1648" s="29"/>
      <c r="GG1648" s="29"/>
      <c r="GH1648" s="29"/>
      <c r="GI1648" s="29"/>
      <c r="GJ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</row>
    <row r="1649" spans="2:230" ht="12.75">
      <c r="B1649" s="48"/>
      <c r="C1649" s="48"/>
      <c r="D1649" s="48"/>
      <c r="E1649" s="55"/>
      <c r="F1649" s="56"/>
      <c r="G1649" s="56"/>
      <c r="H1649" s="56"/>
      <c r="I1649" s="48"/>
      <c r="J1649" s="48"/>
      <c r="K1649" s="48"/>
      <c r="L1649" s="56"/>
      <c r="M1649" s="48"/>
      <c r="N1649" s="48"/>
      <c r="O1649" s="49"/>
      <c r="P1649" s="48"/>
      <c r="Q1649" s="48"/>
      <c r="R1649" s="56"/>
      <c r="S1649" s="52"/>
      <c r="T1649" s="116"/>
      <c r="U1649" s="116"/>
      <c r="V1649" s="116"/>
      <c r="W1649" s="116"/>
      <c r="X1649" s="43"/>
      <c r="Y1649" s="43"/>
      <c r="Z1649" s="42"/>
      <c r="AA1649" s="43"/>
      <c r="AB1649" s="45"/>
      <c r="AC1649" s="45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</row>
    <row r="1650" spans="2:230" ht="12.75">
      <c r="B1650" s="48"/>
      <c r="C1650" s="48"/>
      <c r="D1650" s="48"/>
      <c r="E1650" s="55"/>
      <c r="F1650" s="56"/>
      <c r="G1650" s="56"/>
      <c r="H1650" s="56"/>
      <c r="I1650" s="48"/>
      <c r="J1650" s="48"/>
      <c r="K1650" s="48"/>
      <c r="L1650" s="56"/>
      <c r="M1650" s="48"/>
      <c r="N1650" s="48"/>
      <c r="O1650" s="49"/>
      <c r="P1650" s="48"/>
      <c r="Q1650" s="48"/>
      <c r="R1650" s="56"/>
      <c r="S1650" s="52"/>
      <c r="T1650" s="116"/>
      <c r="U1650" s="116"/>
      <c r="V1650" s="116"/>
      <c r="W1650" s="116"/>
      <c r="X1650" s="43"/>
      <c r="Y1650" s="43"/>
      <c r="Z1650" s="42"/>
      <c r="AA1650" s="43"/>
      <c r="AB1650" s="45"/>
      <c r="AC1650" s="45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  <c r="EB1650" s="29"/>
      <c r="EC1650" s="29"/>
      <c r="ED1650" s="29"/>
      <c r="EE1650" s="29"/>
      <c r="EF1650" s="29"/>
      <c r="EG1650" s="29"/>
      <c r="EH1650" s="29"/>
      <c r="EI1650" s="29"/>
      <c r="EJ1650" s="29"/>
      <c r="EK1650" s="29"/>
      <c r="EL1650" s="29"/>
      <c r="EM1650" s="29"/>
      <c r="EN1650" s="29"/>
      <c r="EO1650" s="29"/>
      <c r="EP1650" s="29"/>
      <c r="EQ1650" s="29"/>
      <c r="ER1650" s="29"/>
      <c r="ES1650" s="29"/>
      <c r="ET1650" s="29"/>
      <c r="EU1650" s="29"/>
      <c r="EV1650" s="29"/>
      <c r="EW1650" s="29"/>
      <c r="EX1650" s="29"/>
      <c r="EY1650" s="29"/>
      <c r="EZ1650" s="29"/>
      <c r="FA1650" s="29"/>
      <c r="FB1650" s="29"/>
      <c r="FC1650" s="29"/>
      <c r="FD1650" s="29"/>
      <c r="FE1650" s="29"/>
      <c r="FF1650" s="29"/>
      <c r="FG1650" s="29"/>
      <c r="FH1650" s="29"/>
      <c r="FI1650" s="29"/>
      <c r="FJ1650" s="29"/>
      <c r="FK1650" s="29"/>
      <c r="FL1650" s="29"/>
      <c r="FM1650" s="29"/>
      <c r="FN1650" s="29"/>
      <c r="FO1650" s="29"/>
      <c r="FP1650" s="29"/>
      <c r="FQ1650" s="29"/>
      <c r="FR1650" s="29"/>
      <c r="FS1650" s="29"/>
      <c r="FT1650" s="29"/>
      <c r="FU1650" s="29"/>
      <c r="FV1650" s="29"/>
      <c r="FW1650" s="29"/>
      <c r="FX1650" s="29"/>
      <c r="FY1650" s="29"/>
      <c r="FZ1650" s="29"/>
      <c r="GA1650" s="29"/>
      <c r="GB1650" s="29"/>
      <c r="GC1650" s="29"/>
      <c r="GD1650" s="29"/>
      <c r="GE1650" s="29"/>
      <c r="GF1650" s="29"/>
      <c r="GG1650" s="29"/>
      <c r="GH1650" s="29"/>
      <c r="GI1650" s="29"/>
      <c r="GJ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</row>
    <row r="1651" spans="2:230" ht="12.75">
      <c r="B1651" s="48"/>
      <c r="C1651" s="48"/>
      <c r="D1651" s="48"/>
      <c r="E1651" s="55"/>
      <c r="F1651" s="56"/>
      <c r="G1651" s="56"/>
      <c r="H1651" s="56"/>
      <c r="I1651" s="48"/>
      <c r="J1651" s="48"/>
      <c r="K1651" s="48"/>
      <c r="L1651" s="56"/>
      <c r="M1651" s="48"/>
      <c r="N1651" s="48"/>
      <c r="O1651" s="49"/>
      <c r="P1651" s="48"/>
      <c r="Q1651" s="48"/>
      <c r="R1651" s="56"/>
      <c r="S1651" s="52"/>
      <c r="T1651" s="116"/>
      <c r="U1651" s="116"/>
      <c r="V1651" s="116"/>
      <c r="W1651" s="116"/>
      <c r="X1651" s="43"/>
      <c r="Y1651" s="43"/>
      <c r="Z1651" s="42"/>
      <c r="AA1651" s="43"/>
      <c r="AB1651" s="45"/>
      <c r="AC1651" s="45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  <c r="EB1651" s="29"/>
      <c r="EC1651" s="29"/>
      <c r="ED1651" s="29"/>
      <c r="EE1651" s="29"/>
      <c r="EF1651" s="29"/>
      <c r="EG1651" s="29"/>
      <c r="EH1651" s="29"/>
      <c r="EI1651" s="29"/>
      <c r="EJ1651" s="29"/>
      <c r="EK1651" s="29"/>
      <c r="EL1651" s="29"/>
      <c r="EM1651" s="29"/>
      <c r="EN1651" s="29"/>
      <c r="EO1651" s="29"/>
      <c r="EP1651" s="29"/>
      <c r="EQ1651" s="29"/>
      <c r="ER1651" s="29"/>
      <c r="ES1651" s="29"/>
      <c r="ET1651" s="29"/>
      <c r="EU1651" s="29"/>
      <c r="EV1651" s="29"/>
      <c r="EW1651" s="29"/>
      <c r="EX1651" s="29"/>
      <c r="EY1651" s="29"/>
      <c r="EZ1651" s="29"/>
      <c r="FA1651" s="29"/>
      <c r="FB1651" s="29"/>
      <c r="FC1651" s="29"/>
      <c r="FD1651" s="29"/>
      <c r="FE1651" s="29"/>
      <c r="FF1651" s="29"/>
      <c r="FG1651" s="29"/>
      <c r="FH1651" s="29"/>
      <c r="FI1651" s="29"/>
      <c r="FJ1651" s="29"/>
      <c r="FK1651" s="29"/>
      <c r="FL1651" s="29"/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29"/>
      <c r="GF1651" s="29"/>
      <c r="GG1651" s="29"/>
      <c r="GH1651" s="29"/>
      <c r="GI1651" s="29"/>
      <c r="GJ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</row>
    <row r="1652" spans="2:230" ht="12.75">
      <c r="B1652" s="48"/>
      <c r="C1652" s="48"/>
      <c r="D1652" s="48"/>
      <c r="E1652" s="55"/>
      <c r="F1652" s="56"/>
      <c r="G1652" s="56"/>
      <c r="H1652" s="56"/>
      <c r="I1652" s="48"/>
      <c r="J1652" s="48"/>
      <c r="K1652" s="48"/>
      <c r="L1652" s="56"/>
      <c r="M1652" s="48"/>
      <c r="N1652" s="48"/>
      <c r="O1652" s="49"/>
      <c r="P1652" s="48"/>
      <c r="Q1652" s="48"/>
      <c r="R1652" s="56"/>
      <c r="S1652" s="52"/>
      <c r="T1652" s="116"/>
      <c r="U1652" s="116"/>
      <c r="V1652" s="116"/>
      <c r="W1652" s="116"/>
      <c r="X1652" s="43"/>
      <c r="Y1652" s="43"/>
      <c r="Z1652" s="42"/>
      <c r="AA1652" s="43"/>
      <c r="AB1652" s="45"/>
      <c r="AC1652" s="45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  <c r="EB1652" s="29"/>
      <c r="EC1652" s="29"/>
      <c r="ED1652" s="29"/>
      <c r="EE1652" s="29"/>
      <c r="EF1652" s="29"/>
      <c r="EG1652" s="29"/>
      <c r="EH1652" s="29"/>
      <c r="EI1652" s="29"/>
      <c r="EJ1652" s="29"/>
      <c r="EK1652" s="29"/>
      <c r="EL1652" s="29"/>
      <c r="EM1652" s="29"/>
      <c r="EN1652" s="29"/>
      <c r="EO1652" s="29"/>
      <c r="EP1652" s="29"/>
      <c r="EQ1652" s="29"/>
      <c r="ER1652" s="29"/>
      <c r="ES1652" s="29"/>
      <c r="ET1652" s="29"/>
      <c r="EU1652" s="29"/>
      <c r="EV1652" s="29"/>
      <c r="EW1652" s="29"/>
      <c r="EX1652" s="29"/>
      <c r="EY1652" s="29"/>
      <c r="EZ1652" s="29"/>
      <c r="FA1652" s="29"/>
      <c r="FB1652" s="29"/>
      <c r="FC1652" s="29"/>
      <c r="FD1652" s="29"/>
      <c r="FE1652" s="29"/>
      <c r="FF1652" s="29"/>
      <c r="FG1652" s="29"/>
      <c r="FH1652" s="29"/>
      <c r="FI1652" s="29"/>
      <c r="FJ1652" s="29"/>
      <c r="FK1652" s="29"/>
      <c r="FL1652" s="29"/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29"/>
      <c r="GF1652" s="29"/>
      <c r="GG1652" s="29"/>
      <c r="GH1652" s="29"/>
      <c r="GI1652" s="29"/>
      <c r="GJ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</row>
    <row r="1653" spans="2:230" ht="12.75">
      <c r="B1653" s="48"/>
      <c r="C1653" s="48"/>
      <c r="D1653" s="48"/>
      <c r="E1653" s="55"/>
      <c r="F1653" s="56"/>
      <c r="G1653" s="56"/>
      <c r="H1653" s="56"/>
      <c r="I1653" s="48"/>
      <c r="J1653" s="48"/>
      <c r="K1653" s="48"/>
      <c r="L1653" s="56"/>
      <c r="M1653" s="48"/>
      <c r="N1653" s="48"/>
      <c r="O1653" s="49"/>
      <c r="P1653" s="48"/>
      <c r="Q1653" s="48"/>
      <c r="R1653" s="56"/>
      <c r="S1653" s="52"/>
      <c r="T1653" s="116"/>
      <c r="U1653" s="116"/>
      <c r="V1653" s="116"/>
      <c r="W1653" s="116"/>
      <c r="X1653" s="43"/>
      <c r="Y1653" s="43"/>
      <c r="Z1653" s="42"/>
      <c r="AA1653" s="43"/>
      <c r="AB1653" s="45"/>
      <c r="AC1653" s="45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</row>
    <row r="1654" spans="2:230" ht="12.75">
      <c r="B1654" s="48"/>
      <c r="C1654" s="48"/>
      <c r="D1654" s="48"/>
      <c r="E1654" s="55"/>
      <c r="F1654" s="56"/>
      <c r="G1654" s="56"/>
      <c r="H1654" s="56"/>
      <c r="I1654" s="48"/>
      <c r="J1654" s="48"/>
      <c r="K1654" s="48"/>
      <c r="L1654" s="56"/>
      <c r="M1654" s="48"/>
      <c r="N1654" s="48"/>
      <c r="O1654" s="49"/>
      <c r="P1654" s="48"/>
      <c r="Q1654" s="48"/>
      <c r="R1654" s="56"/>
      <c r="S1654" s="52"/>
      <c r="T1654" s="116"/>
      <c r="U1654" s="116"/>
      <c r="V1654" s="116"/>
      <c r="W1654" s="116"/>
      <c r="X1654" s="43"/>
      <c r="Y1654" s="43"/>
      <c r="Z1654" s="42"/>
      <c r="AA1654" s="43"/>
      <c r="AB1654" s="45"/>
      <c r="AC1654" s="45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  <c r="EB1654" s="29"/>
      <c r="EC1654" s="29"/>
      <c r="ED1654" s="29"/>
      <c r="EE1654" s="29"/>
      <c r="EF1654" s="29"/>
      <c r="EG1654" s="29"/>
      <c r="EH1654" s="29"/>
      <c r="EI1654" s="29"/>
      <c r="EJ1654" s="29"/>
      <c r="EK1654" s="29"/>
      <c r="EL1654" s="29"/>
      <c r="EM1654" s="29"/>
      <c r="EN1654" s="29"/>
      <c r="EO1654" s="29"/>
      <c r="EP1654" s="29"/>
      <c r="EQ1654" s="29"/>
      <c r="ER1654" s="29"/>
      <c r="ES1654" s="29"/>
      <c r="ET1654" s="29"/>
      <c r="EU1654" s="29"/>
      <c r="EV1654" s="29"/>
      <c r="EW1654" s="29"/>
      <c r="EX1654" s="29"/>
      <c r="EY1654" s="29"/>
      <c r="EZ1654" s="29"/>
      <c r="FA1654" s="29"/>
      <c r="FB1654" s="29"/>
      <c r="FC1654" s="29"/>
      <c r="FD1654" s="29"/>
      <c r="FE1654" s="29"/>
      <c r="FF1654" s="29"/>
      <c r="FG1654" s="29"/>
      <c r="FH1654" s="29"/>
      <c r="FI1654" s="29"/>
      <c r="FJ1654" s="29"/>
      <c r="FK1654" s="29"/>
      <c r="FL1654" s="29"/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29"/>
      <c r="GF1654" s="29"/>
      <c r="GG1654" s="29"/>
      <c r="GH1654" s="29"/>
      <c r="GI1654" s="29"/>
      <c r="GJ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</row>
    <row r="1655" spans="2:230" ht="12.75">
      <c r="B1655" s="48"/>
      <c r="C1655" s="48"/>
      <c r="D1655" s="48"/>
      <c r="E1655" s="55"/>
      <c r="F1655" s="56"/>
      <c r="G1655" s="56"/>
      <c r="H1655" s="56"/>
      <c r="I1655" s="48"/>
      <c r="J1655" s="48"/>
      <c r="K1655" s="48"/>
      <c r="L1655" s="56"/>
      <c r="M1655" s="48"/>
      <c r="N1655" s="48"/>
      <c r="O1655" s="49"/>
      <c r="P1655" s="48"/>
      <c r="Q1655" s="48"/>
      <c r="R1655" s="56"/>
      <c r="S1655" s="52"/>
      <c r="T1655" s="116"/>
      <c r="U1655" s="116"/>
      <c r="V1655" s="116"/>
      <c r="W1655" s="116"/>
      <c r="X1655" s="43"/>
      <c r="Y1655" s="43"/>
      <c r="Z1655" s="42"/>
      <c r="AA1655" s="43"/>
      <c r="AB1655" s="45"/>
      <c r="AC1655" s="45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  <c r="BI1655" s="29"/>
      <c r="BJ1655" s="29"/>
      <c r="BK1655" s="29"/>
      <c r="BL1655" s="29"/>
      <c r="BM1655" s="29"/>
      <c r="BN1655" s="29"/>
      <c r="BO1655" s="29"/>
      <c r="BP1655" s="29"/>
      <c r="BQ1655" s="29"/>
      <c r="BR1655" s="29"/>
      <c r="BS1655" s="29"/>
      <c r="BT1655" s="29"/>
      <c r="BU1655" s="29"/>
      <c r="BV1655" s="29"/>
      <c r="BW1655" s="29"/>
      <c r="BX1655" s="29"/>
      <c r="BY1655" s="29"/>
      <c r="BZ1655" s="29"/>
      <c r="CA1655" s="29"/>
      <c r="CB1655" s="29"/>
      <c r="CC1655" s="29"/>
      <c r="CD1655" s="29"/>
      <c r="CE1655" s="29"/>
      <c r="CF1655" s="29"/>
      <c r="CG1655" s="29"/>
      <c r="CH1655" s="29"/>
      <c r="CI1655" s="29"/>
      <c r="CJ1655" s="29"/>
      <c r="CK1655" s="29"/>
      <c r="CL1655" s="29"/>
      <c r="CM1655" s="29"/>
      <c r="CN1655" s="29"/>
      <c r="CO1655" s="29"/>
      <c r="CP1655" s="29"/>
      <c r="CQ1655" s="29"/>
      <c r="CR1655" s="29"/>
      <c r="CS1655" s="29"/>
      <c r="CT1655" s="29"/>
      <c r="CU1655" s="29"/>
      <c r="CV1655" s="29"/>
      <c r="CW1655" s="29"/>
      <c r="CX1655" s="29"/>
      <c r="CY1655" s="29"/>
      <c r="CZ1655" s="29"/>
      <c r="DA1655" s="29"/>
      <c r="DB1655" s="29"/>
      <c r="DC1655" s="29"/>
      <c r="DD1655" s="29"/>
      <c r="DE1655" s="29"/>
      <c r="DF1655" s="29"/>
      <c r="DG1655" s="29"/>
      <c r="DH1655" s="29"/>
      <c r="DI1655" s="29"/>
      <c r="DJ1655" s="29"/>
      <c r="DK1655" s="29"/>
      <c r="DL1655" s="29"/>
      <c r="DM1655" s="29"/>
      <c r="DN1655" s="29"/>
      <c r="DO1655" s="29"/>
      <c r="DP1655" s="29"/>
      <c r="DQ1655" s="29"/>
      <c r="DR1655" s="29"/>
      <c r="DS1655" s="29"/>
      <c r="DT1655" s="29"/>
      <c r="DU1655" s="29"/>
      <c r="DV1655" s="29"/>
      <c r="DW1655" s="29"/>
      <c r="DX1655" s="29"/>
      <c r="DY1655" s="29"/>
      <c r="DZ1655" s="29"/>
      <c r="EA1655" s="29"/>
      <c r="EB1655" s="29"/>
      <c r="EC1655" s="29"/>
      <c r="ED1655" s="29"/>
      <c r="EE1655" s="29"/>
      <c r="EF1655" s="29"/>
      <c r="EG1655" s="29"/>
      <c r="EH1655" s="29"/>
      <c r="EI1655" s="29"/>
      <c r="EJ1655" s="29"/>
      <c r="EK1655" s="29"/>
      <c r="EL1655" s="29"/>
      <c r="EM1655" s="29"/>
      <c r="EN1655" s="29"/>
      <c r="EO1655" s="29"/>
      <c r="EP1655" s="29"/>
      <c r="EQ1655" s="29"/>
      <c r="ER1655" s="29"/>
      <c r="ES1655" s="29"/>
      <c r="ET1655" s="29"/>
      <c r="EU1655" s="29"/>
      <c r="EV1655" s="29"/>
      <c r="EW1655" s="29"/>
      <c r="EX1655" s="29"/>
      <c r="EY1655" s="29"/>
      <c r="EZ1655" s="29"/>
      <c r="FA1655" s="29"/>
      <c r="FB1655" s="29"/>
      <c r="FC1655" s="29"/>
      <c r="FD1655" s="29"/>
      <c r="FE1655" s="29"/>
      <c r="FF1655" s="29"/>
      <c r="FG1655" s="29"/>
      <c r="FH1655" s="29"/>
      <c r="FI1655" s="29"/>
      <c r="FJ1655" s="29"/>
      <c r="FK1655" s="29"/>
      <c r="FL1655" s="29"/>
      <c r="FM1655" s="29"/>
      <c r="FN1655" s="29"/>
      <c r="FO1655" s="29"/>
      <c r="FP1655" s="29"/>
      <c r="FQ1655" s="29"/>
      <c r="FR1655" s="29"/>
      <c r="FS1655" s="29"/>
      <c r="FT1655" s="29"/>
      <c r="FU1655" s="29"/>
      <c r="FV1655" s="29"/>
      <c r="FW1655" s="29"/>
      <c r="FX1655" s="29"/>
      <c r="FY1655" s="29"/>
      <c r="FZ1655" s="29"/>
      <c r="GA1655" s="29"/>
      <c r="GB1655" s="29"/>
      <c r="GC1655" s="29"/>
      <c r="GD1655" s="29"/>
      <c r="GE1655" s="29"/>
      <c r="GF1655" s="29"/>
      <c r="GG1655" s="29"/>
      <c r="GH1655" s="29"/>
      <c r="GI1655" s="29"/>
      <c r="GJ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</row>
    <row r="1656" spans="2:230" ht="12.75">
      <c r="B1656" s="48"/>
      <c r="C1656" s="48"/>
      <c r="D1656" s="48"/>
      <c r="E1656" s="55"/>
      <c r="F1656" s="56"/>
      <c r="G1656" s="56"/>
      <c r="H1656" s="56"/>
      <c r="I1656" s="48"/>
      <c r="J1656" s="48"/>
      <c r="K1656" s="48"/>
      <c r="L1656" s="56"/>
      <c r="M1656" s="48"/>
      <c r="N1656" s="48"/>
      <c r="O1656" s="49"/>
      <c r="P1656" s="48"/>
      <c r="Q1656" s="48"/>
      <c r="R1656" s="56"/>
      <c r="S1656" s="52"/>
      <c r="T1656" s="116"/>
      <c r="U1656" s="116"/>
      <c r="V1656" s="116"/>
      <c r="W1656" s="116"/>
      <c r="X1656" s="43"/>
      <c r="Y1656" s="43"/>
      <c r="Z1656" s="42"/>
      <c r="AA1656" s="43"/>
      <c r="AB1656" s="45"/>
      <c r="AC1656" s="45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  <c r="BE1656" s="29"/>
      <c r="BF1656" s="29"/>
      <c r="BG1656" s="29"/>
      <c r="BH1656" s="29"/>
      <c r="BI1656" s="29"/>
      <c r="BJ1656" s="29"/>
      <c r="BK1656" s="29"/>
      <c r="BL1656" s="29"/>
      <c r="BM1656" s="29"/>
      <c r="BN1656" s="29"/>
      <c r="BO1656" s="29"/>
      <c r="BP1656" s="29"/>
      <c r="BQ1656" s="29"/>
      <c r="BR1656" s="29"/>
      <c r="BS1656" s="29"/>
      <c r="BT1656" s="29"/>
      <c r="BU1656" s="29"/>
      <c r="BV1656" s="29"/>
      <c r="BW1656" s="29"/>
      <c r="BX1656" s="29"/>
      <c r="BY1656" s="29"/>
      <c r="BZ1656" s="29"/>
      <c r="CA1656" s="29"/>
      <c r="CB1656" s="29"/>
      <c r="CC1656" s="29"/>
      <c r="CD1656" s="29"/>
      <c r="CE1656" s="29"/>
      <c r="CF1656" s="29"/>
      <c r="CG1656" s="29"/>
      <c r="CH1656" s="29"/>
      <c r="CI1656" s="29"/>
      <c r="CJ1656" s="29"/>
      <c r="CK1656" s="29"/>
      <c r="CL1656" s="29"/>
      <c r="CM1656" s="29"/>
      <c r="CN1656" s="29"/>
      <c r="CO1656" s="29"/>
      <c r="CP1656" s="29"/>
      <c r="CQ1656" s="29"/>
      <c r="CR1656" s="29"/>
      <c r="CS1656" s="29"/>
      <c r="CT1656" s="29"/>
      <c r="CU1656" s="29"/>
      <c r="CV1656" s="29"/>
      <c r="CW1656" s="29"/>
      <c r="CX1656" s="29"/>
      <c r="CY1656" s="29"/>
      <c r="CZ1656" s="29"/>
      <c r="DA1656" s="29"/>
      <c r="DB1656" s="29"/>
      <c r="DC1656" s="29"/>
      <c r="DD1656" s="29"/>
      <c r="DE1656" s="29"/>
      <c r="DF1656" s="29"/>
      <c r="DG1656" s="29"/>
      <c r="DH1656" s="29"/>
      <c r="DI1656" s="29"/>
      <c r="DJ1656" s="29"/>
      <c r="DK1656" s="29"/>
      <c r="DL1656" s="29"/>
      <c r="DM1656" s="29"/>
      <c r="DN1656" s="29"/>
      <c r="DO1656" s="29"/>
      <c r="DP1656" s="29"/>
      <c r="DQ1656" s="29"/>
      <c r="DR1656" s="29"/>
      <c r="DS1656" s="29"/>
      <c r="DT1656" s="29"/>
      <c r="DU1656" s="29"/>
      <c r="DV1656" s="29"/>
      <c r="DW1656" s="29"/>
      <c r="DX1656" s="29"/>
      <c r="DY1656" s="29"/>
      <c r="DZ1656" s="29"/>
      <c r="EA1656" s="29"/>
      <c r="EB1656" s="29"/>
      <c r="EC1656" s="29"/>
      <c r="ED1656" s="29"/>
      <c r="EE1656" s="29"/>
      <c r="EF1656" s="29"/>
      <c r="EG1656" s="29"/>
      <c r="EH1656" s="29"/>
      <c r="EI1656" s="29"/>
      <c r="EJ1656" s="29"/>
      <c r="EK1656" s="29"/>
      <c r="EL1656" s="29"/>
      <c r="EM1656" s="29"/>
      <c r="EN1656" s="29"/>
      <c r="EO1656" s="29"/>
      <c r="EP1656" s="29"/>
      <c r="EQ1656" s="29"/>
      <c r="ER1656" s="29"/>
      <c r="ES1656" s="29"/>
      <c r="ET1656" s="29"/>
      <c r="EU1656" s="29"/>
      <c r="EV1656" s="29"/>
      <c r="EW1656" s="29"/>
      <c r="EX1656" s="29"/>
      <c r="EY1656" s="29"/>
      <c r="EZ1656" s="29"/>
      <c r="FA1656" s="29"/>
      <c r="FB1656" s="29"/>
      <c r="FC1656" s="29"/>
      <c r="FD1656" s="29"/>
      <c r="FE1656" s="29"/>
      <c r="FF1656" s="29"/>
      <c r="FG1656" s="29"/>
      <c r="FH1656" s="29"/>
      <c r="FI1656" s="29"/>
      <c r="FJ1656" s="29"/>
      <c r="FK1656" s="29"/>
      <c r="FL1656" s="29"/>
      <c r="FM1656" s="29"/>
      <c r="FN1656" s="29"/>
      <c r="FO1656" s="29"/>
      <c r="FP1656" s="29"/>
      <c r="FQ1656" s="29"/>
      <c r="FR1656" s="29"/>
      <c r="FS1656" s="29"/>
      <c r="FT1656" s="29"/>
      <c r="FU1656" s="29"/>
      <c r="FV1656" s="29"/>
      <c r="FW1656" s="29"/>
      <c r="FX1656" s="29"/>
      <c r="FY1656" s="29"/>
      <c r="FZ1656" s="29"/>
      <c r="GA1656" s="29"/>
      <c r="GB1656" s="29"/>
      <c r="GC1656" s="29"/>
      <c r="GD1656" s="29"/>
      <c r="GE1656" s="29"/>
      <c r="GF1656" s="29"/>
      <c r="GG1656" s="29"/>
      <c r="GH1656" s="29"/>
      <c r="GI1656" s="29"/>
      <c r="GJ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</row>
    <row r="1657" spans="2:230" ht="12.75">
      <c r="B1657" s="48"/>
      <c r="C1657" s="48"/>
      <c r="D1657" s="48"/>
      <c r="E1657" s="55"/>
      <c r="F1657" s="56"/>
      <c r="G1657" s="56"/>
      <c r="H1657" s="56"/>
      <c r="I1657" s="48"/>
      <c r="J1657" s="48"/>
      <c r="K1657" s="48"/>
      <c r="L1657" s="56"/>
      <c r="M1657" s="48"/>
      <c r="N1657" s="48"/>
      <c r="O1657" s="49"/>
      <c r="P1657" s="48"/>
      <c r="Q1657" s="48"/>
      <c r="R1657" s="56"/>
      <c r="S1657" s="52"/>
      <c r="T1657" s="116"/>
      <c r="U1657" s="116"/>
      <c r="V1657" s="116"/>
      <c r="W1657" s="116"/>
      <c r="X1657" s="43"/>
      <c r="Y1657" s="43"/>
      <c r="Z1657" s="42"/>
      <c r="AA1657" s="43"/>
      <c r="AB1657" s="45"/>
      <c r="AC1657" s="45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  <c r="EU1657" s="29"/>
      <c r="EV1657" s="29"/>
      <c r="EW1657" s="29"/>
      <c r="EX1657" s="29"/>
      <c r="EY1657" s="29"/>
      <c r="EZ1657" s="29"/>
      <c r="FA1657" s="29"/>
      <c r="FB1657" s="29"/>
      <c r="FC1657" s="29"/>
      <c r="FD1657" s="29"/>
      <c r="FE1657" s="29"/>
      <c r="FF1657" s="29"/>
      <c r="FG1657" s="29"/>
      <c r="FH1657" s="29"/>
      <c r="FI1657" s="29"/>
      <c r="FJ1657" s="29"/>
      <c r="FK1657" s="29"/>
      <c r="FL1657" s="29"/>
      <c r="FM1657" s="29"/>
      <c r="FN1657" s="29"/>
      <c r="FO1657" s="29"/>
      <c r="FP1657" s="29"/>
      <c r="FQ1657" s="29"/>
      <c r="FR1657" s="29"/>
      <c r="FS1657" s="29"/>
      <c r="FT1657" s="29"/>
      <c r="FU1657" s="29"/>
      <c r="FV1657" s="29"/>
      <c r="FW1657" s="29"/>
      <c r="FX1657" s="29"/>
      <c r="FY1657" s="29"/>
      <c r="FZ1657" s="29"/>
      <c r="GA1657" s="29"/>
      <c r="GB1657" s="29"/>
      <c r="GC1657" s="29"/>
      <c r="GD1657" s="29"/>
      <c r="GE1657" s="29"/>
      <c r="GF1657" s="29"/>
      <c r="GG1657" s="29"/>
      <c r="GH1657" s="29"/>
      <c r="GI1657" s="29"/>
      <c r="GJ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</row>
    <row r="1658" spans="2:230" ht="12.75">
      <c r="B1658" s="48"/>
      <c r="C1658" s="48"/>
      <c r="D1658" s="48"/>
      <c r="E1658" s="55"/>
      <c r="F1658" s="56"/>
      <c r="G1658" s="56"/>
      <c r="H1658" s="56"/>
      <c r="I1658" s="48"/>
      <c r="J1658" s="48"/>
      <c r="K1658" s="48"/>
      <c r="L1658" s="56"/>
      <c r="M1658" s="48"/>
      <c r="N1658" s="48"/>
      <c r="O1658" s="49"/>
      <c r="P1658" s="48"/>
      <c r="Q1658" s="48"/>
      <c r="R1658" s="56"/>
      <c r="S1658" s="52"/>
      <c r="T1658" s="116"/>
      <c r="U1658" s="116"/>
      <c r="V1658" s="116"/>
      <c r="W1658" s="116"/>
      <c r="X1658" s="43"/>
      <c r="Y1658" s="43"/>
      <c r="Z1658" s="42"/>
      <c r="AA1658" s="43"/>
      <c r="AB1658" s="45"/>
      <c r="AC1658" s="45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  <c r="BE1658" s="29"/>
      <c r="BF1658" s="29"/>
      <c r="BG1658" s="29"/>
      <c r="BH1658" s="29"/>
      <c r="BI1658" s="29"/>
      <c r="BJ1658" s="29"/>
      <c r="BK1658" s="29"/>
      <c r="BL1658" s="29"/>
      <c r="BM1658" s="29"/>
      <c r="BN1658" s="29"/>
      <c r="BO1658" s="29"/>
      <c r="BP1658" s="29"/>
      <c r="BQ1658" s="29"/>
      <c r="BR1658" s="29"/>
      <c r="BS1658" s="29"/>
      <c r="BT1658" s="29"/>
      <c r="BU1658" s="29"/>
      <c r="BV1658" s="29"/>
      <c r="BW1658" s="29"/>
      <c r="BX1658" s="29"/>
      <c r="BY1658" s="29"/>
      <c r="BZ1658" s="29"/>
      <c r="CA1658" s="29"/>
      <c r="CB1658" s="29"/>
      <c r="CC1658" s="29"/>
      <c r="CD1658" s="29"/>
      <c r="CE1658" s="29"/>
      <c r="CF1658" s="29"/>
      <c r="CG1658" s="29"/>
      <c r="CH1658" s="29"/>
      <c r="CI1658" s="29"/>
      <c r="CJ1658" s="29"/>
      <c r="CK1658" s="29"/>
      <c r="CL1658" s="29"/>
      <c r="CM1658" s="29"/>
      <c r="CN1658" s="29"/>
      <c r="CO1658" s="29"/>
      <c r="CP1658" s="29"/>
      <c r="CQ1658" s="29"/>
      <c r="CR1658" s="29"/>
      <c r="CS1658" s="29"/>
      <c r="CT1658" s="29"/>
      <c r="CU1658" s="29"/>
      <c r="CV1658" s="29"/>
      <c r="CW1658" s="29"/>
      <c r="CX1658" s="29"/>
      <c r="CY1658" s="29"/>
      <c r="CZ1658" s="29"/>
      <c r="DA1658" s="29"/>
      <c r="DB1658" s="29"/>
      <c r="DC1658" s="29"/>
      <c r="DD1658" s="29"/>
      <c r="DE1658" s="29"/>
      <c r="DF1658" s="29"/>
      <c r="DG1658" s="29"/>
      <c r="DH1658" s="29"/>
      <c r="DI1658" s="29"/>
      <c r="DJ1658" s="29"/>
      <c r="DK1658" s="29"/>
      <c r="DL1658" s="29"/>
      <c r="DM1658" s="29"/>
      <c r="DN1658" s="29"/>
      <c r="DO1658" s="29"/>
      <c r="DP1658" s="29"/>
      <c r="DQ1658" s="29"/>
      <c r="DR1658" s="29"/>
      <c r="DS1658" s="29"/>
      <c r="DT1658" s="29"/>
      <c r="DU1658" s="29"/>
      <c r="DV1658" s="29"/>
      <c r="DW1658" s="29"/>
      <c r="DX1658" s="29"/>
      <c r="DY1658" s="29"/>
      <c r="DZ1658" s="29"/>
      <c r="EA1658" s="29"/>
      <c r="EB1658" s="29"/>
      <c r="EC1658" s="29"/>
      <c r="ED1658" s="29"/>
      <c r="EE1658" s="29"/>
      <c r="EF1658" s="29"/>
      <c r="EG1658" s="29"/>
      <c r="EH1658" s="29"/>
      <c r="EI1658" s="29"/>
      <c r="EJ1658" s="29"/>
      <c r="EK1658" s="29"/>
      <c r="EL1658" s="29"/>
      <c r="EM1658" s="29"/>
      <c r="EN1658" s="29"/>
      <c r="EO1658" s="29"/>
      <c r="EP1658" s="29"/>
      <c r="EQ1658" s="29"/>
      <c r="ER1658" s="29"/>
      <c r="ES1658" s="29"/>
      <c r="ET1658" s="29"/>
      <c r="EU1658" s="29"/>
      <c r="EV1658" s="29"/>
      <c r="EW1658" s="29"/>
      <c r="EX1658" s="29"/>
      <c r="EY1658" s="29"/>
      <c r="EZ1658" s="29"/>
      <c r="FA1658" s="29"/>
      <c r="FB1658" s="29"/>
      <c r="FC1658" s="29"/>
      <c r="FD1658" s="29"/>
      <c r="FE1658" s="29"/>
      <c r="FF1658" s="29"/>
      <c r="FG1658" s="29"/>
      <c r="FH1658" s="29"/>
      <c r="FI1658" s="29"/>
      <c r="FJ1658" s="29"/>
      <c r="FK1658" s="29"/>
      <c r="FL1658" s="29"/>
      <c r="FM1658" s="29"/>
      <c r="FN1658" s="29"/>
      <c r="FO1658" s="29"/>
      <c r="FP1658" s="29"/>
      <c r="FQ1658" s="29"/>
      <c r="FR1658" s="29"/>
      <c r="FS1658" s="29"/>
      <c r="FT1658" s="29"/>
      <c r="FU1658" s="29"/>
      <c r="FV1658" s="29"/>
      <c r="FW1658" s="29"/>
      <c r="FX1658" s="29"/>
      <c r="FY1658" s="29"/>
      <c r="FZ1658" s="29"/>
      <c r="GA1658" s="29"/>
      <c r="GB1658" s="29"/>
      <c r="GC1658" s="29"/>
      <c r="GD1658" s="29"/>
      <c r="GE1658" s="29"/>
      <c r="GF1658" s="29"/>
      <c r="GG1658" s="29"/>
      <c r="GH1658" s="29"/>
      <c r="GI1658" s="29"/>
      <c r="GJ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</row>
    <row r="1659" spans="2:230" ht="12.75">
      <c r="B1659" s="48"/>
      <c r="C1659" s="48"/>
      <c r="D1659" s="48"/>
      <c r="E1659" s="55"/>
      <c r="F1659" s="56"/>
      <c r="G1659" s="56"/>
      <c r="H1659" s="56"/>
      <c r="I1659" s="48"/>
      <c r="J1659" s="48"/>
      <c r="K1659" s="48"/>
      <c r="L1659" s="56"/>
      <c r="M1659" s="48"/>
      <c r="N1659" s="48"/>
      <c r="O1659" s="49"/>
      <c r="P1659" s="48"/>
      <c r="Q1659" s="48"/>
      <c r="R1659" s="56"/>
      <c r="S1659" s="52"/>
      <c r="T1659" s="116"/>
      <c r="U1659" s="116"/>
      <c r="V1659" s="116"/>
      <c r="W1659" s="116"/>
      <c r="X1659" s="43"/>
      <c r="Y1659" s="43"/>
      <c r="Z1659" s="42"/>
      <c r="AA1659" s="43"/>
      <c r="AB1659" s="45"/>
      <c r="AC1659" s="45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  <c r="BE1659" s="29"/>
      <c r="BF1659" s="29"/>
      <c r="BG1659" s="29"/>
      <c r="BH1659" s="29"/>
      <c r="BI1659" s="29"/>
      <c r="BJ1659" s="29"/>
      <c r="BK1659" s="29"/>
      <c r="BL1659" s="29"/>
      <c r="BM1659" s="29"/>
      <c r="BN1659" s="29"/>
      <c r="BO1659" s="29"/>
      <c r="BP1659" s="29"/>
      <c r="BQ1659" s="29"/>
      <c r="BR1659" s="29"/>
      <c r="BS1659" s="29"/>
      <c r="BT1659" s="29"/>
      <c r="BU1659" s="29"/>
      <c r="BV1659" s="29"/>
      <c r="BW1659" s="29"/>
      <c r="BX1659" s="29"/>
      <c r="BY1659" s="29"/>
      <c r="BZ1659" s="29"/>
      <c r="CA1659" s="29"/>
      <c r="CB1659" s="29"/>
      <c r="CC1659" s="29"/>
      <c r="CD1659" s="29"/>
      <c r="CE1659" s="29"/>
      <c r="CF1659" s="29"/>
      <c r="CG1659" s="29"/>
      <c r="CH1659" s="29"/>
      <c r="CI1659" s="29"/>
      <c r="CJ1659" s="29"/>
      <c r="CK1659" s="29"/>
      <c r="CL1659" s="29"/>
      <c r="CM1659" s="29"/>
      <c r="CN1659" s="29"/>
      <c r="CO1659" s="29"/>
      <c r="CP1659" s="29"/>
      <c r="CQ1659" s="29"/>
      <c r="CR1659" s="29"/>
      <c r="CS1659" s="29"/>
      <c r="CT1659" s="29"/>
      <c r="CU1659" s="29"/>
      <c r="CV1659" s="29"/>
      <c r="CW1659" s="29"/>
      <c r="CX1659" s="29"/>
      <c r="CY1659" s="29"/>
      <c r="CZ1659" s="29"/>
      <c r="DA1659" s="29"/>
      <c r="DB1659" s="29"/>
      <c r="DC1659" s="29"/>
      <c r="DD1659" s="29"/>
      <c r="DE1659" s="29"/>
      <c r="DF1659" s="29"/>
      <c r="DG1659" s="29"/>
      <c r="DH1659" s="29"/>
      <c r="DI1659" s="29"/>
      <c r="DJ1659" s="29"/>
      <c r="DK1659" s="29"/>
      <c r="DL1659" s="29"/>
      <c r="DM1659" s="29"/>
      <c r="DN1659" s="29"/>
      <c r="DO1659" s="29"/>
      <c r="DP1659" s="29"/>
      <c r="DQ1659" s="29"/>
      <c r="DR1659" s="29"/>
      <c r="DS1659" s="29"/>
      <c r="DT1659" s="29"/>
      <c r="DU1659" s="29"/>
      <c r="DV1659" s="29"/>
      <c r="DW1659" s="29"/>
      <c r="DX1659" s="29"/>
      <c r="DY1659" s="29"/>
      <c r="DZ1659" s="29"/>
      <c r="EA1659" s="29"/>
      <c r="EB1659" s="29"/>
      <c r="EC1659" s="29"/>
      <c r="ED1659" s="29"/>
      <c r="EE1659" s="29"/>
      <c r="EF1659" s="29"/>
      <c r="EG1659" s="29"/>
      <c r="EH1659" s="29"/>
      <c r="EI1659" s="29"/>
      <c r="EJ1659" s="29"/>
      <c r="EK1659" s="29"/>
      <c r="EL1659" s="29"/>
      <c r="EM1659" s="29"/>
      <c r="EN1659" s="29"/>
      <c r="EO1659" s="29"/>
      <c r="EP1659" s="29"/>
      <c r="EQ1659" s="29"/>
      <c r="ER1659" s="29"/>
      <c r="ES1659" s="29"/>
      <c r="ET1659" s="29"/>
      <c r="EU1659" s="29"/>
      <c r="EV1659" s="29"/>
      <c r="EW1659" s="29"/>
      <c r="EX1659" s="29"/>
      <c r="EY1659" s="29"/>
      <c r="EZ1659" s="29"/>
      <c r="FA1659" s="29"/>
      <c r="FB1659" s="29"/>
      <c r="FC1659" s="29"/>
      <c r="FD1659" s="29"/>
      <c r="FE1659" s="29"/>
      <c r="FF1659" s="29"/>
      <c r="FG1659" s="29"/>
      <c r="FH1659" s="29"/>
      <c r="FI1659" s="29"/>
      <c r="FJ1659" s="29"/>
      <c r="FK1659" s="29"/>
      <c r="FL1659" s="29"/>
      <c r="FM1659" s="29"/>
      <c r="FN1659" s="29"/>
      <c r="FO1659" s="29"/>
      <c r="FP1659" s="29"/>
      <c r="FQ1659" s="29"/>
      <c r="FR1659" s="29"/>
      <c r="FS1659" s="29"/>
      <c r="FT1659" s="29"/>
      <c r="FU1659" s="29"/>
      <c r="FV1659" s="29"/>
      <c r="FW1659" s="29"/>
      <c r="FX1659" s="29"/>
      <c r="FY1659" s="29"/>
      <c r="FZ1659" s="29"/>
      <c r="GA1659" s="29"/>
      <c r="GB1659" s="29"/>
      <c r="GC1659" s="29"/>
      <c r="GD1659" s="29"/>
      <c r="GE1659" s="29"/>
      <c r="GF1659" s="29"/>
      <c r="GG1659" s="29"/>
      <c r="GH1659" s="29"/>
      <c r="GI1659" s="29"/>
      <c r="GJ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</row>
    <row r="1660" spans="2:230" ht="12.75">
      <c r="B1660" s="48"/>
      <c r="C1660" s="48"/>
      <c r="D1660" s="48"/>
      <c r="E1660" s="55"/>
      <c r="F1660" s="56"/>
      <c r="G1660" s="56"/>
      <c r="H1660" s="56"/>
      <c r="I1660" s="48"/>
      <c r="J1660" s="48"/>
      <c r="K1660" s="48"/>
      <c r="L1660" s="56"/>
      <c r="M1660" s="48"/>
      <c r="N1660" s="48"/>
      <c r="O1660" s="49"/>
      <c r="P1660" s="48"/>
      <c r="Q1660" s="48"/>
      <c r="R1660" s="56"/>
      <c r="S1660" s="52"/>
      <c r="T1660" s="116"/>
      <c r="U1660" s="116"/>
      <c r="V1660" s="116"/>
      <c r="W1660" s="116"/>
      <c r="X1660" s="43"/>
      <c r="Y1660" s="43"/>
      <c r="Z1660" s="42"/>
      <c r="AA1660" s="43"/>
      <c r="AB1660" s="45"/>
      <c r="AC1660" s="45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  <c r="BE1660" s="29"/>
      <c r="BF1660" s="29"/>
      <c r="BG1660" s="29"/>
      <c r="BH1660" s="29"/>
      <c r="BI1660" s="29"/>
      <c r="BJ1660" s="29"/>
      <c r="BK1660" s="29"/>
      <c r="BL1660" s="29"/>
      <c r="BM1660" s="29"/>
      <c r="BN1660" s="29"/>
      <c r="BO1660" s="29"/>
      <c r="BP1660" s="29"/>
      <c r="BQ1660" s="29"/>
      <c r="BR1660" s="29"/>
      <c r="BS1660" s="29"/>
      <c r="BT1660" s="29"/>
      <c r="BU1660" s="29"/>
      <c r="BV1660" s="29"/>
      <c r="BW1660" s="29"/>
      <c r="BX1660" s="29"/>
      <c r="BY1660" s="29"/>
      <c r="BZ1660" s="29"/>
      <c r="CA1660" s="29"/>
      <c r="CB1660" s="29"/>
      <c r="CC1660" s="29"/>
      <c r="CD1660" s="29"/>
      <c r="CE1660" s="29"/>
      <c r="CF1660" s="29"/>
      <c r="CG1660" s="29"/>
      <c r="CH1660" s="29"/>
      <c r="CI1660" s="29"/>
      <c r="CJ1660" s="29"/>
      <c r="CK1660" s="29"/>
      <c r="CL1660" s="29"/>
      <c r="CM1660" s="29"/>
      <c r="CN1660" s="29"/>
      <c r="CO1660" s="29"/>
      <c r="CP1660" s="29"/>
      <c r="CQ1660" s="29"/>
      <c r="CR1660" s="29"/>
      <c r="CS1660" s="29"/>
      <c r="CT1660" s="29"/>
      <c r="CU1660" s="29"/>
      <c r="CV1660" s="29"/>
      <c r="CW1660" s="29"/>
      <c r="CX1660" s="29"/>
      <c r="CY1660" s="29"/>
      <c r="CZ1660" s="29"/>
      <c r="DA1660" s="29"/>
      <c r="DB1660" s="29"/>
      <c r="DC1660" s="29"/>
      <c r="DD1660" s="29"/>
      <c r="DE1660" s="29"/>
      <c r="DF1660" s="29"/>
      <c r="DG1660" s="29"/>
      <c r="DH1660" s="29"/>
      <c r="DI1660" s="29"/>
      <c r="DJ1660" s="29"/>
      <c r="DK1660" s="29"/>
      <c r="DL1660" s="29"/>
      <c r="DM1660" s="29"/>
      <c r="DN1660" s="29"/>
      <c r="DO1660" s="29"/>
      <c r="DP1660" s="29"/>
      <c r="DQ1660" s="29"/>
      <c r="DR1660" s="29"/>
      <c r="DS1660" s="29"/>
      <c r="DT1660" s="29"/>
      <c r="DU1660" s="29"/>
      <c r="DV1660" s="29"/>
      <c r="DW1660" s="29"/>
      <c r="DX1660" s="29"/>
      <c r="DY1660" s="29"/>
      <c r="DZ1660" s="29"/>
      <c r="EA1660" s="29"/>
      <c r="EB1660" s="29"/>
      <c r="EC1660" s="29"/>
      <c r="ED1660" s="29"/>
      <c r="EE1660" s="29"/>
      <c r="EF1660" s="29"/>
      <c r="EG1660" s="29"/>
      <c r="EH1660" s="29"/>
      <c r="EI1660" s="29"/>
      <c r="EJ1660" s="29"/>
      <c r="EK1660" s="29"/>
      <c r="EL1660" s="29"/>
      <c r="EM1660" s="29"/>
      <c r="EN1660" s="29"/>
      <c r="EO1660" s="29"/>
      <c r="EP1660" s="29"/>
      <c r="EQ1660" s="29"/>
      <c r="ER1660" s="29"/>
      <c r="ES1660" s="29"/>
      <c r="ET1660" s="29"/>
      <c r="EU1660" s="29"/>
      <c r="EV1660" s="29"/>
      <c r="EW1660" s="29"/>
      <c r="EX1660" s="29"/>
      <c r="EY1660" s="29"/>
      <c r="EZ1660" s="29"/>
      <c r="FA1660" s="29"/>
      <c r="FB1660" s="29"/>
      <c r="FC1660" s="29"/>
      <c r="FD1660" s="29"/>
      <c r="FE1660" s="29"/>
      <c r="FF1660" s="29"/>
      <c r="FG1660" s="29"/>
      <c r="FH1660" s="29"/>
      <c r="FI1660" s="29"/>
      <c r="FJ1660" s="29"/>
      <c r="FK1660" s="29"/>
      <c r="FL1660" s="29"/>
      <c r="FM1660" s="29"/>
      <c r="FN1660" s="29"/>
      <c r="FO1660" s="29"/>
      <c r="FP1660" s="29"/>
      <c r="FQ1660" s="29"/>
      <c r="FR1660" s="29"/>
      <c r="FS1660" s="29"/>
      <c r="FT1660" s="29"/>
      <c r="FU1660" s="29"/>
      <c r="FV1660" s="29"/>
      <c r="FW1660" s="29"/>
      <c r="FX1660" s="29"/>
      <c r="FY1660" s="29"/>
      <c r="FZ1660" s="29"/>
      <c r="GA1660" s="29"/>
      <c r="GB1660" s="29"/>
      <c r="GC1660" s="29"/>
      <c r="GD1660" s="29"/>
      <c r="GE1660" s="29"/>
      <c r="GF1660" s="29"/>
      <c r="GG1660" s="29"/>
      <c r="GH1660" s="29"/>
      <c r="GI1660" s="29"/>
      <c r="GJ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</row>
    <row r="1661" spans="2:230" ht="12.75">
      <c r="B1661" s="48"/>
      <c r="C1661" s="48"/>
      <c r="D1661" s="48"/>
      <c r="E1661" s="55"/>
      <c r="F1661" s="56"/>
      <c r="G1661" s="56"/>
      <c r="H1661" s="56"/>
      <c r="I1661" s="48"/>
      <c r="J1661" s="48"/>
      <c r="K1661" s="48"/>
      <c r="L1661" s="56"/>
      <c r="M1661" s="48"/>
      <c r="N1661" s="48"/>
      <c r="O1661" s="49"/>
      <c r="P1661" s="48"/>
      <c r="Q1661" s="48"/>
      <c r="R1661" s="56"/>
      <c r="S1661" s="52"/>
      <c r="T1661" s="116"/>
      <c r="U1661" s="116"/>
      <c r="V1661" s="116"/>
      <c r="W1661" s="116"/>
      <c r="X1661" s="43"/>
      <c r="Y1661" s="43"/>
      <c r="Z1661" s="42"/>
      <c r="AA1661" s="43"/>
      <c r="AB1661" s="45"/>
      <c r="AC1661" s="45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  <c r="BI1661" s="29"/>
      <c r="BJ1661" s="29"/>
      <c r="BK1661" s="29"/>
      <c r="BL1661" s="29"/>
      <c r="BM1661" s="29"/>
      <c r="BN1661" s="29"/>
      <c r="BO1661" s="29"/>
      <c r="BP1661" s="29"/>
      <c r="BQ1661" s="29"/>
      <c r="BR1661" s="29"/>
      <c r="BS1661" s="29"/>
      <c r="BT1661" s="29"/>
      <c r="BU1661" s="29"/>
      <c r="BV1661" s="29"/>
      <c r="BW1661" s="29"/>
      <c r="BX1661" s="29"/>
      <c r="BY1661" s="29"/>
      <c r="BZ1661" s="29"/>
      <c r="CA1661" s="29"/>
      <c r="CB1661" s="29"/>
      <c r="CC1661" s="29"/>
      <c r="CD1661" s="29"/>
      <c r="CE1661" s="29"/>
      <c r="CF1661" s="29"/>
      <c r="CG1661" s="29"/>
      <c r="CH1661" s="29"/>
      <c r="CI1661" s="29"/>
      <c r="CJ1661" s="29"/>
      <c r="CK1661" s="29"/>
      <c r="CL1661" s="29"/>
      <c r="CM1661" s="29"/>
      <c r="CN1661" s="29"/>
      <c r="CO1661" s="29"/>
      <c r="CP1661" s="29"/>
      <c r="CQ1661" s="29"/>
      <c r="CR1661" s="29"/>
      <c r="CS1661" s="29"/>
      <c r="CT1661" s="29"/>
      <c r="CU1661" s="29"/>
      <c r="CV1661" s="29"/>
      <c r="CW1661" s="29"/>
      <c r="CX1661" s="29"/>
      <c r="CY1661" s="29"/>
      <c r="CZ1661" s="29"/>
      <c r="DA1661" s="29"/>
      <c r="DB1661" s="29"/>
      <c r="DC1661" s="29"/>
      <c r="DD1661" s="29"/>
      <c r="DE1661" s="29"/>
      <c r="DF1661" s="29"/>
      <c r="DG1661" s="29"/>
      <c r="DH1661" s="29"/>
      <c r="DI1661" s="29"/>
      <c r="DJ1661" s="29"/>
      <c r="DK1661" s="29"/>
      <c r="DL1661" s="29"/>
      <c r="DM1661" s="29"/>
      <c r="DN1661" s="29"/>
      <c r="DO1661" s="29"/>
      <c r="DP1661" s="29"/>
      <c r="DQ1661" s="29"/>
      <c r="DR1661" s="29"/>
      <c r="DS1661" s="29"/>
      <c r="DT1661" s="29"/>
      <c r="DU1661" s="29"/>
      <c r="DV1661" s="29"/>
      <c r="DW1661" s="29"/>
      <c r="DX1661" s="29"/>
      <c r="DY1661" s="29"/>
      <c r="DZ1661" s="29"/>
      <c r="EA1661" s="29"/>
      <c r="EB1661" s="29"/>
      <c r="EC1661" s="29"/>
      <c r="ED1661" s="29"/>
      <c r="EE1661" s="29"/>
      <c r="EF1661" s="29"/>
      <c r="EG1661" s="29"/>
      <c r="EH1661" s="29"/>
      <c r="EI1661" s="29"/>
      <c r="EJ1661" s="29"/>
      <c r="EK1661" s="29"/>
      <c r="EL1661" s="29"/>
      <c r="EM1661" s="29"/>
      <c r="EN1661" s="29"/>
      <c r="EO1661" s="29"/>
      <c r="EP1661" s="29"/>
      <c r="EQ1661" s="29"/>
      <c r="ER1661" s="29"/>
      <c r="ES1661" s="29"/>
      <c r="ET1661" s="29"/>
      <c r="EU1661" s="29"/>
      <c r="EV1661" s="29"/>
      <c r="EW1661" s="29"/>
      <c r="EX1661" s="29"/>
      <c r="EY1661" s="29"/>
      <c r="EZ1661" s="29"/>
      <c r="FA1661" s="29"/>
      <c r="FB1661" s="29"/>
      <c r="FC1661" s="29"/>
      <c r="FD1661" s="29"/>
      <c r="FE1661" s="29"/>
      <c r="FF1661" s="29"/>
      <c r="FG1661" s="29"/>
      <c r="FH1661" s="29"/>
      <c r="FI1661" s="29"/>
      <c r="FJ1661" s="29"/>
      <c r="FK1661" s="29"/>
      <c r="FL1661" s="29"/>
      <c r="FM1661" s="29"/>
      <c r="FN1661" s="29"/>
      <c r="FO1661" s="29"/>
      <c r="FP1661" s="29"/>
      <c r="FQ1661" s="29"/>
      <c r="FR1661" s="29"/>
      <c r="FS1661" s="29"/>
      <c r="FT1661" s="29"/>
      <c r="FU1661" s="29"/>
      <c r="FV1661" s="29"/>
      <c r="FW1661" s="29"/>
      <c r="FX1661" s="29"/>
      <c r="FY1661" s="29"/>
      <c r="FZ1661" s="29"/>
      <c r="GA1661" s="29"/>
      <c r="GB1661" s="29"/>
      <c r="GC1661" s="29"/>
      <c r="GD1661" s="29"/>
      <c r="GE1661" s="29"/>
      <c r="GF1661" s="29"/>
      <c r="GG1661" s="29"/>
      <c r="GH1661" s="29"/>
      <c r="GI1661" s="29"/>
      <c r="GJ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</row>
    <row r="1662" spans="2:230" ht="12.75">
      <c r="B1662" s="48"/>
      <c r="C1662" s="48"/>
      <c r="D1662" s="48"/>
      <c r="E1662" s="55"/>
      <c r="F1662" s="56"/>
      <c r="G1662" s="56"/>
      <c r="H1662" s="56"/>
      <c r="I1662" s="48"/>
      <c r="J1662" s="48"/>
      <c r="K1662" s="48"/>
      <c r="L1662" s="56"/>
      <c r="M1662" s="48"/>
      <c r="N1662" s="48"/>
      <c r="O1662" s="49"/>
      <c r="P1662" s="48"/>
      <c r="Q1662" s="48"/>
      <c r="R1662" s="56"/>
      <c r="S1662" s="52"/>
      <c r="T1662" s="116"/>
      <c r="U1662" s="116"/>
      <c r="V1662" s="116"/>
      <c r="W1662" s="116"/>
      <c r="X1662" s="43"/>
      <c r="Y1662" s="43"/>
      <c r="Z1662" s="42"/>
      <c r="AA1662" s="43"/>
      <c r="AB1662" s="45"/>
      <c r="AC1662" s="45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  <c r="BE1662" s="29"/>
      <c r="BF1662" s="29"/>
      <c r="BG1662" s="29"/>
      <c r="BH1662" s="29"/>
      <c r="BI1662" s="29"/>
      <c r="BJ1662" s="29"/>
      <c r="BK1662" s="29"/>
      <c r="BL1662" s="29"/>
      <c r="BM1662" s="29"/>
      <c r="BN1662" s="29"/>
      <c r="BO1662" s="29"/>
      <c r="BP1662" s="29"/>
      <c r="BQ1662" s="29"/>
      <c r="BR1662" s="29"/>
      <c r="BS1662" s="29"/>
      <c r="BT1662" s="29"/>
      <c r="BU1662" s="29"/>
      <c r="BV1662" s="29"/>
      <c r="BW1662" s="29"/>
      <c r="BX1662" s="29"/>
      <c r="BY1662" s="29"/>
      <c r="BZ1662" s="29"/>
      <c r="CA1662" s="29"/>
      <c r="CB1662" s="29"/>
      <c r="CC1662" s="29"/>
      <c r="CD1662" s="29"/>
      <c r="CE1662" s="29"/>
      <c r="CF1662" s="29"/>
      <c r="CG1662" s="29"/>
      <c r="CH1662" s="29"/>
      <c r="CI1662" s="29"/>
      <c r="CJ1662" s="29"/>
      <c r="CK1662" s="29"/>
      <c r="CL1662" s="29"/>
      <c r="CM1662" s="29"/>
      <c r="CN1662" s="29"/>
      <c r="CO1662" s="29"/>
      <c r="CP1662" s="29"/>
      <c r="CQ1662" s="29"/>
      <c r="CR1662" s="29"/>
      <c r="CS1662" s="29"/>
      <c r="CT1662" s="29"/>
      <c r="CU1662" s="29"/>
      <c r="CV1662" s="29"/>
      <c r="CW1662" s="29"/>
      <c r="CX1662" s="29"/>
      <c r="CY1662" s="29"/>
      <c r="CZ1662" s="29"/>
      <c r="DA1662" s="29"/>
      <c r="DB1662" s="29"/>
      <c r="DC1662" s="29"/>
      <c r="DD1662" s="29"/>
      <c r="DE1662" s="29"/>
      <c r="DF1662" s="29"/>
      <c r="DG1662" s="29"/>
      <c r="DH1662" s="29"/>
      <c r="DI1662" s="29"/>
      <c r="DJ1662" s="29"/>
      <c r="DK1662" s="29"/>
      <c r="DL1662" s="29"/>
      <c r="DM1662" s="29"/>
      <c r="DN1662" s="29"/>
      <c r="DO1662" s="29"/>
      <c r="DP1662" s="29"/>
      <c r="DQ1662" s="29"/>
      <c r="DR1662" s="29"/>
      <c r="DS1662" s="29"/>
      <c r="DT1662" s="29"/>
      <c r="DU1662" s="29"/>
      <c r="DV1662" s="29"/>
      <c r="DW1662" s="29"/>
      <c r="DX1662" s="29"/>
      <c r="DY1662" s="29"/>
      <c r="DZ1662" s="29"/>
      <c r="EA1662" s="29"/>
      <c r="EB1662" s="29"/>
      <c r="EC1662" s="29"/>
      <c r="ED1662" s="29"/>
      <c r="EE1662" s="29"/>
      <c r="EF1662" s="29"/>
      <c r="EG1662" s="29"/>
      <c r="EH1662" s="29"/>
      <c r="EI1662" s="29"/>
      <c r="EJ1662" s="29"/>
      <c r="EK1662" s="29"/>
      <c r="EL1662" s="29"/>
      <c r="EM1662" s="29"/>
      <c r="EN1662" s="29"/>
      <c r="EO1662" s="29"/>
      <c r="EP1662" s="29"/>
      <c r="EQ1662" s="29"/>
      <c r="ER1662" s="29"/>
      <c r="ES1662" s="29"/>
      <c r="ET1662" s="29"/>
      <c r="EU1662" s="29"/>
      <c r="EV1662" s="29"/>
      <c r="EW1662" s="29"/>
      <c r="EX1662" s="29"/>
      <c r="EY1662" s="29"/>
      <c r="EZ1662" s="29"/>
      <c r="FA1662" s="29"/>
      <c r="FB1662" s="29"/>
      <c r="FC1662" s="29"/>
      <c r="FD1662" s="29"/>
      <c r="FE1662" s="29"/>
      <c r="FF1662" s="29"/>
      <c r="FG1662" s="29"/>
      <c r="FH1662" s="29"/>
      <c r="FI1662" s="29"/>
      <c r="FJ1662" s="29"/>
      <c r="FK1662" s="29"/>
      <c r="FL1662" s="29"/>
      <c r="FM1662" s="29"/>
      <c r="FN1662" s="29"/>
      <c r="FO1662" s="29"/>
      <c r="FP1662" s="29"/>
      <c r="FQ1662" s="29"/>
      <c r="FR1662" s="29"/>
      <c r="FS1662" s="29"/>
      <c r="FT1662" s="29"/>
      <c r="FU1662" s="29"/>
      <c r="FV1662" s="29"/>
      <c r="FW1662" s="29"/>
      <c r="FX1662" s="29"/>
      <c r="FY1662" s="29"/>
      <c r="FZ1662" s="29"/>
      <c r="GA1662" s="29"/>
      <c r="GB1662" s="29"/>
      <c r="GC1662" s="29"/>
      <c r="GD1662" s="29"/>
      <c r="GE1662" s="29"/>
      <c r="GF1662" s="29"/>
      <c r="GG1662" s="29"/>
      <c r="GH1662" s="29"/>
      <c r="GI1662" s="29"/>
      <c r="GJ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</row>
    <row r="1663" spans="2:230" ht="12.75">
      <c r="B1663" s="48"/>
      <c r="C1663" s="48"/>
      <c r="D1663" s="48"/>
      <c r="E1663" s="55"/>
      <c r="F1663" s="56"/>
      <c r="G1663" s="56"/>
      <c r="H1663" s="56"/>
      <c r="I1663" s="48"/>
      <c r="J1663" s="48"/>
      <c r="K1663" s="48"/>
      <c r="L1663" s="56"/>
      <c r="M1663" s="48"/>
      <c r="N1663" s="48"/>
      <c r="O1663" s="49"/>
      <c r="P1663" s="48"/>
      <c r="Q1663" s="48"/>
      <c r="R1663" s="56"/>
      <c r="S1663" s="52"/>
      <c r="T1663" s="116"/>
      <c r="U1663" s="116"/>
      <c r="V1663" s="116"/>
      <c r="W1663" s="116"/>
      <c r="X1663" s="43"/>
      <c r="Y1663" s="43"/>
      <c r="Z1663" s="42"/>
      <c r="AA1663" s="43"/>
      <c r="AB1663" s="45"/>
      <c r="AC1663" s="45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  <c r="BE1663" s="29"/>
      <c r="BF1663" s="29"/>
      <c r="BG1663" s="29"/>
      <c r="BH1663" s="29"/>
      <c r="BI1663" s="29"/>
      <c r="BJ1663" s="29"/>
      <c r="BK1663" s="29"/>
      <c r="BL1663" s="29"/>
      <c r="BM1663" s="29"/>
      <c r="BN1663" s="29"/>
      <c r="BO1663" s="29"/>
      <c r="BP1663" s="29"/>
      <c r="BQ1663" s="29"/>
      <c r="BR1663" s="29"/>
      <c r="BS1663" s="29"/>
      <c r="BT1663" s="29"/>
      <c r="BU1663" s="29"/>
      <c r="BV1663" s="29"/>
      <c r="BW1663" s="29"/>
      <c r="BX1663" s="29"/>
      <c r="BY1663" s="29"/>
      <c r="BZ1663" s="29"/>
      <c r="CA1663" s="29"/>
      <c r="CB1663" s="29"/>
      <c r="CC1663" s="29"/>
      <c r="CD1663" s="29"/>
      <c r="CE1663" s="29"/>
      <c r="CF1663" s="29"/>
      <c r="CG1663" s="29"/>
      <c r="CH1663" s="29"/>
      <c r="CI1663" s="29"/>
      <c r="CJ1663" s="29"/>
      <c r="CK1663" s="29"/>
      <c r="CL1663" s="29"/>
      <c r="CM1663" s="29"/>
      <c r="CN1663" s="29"/>
      <c r="CO1663" s="29"/>
      <c r="CP1663" s="29"/>
      <c r="CQ1663" s="29"/>
      <c r="CR1663" s="29"/>
      <c r="CS1663" s="29"/>
      <c r="CT1663" s="29"/>
      <c r="CU1663" s="29"/>
      <c r="CV1663" s="29"/>
      <c r="CW1663" s="29"/>
      <c r="CX1663" s="29"/>
      <c r="CY1663" s="29"/>
      <c r="CZ1663" s="29"/>
      <c r="DA1663" s="29"/>
      <c r="DB1663" s="29"/>
      <c r="DC1663" s="29"/>
      <c r="DD1663" s="29"/>
      <c r="DE1663" s="29"/>
      <c r="DF1663" s="29"/>
      <c r="DG1663" s="29"/>
      <c r="DH1663" s="29"/>
      <c r="DI1663" s="29"/>
      <c r="DJ1663" s="29"/>
      <c r="DK1663" s="29"/>
      <c r="DL1663" s="29"/>
      <c r="DM1663" s="29"/>
      <c r="DN1663" s="29"/>
      <c r="DO1663" s="29"/>
      <c r="DP1663" s="29"/>
      <c r="DQ1663" s="29"/>
      <c r="DR1663" s="29"/>
      <c r="DS1663" s="29"/>
      <c r="DT1663" s="29"/>
      <c r="DU1663" s="29"/>
      <c r="DV1663" s="29"/>
      <c r="DW1663" s="29"/>
      <c r="DX1663" s="29"/>
      <c r="DY1663" s="29"/>
      <c r="DZ1663" s="29"/>
      <c r="EA1663" s="29"/>
      <c r="EB1663" s="29"/>
      <c r="EC1663" s="29"/>
      <c r="ED1663" s="29"/>
      <c r="EE1663" s="29"/>
      <c r="EF1663" s="29"/>
      <c r="EG1663" s="29"/>
      <c r="EH1663" s="29"/>
      <c r="EI1663" s="29"/>
      <c r="EJ1663" s="29"/>
      <c r="EK1663" s="29"/>
      <c r="EL1663" s="29"/>
      <c r="EM1663" s="29"/>
      <c r="EN1663" s="29"/>
      <c r="EO1663" s="29"/>
      <c r="EP1663" s="29"/>
      <c r="EQ1663" s="29"/>
      <c r="ER1663" s="29"/>
      <c r="ES1663" s="29"/>
      <c r="ET1663" s="29"/>
      <c r="EU1663" s="29"/>
      <c r="EV1663" s="29"/>
      <c r="EW1663" s="29"/>
      <c r="EX1663" s="29"/>
      <c r="EY1663" s="29"/>
      <c r="EZ1663" s="29"/>
      <c r="FA1663" s="29"/>
      <c r="FB1663" s="29"/>
      <c r="FC1663" s="29"/>
      <c r="FD1663" s="29"/>
      <c r="FE1663" s="29"/>
      <c r="FF1663" s="29"/>
      <c r="FG1663" s="29"/>
      <c r="FH1663" s="29"/>
      <c r="FI1663" s="29"/>
      <c r="FJ1663" s="29"/>
      <c r="FK1663" s="29"/>
      <c r="FL1663" s="29"/>
      <c r="FM1663" s="29"/>
      <c r="FN1663" s="29"/>
      <c r="FO1663" s="29"/>
      <c r="FP1663" s="29"/>
      <c r="FQ1663" s="29"/>
      <c r="FR1663" s="29"/>
      <c r="FS1663" s="29"/>
      <c r="FT1663" s="29"/>
      <c r="FU1663" s="29"/>
      <c r="FV1663" s="29"/>
      <c r="FW1663" s="29"/>
      <c r="FX1663" s="29"/>
      <c r="FY1663" s="29"/>
      <c r="FZ1663" s="29"/>
      <c r="GA1663" s="29"/>
      <c r="GB1663" s="29"/>
      <c r="GC1663" s="29"/>
      <c r="GD1663" s="29"/>
      <c r="GE1663" s="29"/>
      <c r="GF1663" s="29"/>
      <c r="GG1663" s="29"/>
      <c r="GH1663" s="29"/>
      <c r="GI1663" s="29"/>
      <c r="GJ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</row>
    <row r="1664" spans="2:230" ht="12.75">
      <c r="B1664" s="48"/>
      <c r="C1664" s="48"/>
      <c r="D1664" s="48"/>
      <c r="E1664" s="55"/>
      <c r="F1664" s="56"/>
      <c r="G1664" s="56"/>
      <c r="H1664" s="56"/>
      <c r="I1664" s="48"/>
      <c r="J1664" s="48"/>
      <c r="K1664" s="48"/>
      <c r="L1664" s="56"/>
      <c r="M1664" s="48"/>
      <c r="N1664" s="48"/>
      <c r="O1664" s="49"/>
      <c r="P1664" s="48"/>
      <c r="Q1664" s="48"/>
      <c r="R1664" s="56"/>
      <c r="S1664" s="52"/>
      <c r="T1664" s="116"/>
      <c r="U1664" s="116"/>
      <c r="V1664" s="116"/>
      <c r="W1664" s="116"/>
      <c r="X1664" s="43"/>
      <c r="Y1664" s="43"/>
      <c r="Z1664" s="42"/>
      <c r="AA1664" s="43"/>
      <c r="AB1664" s="45"/>
      <c r="AC1664" s="45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  <c r="BE1664" s="29"/>
      <c r="BF1664" s="29"/>
      <c r="BG1664" s="29"/>
      <c r="BH1664" s="29"/>
      <c r="BI1664" s="29"/>
      <c r="BJ1664" s="29"/>
      <c r="BK1664" s="29"/>
      <c r="BL1664" s="29"/>
      <c r="BM1664" s="29"/>
      <c r="BN1664" s="29"/>
      <c r="BO1664" s="29"/>
      <c r="BP1664" s="29"/>
      <c r="BQ1664" s="29"/>
      <c r="BR1664" s="29"/>
      <c r="BS1664" s="29"/>
      <c r="BT1664" s="29"/>
      <c r="BU1664" s="29"/>
      <c r="BV1664" s="29"/>
      <c r="BW1664" s="29"/>
      <c r="BX1664" s="29"/>
      <c r="BY1664" s="29"/>
      <c r="BZ1664" s="29"/>
      <c r="CA1664" s="29"/>
      <c r="CB1664" s="29"/>
      <c r="CC1664" s="29"/>
      <c r="CD1664" s="29"/>
      <c r="CE1664" s="29"/>
      <c r="CF1664" s="29"/>
      <c r="CG1664" s="29"/>
      <c r="CH1664" s="29"/>
      <c r="CI1664" s="29"/>
      <c r="CJ1664" s="29"/>
      <c r="CK1664" s="29"/>
      <c r="CL1664" s="29"/>
      <c r="CM1664" s="29"/>
      <c r="CN1664" s="29"/>
      <c r="CO1664" s="29"/>
      <c r="CP1664" s="29"/>
      <c r="CQ1664" s="29"/>
      <c r="CR1664" s="29"/>
      <c r="CS1664" s="29"/>
      <c r="CT1664" s="29"/>
      <c r="CU1664" s="29"/>
      <c r="CV1664" s="29"/>
      <c r="CW1664" s="29"/>
      <c r="CX1664" s="29"/>
      <c r="CY1664" s="29"/>
      <c r="CZ1664" s="29"/>
      <c r="DA1664" s="29"/>
      <c r="DB1664" s="29"/>
      <c r="DC1664" s="29"/>
      <c r="DD1664" s="29"/>
      <c r="DE1664" s="29"/>
      <c r="DF1664" s="29"/>
      <c r="DG1664" s="29"/>
      <c r="DH1664" s="29"/>
      <c r="DI1664" s="29"/>
      <c r="DJ1664" s="29"/>
      <c r="DK1664" s="29"/>
      <c r="DL1664" s="29"/>
      <c r="DM1664" s="29"/>
      <c r="DN1664" s="29"/>
      <c r="DO1664" s="29"/>
      <c r="DP1664" s="29"/>
      <c r="DQ1664" s="29"/>
      <c r="DR1664" s="29"/>
      <c r="DS1664" s="29"/>
      <c r="DT1664" s="29"/>
      <c r="DU1664" s="29"/>
      <c r="DV1664" s="29"/>
      <c r="DW1664" s="29"/>
      <c r="DX1664" s="29"/>
      <c r="DY1664" s="29"/>
      <c r="DZ1664" s="29"/>
      <c r="EA1664" s="29"/>
      <c r="EB1664" s="29"/>
      <c r="EC1664" s="29"/>
      <c r="ED1664" s="29"/>
      <c r="EE1664" s="29"/>
      <c r="EF1664" s="29"/>
      <c r="EG1664" s="29"/>
      <c r="EH1664" s="29"/>
      <c r="EI1664" s="29"/>
      <c r="EJ1664" s="29"/>
      <c r="EK1664" s="29"/>
      <c r="EL1664" s="29"/>
      <c r="EM1664" s="29"/>
      <c r="EN1664" s="29"/>
      <c r="EO1664" s="29"/>
      <c r="EP1664" s="29"/>
      <c r="EQ1664" s="29"/>
      <c r="ER1664" s="29"/>
      <c r="ES1664" s="29"/>
      <c r="ET1664" s="29"/>
      <c r="EU1664" s="29"/>
      <c r="EV1664" s="29"/>
      <c r="EW1664" s="29"/>
      <c r="EX1664" s="29"/>
      <c r="EY1664" s="29"/>
      <c r="EZ1664" s="29"/>
      <c r="FA1664" s="29"/>
      <c r="FB1664" s="29"/>
      <c r="FC1664" s="29"/>
      <c r="FD1664" s="29"/>
      <c r="FE1664" s="29"/>
      <c r="FF1664" s="29"/>
      <c r="FG1664" s="29"/>
      <c r="FH1664" s="29"/>
      <c r="FI1664" s="29"/>
      <c r="FJ1664" s="29"/>
      <c r="FK1664" s="29"/>
      <c r="FL1664" s="29"/>
      <c r="FM1664" s="29"/>
      <c r="FN1664" s="29"/>
      <c r="FO1664" s="29"/>
      <c r="FP1664" s="29"/>
      <c r="FQ1664" s="29"/>
      <c r="FR1664" s="29"/>
      <c r="FS1664" s="29"/>
      <c r="FT1664" s="29"/>
      <c r="FU1664" s="29"/>
      <c r="FV1664" s="29"/>
      <c r="FW1664" s="29"/>
      <c r="FX1664" s="29"/>
      <c r="FY1664" s="29"/>
      <c r="FZ1664" s="29"/>
      <c r="GA1664" s="29"/>
      <c r="GB1664" s="29"/>
      <c r="GC1664" s="29"/>
      <c r="GD1664" s="29"/>
      <c r="GE1664" s="29"/>
      <c r="GF1664" s="29"/>
      <c r="GG1664" s="29"/>
      <c r="GH1664" s="29"/>
      <c r="GI1664" s="29"/>
      <c r="GJ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</row>
    <row r="1665" spans="2:230" ht="12.75">
      <c r="B1665" s="48"/>
      <c r="C1665" s="48"/>
      <c r="D1665" s="48"/>
      <c r="E1665" s="55"/>
      <c r="F1665" s="56"/>
      <c r="G1665" s="56"/>
      <c r="H1665" s="56"/>
      <c r="I1665" s="48"/>
      <c r="J1665" s="48"/>
      <c r="K1665" s="48"/>
      <c r="L1665" s="56"/>
      <c r="M1665" s="48"/>
      <c r="N1665" s="48"/>
      <c r="O1665" s="49"/>
      <c r="P1665" s="48"/>
      <c r="Q1665" s="48"/>
      <c r="R1665" s="56"/>
      <c r="S1665" s="52"/>
      <c r="T1665" s="116"/>
      <c r="U1665" s="116"/>
      <c r="V1665" s="116"/>
      <c r="W1665" s="116"/>
      <c r="X1665" s="43"/>
      <c r="Y1665" s="43"/>
      <c r="Z1665" s="42"/>
      <c r="AA1665" s="43"/>
      <c r="AB1665" s="45"/>
      <c r="AC1665" s="45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  <c r="BE1665" s="29"/>
      <c r="BF1665" s="29"/>
      <c r="BG1665" s="29"/>
      <c r="BH1665" s="29"/>
      <c r="BI1665" s="29"/>
      <c r="BJ1665" s="29"/>
      <c r="BK1665" s="29"/>
      <c r="BL1665" s="29"/>
      <c r="BM1665" s="29"/>
      <c r="BN1665" s="29"/>
      <c r="BO1665" s="29"/>
      <c r="BP1665" s="29"/>
      <c r="BQ1665" s="29"/>
      <c r="BR1665" s="29"/>
      <c r="BS1665" s="29"/>
      <c r="BT1665" s="29"/>
      <c r="BU1665" s="29"/>
      <c r="BV1665" s="29"/>
      <c r="BW1665" s="29"/>
      <c r="BX1665" s="29"/>
      <c r="BY1665" s="29"/>
      <c r="BZ1665" s="29"/>
      <c r="CA1665" s="29"/>
      <c r="CB1665" s="29"/>
      <c r="CC1665" s="29"/>
      <c r="CD1665" s="29"/>
      <c r="CE1665" s="29"/>
      <c r="CF1665" s="29"/>
      <c r="CG1665" s="29"/>
      <c r="CH1665" s="29"/>
      <c r="CI1665" s="29"/>
      <c r="CJ1665" s="29"/>
      <c r="CK1665" s="29"/>
      <c r="CL1665" s="29"/>
      <c r="CM1665" s="29"/>
      <c r="CN1665" s="29"/>
      <c r="CO1665" s="29"/>
      <c r="CP1665" s="29"/>
      <c r="CQ1665" s="29"/>
      <c r="CR1665" s="29"/>
      <c r="CS1665" s="29"/>
      <c r="CT1665" s="29"/>
      <c r="CU1665" s="29"/>
      <c r="CV1665" s="29"/>
      <c r="CW1665" s="29"/>
      <c r="CX1665" s="29"/>
      <c r="CY1665" s="29"/>
      <c r="CZ1665" s="29"/>
      <c r="DA1665" s="29"/>
      <c r="DB1665" s="29"/>
      <c r="DC1665" s="29"/>
      <c r="DD1665" s="29"/>
      <c r="DE1665" s="29"/>
      <c r="DF1665" s="29"/>
      <c r="DG1665" s="29"/>
      <c r="DH1665" s="29"/>
      <c r="DI1665" s="29"/>
      <c r="DJ1665" s="29"/>
      <c r="DK1665" s="29"/>
      <c r="DL1665" s="29"/>
      <c r="DM1665" s="29"/>
      <c r="DN1665" s="29"/>
      <c r="DO1665" s="29"/>
      <c r="DP1665" s="29"/>
      <c r="DQ1665" s="29"/>
      <c r="DR1665" s="29"/>
      <c r="DS1665" s="29"/>
      <c r="DT1665" s="29"/>
      <c r="DU1665" s="29"/>
      <c r="DV1665" s="29"/>
      <c r="DW1665" s="29"/>
      <c r="DX1665" s="29"/>
      <c r="DY1665" s="29"/>
      <c r="DZ1665" s="29"/>
      <c r="EA1665" s="29"/>
      <c r="EB1665" s="29"/>
      <c r="EC1665" s="29"/>
      <c r="ED1665" s="29"/>
      <c r="EE1665" s="29"/>
      <c r="EF1665" s="29"/>
      <c r="EG1665" s="29"/>
      <c r="EH1665" s="29"/>
      <c r="EI1665" s="29"/>
      <c r="EJ1665" s="29"/>
      <c r="EK1665" s="29"/>
      <c r="EL1665" s="29"/>
      <c r="EM1665" s="29"/>
      <c r="EN1665" s="29"/>
      <c r="EO1665" s="29"/>
      <c r="EP1665" s="29"/>
      <c r="EQ1665" s="29"/>
      <c r="ER1665" s="29"/>
      <c r="ES1665" s="29"/>
      <c r="ET1665" s="29"/>
      <c r="EU1665" s="29"/>
      <c r="EV1665" s="29"/>
      <c r="EW1665" s="29"/>
      <c r="EX1665" s="29"/>
      <c r="EY1665" s="29"/>
      <c r="EZ1665" s="29"/>
      <c r="FA1665" s="29"/>
      <c r="FB1665" s="29"/>
      <c r="FC1665" s="29"/>
      <c r="FD1665" s="29"/>
      <c r="FE1665" s="29"/>
      <c r="FF1665" s="29"/>
      <c r="FG1665" s="29"/>
      <c r="FH1665" s="29"/>
      <c r="FI1665" s="29"/>
      <c r="FJ1665" s="29"/>
      <c r="FK1665" s="29"/>
      <c r="FL1665" s="29"/>
      <c r="FM1665" s="29"/>
      <c r="FN1665" s="29"/>
      <c r="FO1665" s="29"/>
      <c r="FP1665" s="29"/>
      <c r="FQ1665" s="29"/>
      <c r="FR1665" s="29"/>
      <c r="FS1665" s="29"/>
      <c r="FT1665" s="29"/>
      <c r="FU1665" s="29"/>
      <c r="FV1665" s="29"/>
      <c r="FW1665" s="29"/>
      <c r="FX1665" s="29"/>
      <c r="FY1665" s="29"/>
      <c r="FZ1665" s="29"/>
      <c r="GA1665" s="29"/>
      <c r="GB1665" s="29"/>
      <c r="GC1665" s="29"/>
      <c r="GD1665" s="29"/>
      <c r="GE1665" s="29"/>
      <c r="GF1665" s="29"/>
      <c r="GG1665" s="29"/>
      <c r="GH1665" s="29"/>
      <c r="GI1665" s="29"/>
      <c r="GJ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</row>
    <row r="1666" spans="2:230" ht="12.75">
      <c r="B1666" s="48"/>
      <c r="C1666" s="48"/>
      <c r="D1666" s="48"/>
      <c r="E1666" s="55"/>
      <c r="F1666" s="56"/>
      <c r="G1666" s="56"/>
      <c r="H1666" s="56"/>
      <c r="I1666" s="48"/>
      <c r="J1666" s="48"/>
      <c r="K1666" s="48"/>
      <c r="L1666" s="56"/>
      <c r="M1666" s="48"/>
      <c r="N1666" s="48"/>
      <c r="O1666" s="49"/>
      <c r="P1666" s="48"/>
      <c r="Q1666" s="48"/>
      <c r="R1666" s="56"/>
      <c r="S1666" s="52"/>
      <c r="T1666" s="116"/>
      <c r="U1666" s="116"/>
      <c r="V1666" s="116"/>
      <c r="W1666" s="116"/>
      <c r="X1666" s="43"/>
      <c r="Y1666" s="43"/>
      <c r="Z1666" s="42"/>
      <c r="AA1666" s="43"/>
      <c r="AB1666" s="45"/>
      <c r="AC1666" s="45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  <c r="BE1666" s="29"/>
      <c r="BF1666" s="29"/>
      <c r="BG1666" s="29"/>
      <c r="BH1666" s="29"/>
      <c r="BI1666" s="29"/>
      <c r="BJ1666" s="29"/>
      <c r="BK1666" s="29"/>
      <c r="BL1666" s="29"/>
      <c r="BM1666" s="29"/>
      <c r="BN1666" s="29"/>
      <c r="BO1666" s="29"/>
      <c r="BP1666" s="29"/>
      <c r="BQ1666" s="29"/>
      <c r="BR1666" s="29"/>
      <c r="BS1666" s="29"/>
      <c r="BT1666" s="29"/>
      <c r="BU1666" s="29"/>
      <c r="BV1666" s="29"/>
      <c r="BW1666" s="29"/>
      <c r="BX1666" s="29"/>
      <c r="BY1666" s="29"/>
      <c r="BZ1666" s="29"/>
      <c r="CA1666" s="29"/>
      <c r="CB1666" s="29"/>
      <c r="CC1666" s="29"/>
      <c r="CD1666" s="29"/>
      <c r="CE1666" s="29"/>
      <c r="CF1666" s="29"/>
      <c r="CG1666" s="29"/>
      <c r="CH1666" s="29"/>
      <c r="CI1666" s="29"/>
      <c r="CJ1666" s="29"/>
      <c r="CK1666" s="29"/>
      <c r="CL1666" s="29"/>
      <c r="CM1666" s="29"/>
      <c r="CN1666" s="29"/>
      <c r="CO1666" s="29"/>
      <c r="CP1666" s="29"/>
      <c r="CQ1666" s="29"/>
      <c r="CR1666" s="29"/>
      <c r="CS1666" s="29"/>
      <c r="CT1666" s="29"/>
      <c r="CU1666" s="29"/>
      <c r="CV1666" s="29"/>
      <c r="CW1666" s="29"/>
      <c r="CX1666" s="29"/>
      <c r="CY1666" s="29"/>
      <c r="CZ1666" s="29"/>
      <c r="DA1666" s="29"/>
      <c r="DB1666" s="29"/>
      <c r="DC1666" s="29"/>
      <c r="DD1666" s="29"/>
      <c r="DE1666" s="29"/>
      <c r="DF1666" s="29"/>
      <c r="DG1666" s="29"/>
      <c r="DH1666" s="29"/>
      <c r="DI1666" s="29"/>
      <c r="DJ1666" s="29"/>
      <c r="DK1666" s="29"/>
      <c r="DL1666" s="29"/>
      <c r="DM1666" s="29"/>
      <c r="DN1666" s="29"/>
      <c r="DO1666" s="29"/>
      <c r="DP1666" s="29"/>
      <c r="DQ1666" s="29"/>
      <c r="DR1666" s="29"/>
      <c r="DS1666" s="29"/>
      <c r="DT1666" s="29"/>
      <c r="DU1666" s="29"/>
      <c r="DV1666" s="29"/>
      <c r="DW1666" s="29"/>
      <c r="DX1666" s="29"/>
      <c r="DY1666" s="29"/>
      <c r="DZ1666" s="29"/>
      <c r="EA1666" s="29"/>
      <c r="EB1666" s="29"/>
      <c r="EC1666" s="29"/>
      <c r="ED1666" s="29"/>
      <c r="EE1666" s="29"/>
      <c r="EF1666" s="29"/>
      <c r="EG1666" s="29"/>
      <c r="EH1666" s="29"/>
      <c r="EI1666" s="29"/>
      <c r="EJ1666" s="29"/>
      <c r="EK1666" s="29"/>
      <c r="EL1666" s="29"/>
      <c r="EM1666" s="29"/>
      <c r="EN1666" s="29"/>
      <c r="EO1666" s="29"/>
      <c r="EP1666" s="29"/>
      <c r="EQ1666" s="29"/>
      <c r="ER1666" s="29"/>
      <c r="ES1666" s="29"/>
      <c r="ET1666" s="29"/>
      <c r="EU1666" s="29"/>
      <c r="EV1666" s="29"/>
      <c r="EW1666" s="29"/>
      <c r="EX1666" s="29"/>
      <c r="EY1666" s="29"/>
      <c r="EZ1666" s="29"/>
      <c r="FA1666" s="29"/>
      <c r="FB1666" s="29"/>
      <c r="FC1666" s="29"/>
      <c r="FD1666" s="29"/>
      <c r="FE1666" s="29"/>
      <c r="FF1666" s="29"/>
      <c r="FG1666" s="29"/>
      <c r="FH1666" s="29"/>
      <c r="FI1666" s="29"/>
      <c r="FJ1666" s="29"/>
      <c r="FK1666" s="29"/>
      <c r="FL1666" s="29"/>
      <c r="FM1666" s="29"/>
      <c r="FN1666" s="29"/>
      <c r="FO1666" s="29"/>
      <c r="FP1666" s="29"/>
      <c r="FQ1666" s="29"/>
      <c r="FR1666" s="29"/>
      <c r="FS1666" s="29"/>
      <c r="FT1666" s="29"/>
      <c r="FU1666" s="29"/>
      <c r="FV1666" s="29"/>
      <c r="FW1666" s="29"/>
      <c r="FX1666" s="29"/>
      <c r="FY1666" s="29"/>
      <c r="FZ1666" s="29"/>
      <c r="GA1666" s="29"/>
      <c r="GB1666" s="29"/>
      <c r="GC1666" s="29"/>
      <c r="GD1666" s="29"/>
      <c r="GE1666" s="29"/>
      <c r="GF1666" s="29"/>
      <c r="GG1666" s="29"/>
      <c r="GH1666" s="29"/>
      <c r="GI1666" s="29"/>
      <c r="GJ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</row>
    <row r="1667" spans="2:230" ht="12.75">
      <c r="B1667" s="48"/>
      <c r="C1667" s="48"/>
      <c r="D1667" s="48"/>
      <c r="E1667" s="55"/>
      <c r="F1667" s="56"/>
      <c r="G1667" s="56"/>
      <c r="H1667" s="56"/>
      <c r="I1667" s="48"/>
      <c r="J1667" s="48"/>
      <c r="K1667" s="48"/>
      <c r="L1667" s="56"/>
      <c r="M1667" s="48"/>
      <c r="N1667" s="48"/>
      <c r="O1667" s="49"/>
      <c r="P1667" s="48"/>
      <c r="Q1667" s="48"/>
      <c r="R1667" s="56"/>
      <c r="S1667" s="52"/>
      <c r="T1667" s="116"/>
      <c r="U1667" s="116"/>
      <c r="V1667" s="116"/>
      <c r="W1667" s="116"/>
      <c r="X1667" s="43"/>
      <c r="Y1667" s="43"/>
      <c r="Z1667" s="42"/>
      <c r="AA1667" s="43"/>
      <c r="AB1667" s="45"/>
      <c r="AC1667" s="45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  <c r="BI1667" s="29"/>
      <c r="BJ1667" s="29"/>
      <c r="BK1667" s="29"/>
      <c r="BL1667" s="29"/>
      <c r="BM1667" s="29"/>
      <c r="BN1667" s="29"/>
      <c r="BO1667" s="29"/>
      <c r="BP1667" s="29"/>
      <c r="BQ1667" s="29"/>
      <c r="BR1667" s="29"/>
      <c r="BS1667" s="29"/>
      <c r="BT1667" s="29"/>
      <c r="BU1667" s="29"/>
      <c r="BV1667" s="29"/>
      <c r="BW1667" s="29"/>
      <c r="BX1667" s="29"/>
      <c r="BY1667" s="29"/>
      <c r="BZ1667" s="29"/>
      <c r="CA1667" s="29"/>
      <c r="CB1667" s="29"/>
      <c r="CC1667" s="29"/>
      <c r="CD1667" s="29"/>
      <c r="CE1667" s="29"/>
      <c r="CF1667" s="29"/>
      <c r="CG1667" s="29"/>
      <c r="CH1667" s="29"/>
      <c r="CI1667" s="29"/>
      <c r="CJ1667" s="29"/>
      <c r="CK1667" s="29"/>
      <c r="CL1667" s="29"/>
      <c r="CM1667" s="29"/>
      <c r="CN1667" s="29"/>
      <c r="CO1667" s="29"/>
      <c r="CP1667" s="29"/>
      <c r="CQ1667" s="29"/>
      <c r="CR1667" s="29"/>
      <c r="CS1667" s="29"/>
      <c r="CT1667" s="29"/>
      <c r="CU1667" s="29"/>
      <c r="CV1667" s="29"/>
      <c r="CW1667" s="29"/>
      <c r="CX1667" s="29"/>
      <c r="CY1667" s="29"/>
      <c r="CZ1667" s="29"/>
      <c r="DA1667" s="29"/>
      <c r="DB1667" s="29"/>
      <c r="DC1667" s="29"/>
      <c r="DD1667" s="29"/>
      <c r="DE1667" s="29"/>
      <c r="DF1667" s="29"/>
      <c r="DG1667" s="29"/>
      <c r="DH1667" s="29"/>
      <c r="DI1667" s="29"/>
      <c r="DJ1667" s="29"/>
      <c r="DK1667" s="29"/>
      <c r="DL1667" s="29"/>
      <c r="DM1667" s="29"/>
      <c r="DN1667" s="29"/>
      <c r="DO1667" s="29"/>
      <c r="DP1667" s="29"/>
      <c r="DQ1667" s="29"/>
      <c r="DR1667" s="29"/>
      <c r="DS1667" s="29"/>
      <c r="DT1667" s="29"/>
      <c r="DU1667" s="29"/>
      <c r="DV1667" s="29"/>
      <c r="DW1667" s="29"/>
      <c r="DX1667" s="29"/>
      <c r="DY1667" s="29"/>
      <c r="DZ1667" s="29"/>
      <c r="EA1667" s="29"/>
      <c r="EB1667" s="29"/>
      <c r="EC1667" s="29"/>
      <c r="ED1667" s="29"/>
      <c r="EE1667" s="29"/>
      <c r="EF1667" s="29"/>
      <c r="EG1667" s="29"/>
      <c r="EH1667" s="29"/>
      <c r="EI1667" s="29"/>
      <c r="EJ1667" s="29"/>
      <c r="EK1667" s="29"/>
      <c r="EL1667" s="29"/>
      <c r="EM1667" s="29"/>
      <c r="EN1667" s="29"/>
      <c r="EO1667" s="29"/>
      <c r="EP1667" s="29"/>
      <c r="EQ1667" s="29"/>
      <c r="ER1667" s="29"/>
      <c r="ES1667" s="29"/>
      <c r="ET1667" s="29"/>
      <c r="EU1667" s="29"/>
      <c r="EV1667" s="29"/>
      <c r="EW1667" s="29"/>
      <c r="EX1667" s="29"/>
      <c r="EY1667" s="29"/>
      <c r="EZ1667" s="29"/>
      <c r="FA1667" s="29"/>
      <c r="FB1667" s="29"/>
      <c r="FC1667" s="29"/>
      <c r="FD1667" s="29"/>
      <c r="FE1667" s="29"/>
      <c r="FF1667" s="29"/>
      <c r="FG1667" s="29"/>
      <c r="FH1667" s="29"/>
      <c r="FI1667" s="29"/>
      <c r="FJ1667" s="29"/>
      <c r="FK1667" s="29"/>
      <c r="FL1667" s="29"/>
      <c r="FM1667" s="29"/>
      <c r="FN1667" s="29"/>
      <c r="FO1667" s="29"/>
      <c r="FP1667" s="29"/>
      <c r="FQ1667" s="29"/>
      <c r="FR1667" s="29"/>
      <c r="FS1667" s="29"/>
      <c r="FT1667" s="29"/>
      <c r="FU1667" s="29"/>
      <c r="FV1667" s="29"/>
      <c r="FW1667" s="29"/>
      <c r="FX1667" s="29"/>
      <c r="FY1667" s="29"/>
      <c r="FZ1667" s="29"/>
      <c r="GA1667" s="29"/>
      <c r="GB1667" s="29"/>
      <c r="GC1667" s="29"/>
      <c r="GD1667" s="29"/>
      <c r="GE1667" s="29"/>
      <c r="GF1667" s="29"/>
      <c r="GG1667" s="29"/>
      <c r="GH1667" s="29"/>
      <c r="GI1667" s="29"/>
      <c r="GJ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</row>
    <row r="1668" spans="2:230" ht="12.75">
      <c r="B1668" s="48"/>
      <c r="C1668" s="48"/>
      <c r="D1668" s="48"/>
      <c r="E1668" s="55"/>
      <c r="F1668" s="56"/>
      <c r="G1668" s="56"/>
      <c r="H1668" s="56"/>
      <c r="I1668" s="48"/>
      <c r="J1668" s="48"/>
      <c r="K1668" s="48"/>
      <c r="L1668" s="56"/>
      <c r="M1668" s="48"/>
      <c r="N1668" s="48"/>
      <c r="O1668" s="49"/>
      <c r="P1668" s="48"/>
      <c r="Q1668" s="48"/>
      <c r="R1668" s="56"/>
      <c r="S1668" s="52"/>
      <c r="T1668" s="116"/>
      <c r="U1668" s="116"/>
      <c r="V1668" s="116"/>
      <c r="W1668" s="116"/>
      <c r="X1668" s="43"/>
      <c r="Y1668" s="43"/>
      <c r="Z1668" s="42"/>
      <c r="AA1668" s="43"/>
      <c r="AB1668" s="45"/>
      <c r="AC1668" s="45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  <c r="BE1668" s="29"/>
      <c r="BF1668" s="29"/>
      <c r="BG1668" s="29"/>
      <c r="BH1668" s="29"/>
      <c r="BI1668" s="29"/>
      <c r="BJ1668" s="29"/>
      <c r="BK1668" s="29"/>
      <c r="BL1668" s="29"/>
      <c r="BM1668" s="29"/>
      <c r="BN1668" s="29"/>
      <c r="BO1668" s="29"/>
      <c r="BP1668" s="29"/>
      <c r="BQ1668" s="29"/>
      <c r="BR1668" s="29"/>
      <c r="BS1668" s="29"/>
      <c r="BT1668" s="29"/>
      <c r="BU1668" s="29"/>
      <c r="BV1668" s="29"/>
      <c r="BW1668" s="29"/>
      <c r="BX1668" s="29"/>
      <c r="BY1668" s="29"/>
      <c r="BZ1668" s="29"/>
      <c r="CA1668" s="29"/>
      <c r="CB1668" s="29"/>
      <c r="CC1668" s="29"/>
      <c r="CD1668" s="29"/>
      <c r="CE1668" s="29"/>
      <c r="CF1668" s="29"/>
      <c r="CG1668" s="29"/>
      <c r="CH1668" s="29"/>
      <c r="CI1668" s="29"/>
      <c r="CJ1668" s="29"/>
      <c r="CK1668" s="29"/>
      <c r="CL1668" s="29"/>
      <c r="CM1668" s="29"/>
      <c r="CN1668" s="29"/>
      <c r="CO1668" s="29"/>
      <c r="CP1668" s="29"/>
      <c r="CQ1668" s="29"/>
      <c r="CR1668" s="29"/>
      <c r="CS1668" s="29"/>
      <c r="CT1668" s="29"/>
      <c r="CU1668" s="29"/>
      <c r="CV1668" s="29"/>
      <c r="CW1668" s="29"/>
      <c r="CX1668" s="29"/>
      <c r="CY1668" s="29"/>
      <c r="CZ1668" s="29"/>
      <c r="DA1668" s="29"/>
      <c r="DB1668" s="29"/>
      <c r="DC1668" s="29"/>
      <c r="DD1668" s="29"/>
      <c r="DE1668" s="29"/>
      <c r="DF1668" s="29"/>
      <c r="DG1668" s="29"/>
      <c r="DH1668" s="29"/>
      <c r="DI1668" s="29"/>
      <c r="DJ1668" s="29"/>
      <c r="DK1668" s="29"/>
      <c r="DL1668" s="29"/>
      <c r="DM1668" s="29"/>
      <c r="DN1668" s="29"/>
      <c r="DO1668" s="29"/>
      <c r="DP1668" s="29"/>
      <c r="DQ1668" s="29"/>
      <c r="DR1668" s="29"/>
      <c r="DS1668" s="29"/>
      <c r="DT1668" s="29"/>
      <c r="DU1668" s="29"/>
      <c r="DV1668" s="29"/>
      <c r="DW1668" s="29"/>
      <c r="DX1668" s="29"/>
      <c r="DY1668" s="29"/>
      <c r="DZ1668" s="29"/>
      <c r="EA1668" s="29"/>
      <c r="EB1668" s="29"/>
      <c r="EC1668" s="29"/>
      <c r="ED1668" s="29"/>
      <c r="EE1668" s="29"/>
      <c r="EF1668" s="29"/>
      <c r="EG1668" s="29"/>
      <c r="EH1668" s="29"/>
      <c r="EI1668" s="29"/>
      <c r="EJ1668" s="29"/>
      <c r="EK1668" s="29"/>
      <c r="EL1668" s="29"/>
      <c r="EM1668" s="29"/>
      <c r="EN1668" s="29"/>
      <c r="EO1668" s="29"/>
      <c r="EP1668" s="29"/>
      <c r="EQ1668" s="29"/>
      <c r="ER1668" s="29"/>
      <c r="ES1668" s="29"/>
      <c r="ET1668" s="29"/>
      <c r="EU1668" s="29"/>
      <c r="EV1668" s="29"/>
      <c r="EW1668" s="29"/>
      <c r="EX1668" s="29"/>
      <c r="EY1668" s="29"/>
      <c r="EZ1668" s="29"/>
      <c r="FA1668" s="29"/>
      <c r="FB1668" s="29"/>
      <c r="FC1668" s="29"/>
      <c r="FD1668" s="29"/>
      <c r="FE1668" s="29"/>
      <c r="FF1668" s="29"/>
      <c r="FG1668" s="29"/>
      <c r="FH1668" s="29"/>
      <c r="FI1668" s="29"/>
      <c r="FJ1668" s="29"/>
      <c r="FK1668" s="29"/>
      <c r="FL1668" s="29"/>
      <c r="FM1668" s="29"/>
      <c r="FN1668" s="29"/>
      <c r="FO1668" s="29"/>
      <c r="FP1668" s="29"/>
      <c r="FQ1668" s="29"/>
      <c r="FR1668" s="29"/>
      <c r="FS1668" s="29"/>
      <c r="FT1668" s="29"/>
      <c r="FU1668" s="29"/>
      <c r="FV1668" s="29"/>
      <c r="FW1668" s="29"/>
      <c r="FX1668" s="29"/>
      <c r="FY1668" s="29"/>
      <c r="FZ1668" s="29"/>
      <c r="GA1668" s="29"/>
      <c r="GB1668" s="29"/>
      <c r="GC1668" s="29"/>
      <c r="GD1668" s="29"/>
      <c r="GE1668" s="29"/>
      <c r="GF1668" s="29"/>
      <c r="GG1668" s="29"/>
      <c r="GH1668" s="29"/>
      <c r="GI1668" s="29"/>
      <c r="GJ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</row>
    <row r="1669" spans="2:230" ht="12.75">
      <c r="B1669" s="48"/>
      <c r="C1669" s="48"/>
      <c r="D1669" s="48"/>
      <c r="E1669" s="55"/>
      <c r="F1669" s="56"/>
      <c r="G1669" s="56"/>
      <c r="H1669" s="56"/>
      <c r="I1669" s="48"/>
      <c r="J1669" s="48"/>
      <c r="K1669" s="48"/>
      <c r="L1669" s="56"/>
      <c r="M1669" s="48"/>
      <c r="N1669" s="48"/>
      <c r="O1669" s="49"/>
      <c r="P1669" s="48"/>
      <c r="Q1669" s="48"/>
      <c r="R1669" s="56"/>
      <c r="S1669" s="52"/>
      <c r="T1669" s="116"/>
      <c r="U1669" s="116"/>
      <c r="V1669" s="116"/>
      <c r="W1669" s="116"/>
      <c r="X1669" s="43"/>
      <c r="Y1669" s="43"/>
      <c r="Z1669" s="42"/>
      <c r="AA1669" s="43"/>
      <c r="AB1669" s="45"/>
      <c r="AC1669" s="45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  <c r="BE1669" s="29"/>
      <c r="BF1669" s="29"/>
      <c r="BG1669" s="29"/>
      <c r="BH1669" s="29"/>
      <c r="BI1669" s="29"/>
      <c r="BJ1669" s="29"/>
      <c r="BK1669" s="29"/>
      <c r="BL1669" s="29"/>
      <c r="BM1669" s="29"/>
      <c r="BN1669" s="29"/>
      <c r="BO1669" s="29"/>
      <c r="BP1669" s="29"/>
      <c r="BQ1669" s="29"/>
      <c r="BR1669" s="29"/>
      <c r="BS1669" s="29"/>
      <c r="BT1669" s="29"/>
      <c r="BU1669" s="29"/>
      <c r="BV1669" s="29"/>
      <c r="BW1669" s="29"/>
      <c r="BX1669" s="29"/>
      <c r="BY1669" s="29"/>
      <c r="BZ1669" s="29"/>
      <c r="CA1669" s="29"/>
      <c r="CB1669" s="29"/>
      <c r="CC1669" s="29"/>
      <c r="CD1669" s="29"/>
      <c r="CE1669" s="29"/>
      <c r="CF1669" s="29"/>
      <c r="CG1669" s="29"/>
      <c r="CH1669" s="29"/>
      <c r="CI1669" s="29"/>
      <c r="CJ1669" s="29"/>
      <c r="CK1669" s="29"/>
      <c r="CL1669" s="29"/>
      <c r="CM1669" s="29"/>
      <c r="CN1669" s="29"/>
      <c r="CO1669" s="29"/>
      <c r="CP1669" s="29"/>
      <c r="CQ1669" s="29"/>
      <c r="CR1669" s="29"/>
      <c r="CS1669" s="29"/>
      <c r="CT1669" s="29"/>
      <c r="CU1669" s="29"/>
      <c r="CV1669" s="29"/>
      <c r="CW1669" s="29"/>
      <c r="CX1669" s="29"/>
      <c r="CY1669" s="29"/>
      <c r="CZ1669" s="29"/>
      <c r="DA1669" s="29"/>
      <c r="DB1669" s="29"/>
      <c r="DC1669" s="29"/>
      <c r="DD1669" s="29"/>
      <c r="DE1669" s="29"/>
      <c r="DF1669" s="29"/>
      <c r="DG1669" s="29"/>
      <c r="DH1669" s="29"/>
      <c r="DI1669" s="29"/>
      <c r="DJ1669" s="29"/>
      <c r="DK1669" s="29"/>
      <c r="DL1669" s="29"/>
      <c r="DM1669" s="29"/>
      <c r="DN1669" s="29"/>
      <c r="DO1669" s="29"/>
      <c r="DP1669" s="29"/>
      <c r="DQ1669" s="29"/>
      <c r="DR1669" s="29"/>
      <c r="DS1669" s="29"/>
      <c r="DT1669" s="29"/>
      <c r="DU1669" s="29"/>
      <c r="DV1669" s="29"/>
      <c r="DW1669" s="29"/>
      <c r="DX1669" s="29"/>
      <c r="DY1669" s="29"/>
      <c r="DZ1669" s="29"/>
      <c r="EA1669" s="29"/>
      <c r="EB1669" s="29"/>
      <c r="EC1669" s="29"/>
      <c r="ED1669" s="29"/>
      <c r="EE1669" s="29"/>
      <c r="EF1669" s="29"/>
      <c r="EG1669" s="29"/>
      <c r="EH1669" s="29"/>
      <c r="EI1669" s="29"/>
      <c r="EJ1669" s="29"/>
      <c r="EK1669" s="29"/>
      <c r="EL1669" s="29"/>
      <c r="EM1669" s="29"/>
      <c r="EN1669" s="29"/>
      <c r="EO1669" s="29"/>
      <c r="EP1669" s="29"/>
      <c r="EQ1669" s="29"/>
      <c r="ER1669" s="29"/>
      <c r="ES1669" s="29"/>
      <c r="ET1669" s="29"/>
      <c r="EU1669" s="29"/>
      <c r="EV1669" s="29"/>
      <c r="EW1669" s="29"/>
      <c r="EX1669" s="29"/>
      <c r="EY1669" s="29"/>
      <c r="EZ1669" s="29"/>
      <c r="FA1669" s="29"/>
      <c r="FB1669" s="29"/>
      <c r="FC1669" s="29"/>
      <c r="FD1669" s="29"/>
      <c r="FE1669" s="29"/>
      <c r="FF1669" s="29"/>
      <c r="FG1669" s="29"/>
      <c r="FH1669" s="29"/>
      <c r="FI1669" s="29"/>
      <c r="FJ1669" s="29"/>
      <c r="FK1669" s="29"/>
      <c r="FL1669" s="29"/>
      <c r="FM1669" s="29"/>
      <c r="FN1669" s="29"/>
      <c r="FO1669" s="29"/>
      <c r="FP1669" s="29"/>
      <c r="FQ1669" s="29"/>
      <c r="FR1669" s="29"/>
      <c r="FS1669" s="29"/>
      <c r="FT1669" s="29"/>
      <c r="FU1669" s="29"/>
      <c r="FV1669" s="29"/>
      <c r="FW1669" s="29"/>
      <c r="FX1669" s="29"/>
      <c r="FY1669" s="29"/>
      <c r="FZ1669" s="29"/>
      <c r="GA1669" s="29"/>
      <c r="GB1669" s="29"/>
      <c r="GC1669" s="29"/>
      <c r="GD1669" s="29"/>
      <c r="GE1669" s="29"/>
      <c r="GF1669" s="29"/>
      <c r="GG1669" s="29"/>
      <c r="GH1669" s="29"/>
      <c r="GI1669" s="29"/>
      <c r="GJ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</row>
    <row r="1670" spans="2:230" ht="12.75">
      <c r="B1670" s="48"/>
      <c r="C1670" s="48"/>
      <c r="D1670" s="48"/>
      <c r="E1670" s="55"/>
      <c r="F1670" s="56"/>
      <c r="G1670" s="56"/>
      <c r="H1670" s="56"/>
      <c r="I1670" s="48"/>
      <c r="J1670" s="48"/>
      <c r="K1670" s="48"/>
      <c r="L1670" s="56"/>
      <c r="M1670" s="48"/>
      <c r="N1670" s="48"/>
      <c r="O1670" s="49"/>
      <c r="P1670" s="48"/>
      <c r="Q1670" s="48"/>
      <c r="R1670" s="56"/>
      <c r="S1670" s="52"/>
      <c r="T1670" s="116"/>
      <c r="U1670" s="116"/>
      <c r="V1670" s="116"/>
      <c r="W1670" s="116"/>
      <c r="X1670" s="43"/>
      <c r="Y1670" s="43"/>
      <c r="Z1670" s="42"/>
      <c r="AA1670" s="43"/>
      <c r="AB1670" s="45"/>
      <c r="AC1670" s="45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  <c r="BE1670" s="29"/>
      <c r="BF1670" s="29"/>
      <c r="BG1670" s="29"/>
      <c r="BH1670" s="29"/>
      <c r="BI1670" s="29"/>
      <c r="BJ1670" s="29"/>
      <c r="BK1670" s="29"/>
      <c r="BL1670" s="29"/>
      <c r="BM1670" s="29"/>
      <c r="BN1670" s="29"/>
      <c r="BO1670" s="29"/>
      <c r="BP1670" s="29"/>
      <c r="BQ1670" s="29"/>
      <c r="BR1670" s="29"/>
      <c r="BS1670" s="29"/>
      <c r="BT1670" s="29"/>
      <c r="BU1670" s="29"/>
      <c r="BV1670" s="29"/>
      <c r="BW1670" s="29"/>
      <c r="BX1670" s="29"/>
      <c r="BY1670" s="29"/>
      <c r="BZ1670" s="29"/>
      <c r="CA1670" s="29"/>
      <c r="CB1670" s="29"/>
      <c r="CC1670" s="29"/>
      <c r="CD1670" s="29"/>
      <c r="CE1670" s="29"/>
      <c r="CF1670" s="29"/>
      <c r="CG1670" s="29"/>
      <c r="CH1670" s="29"/>
      <c r="CI1670" s="29"/>
      <c r="CJ1670" s="29"/>
      <c r="CK1670" s="29"/>
      <c r="CL1670" s="29"/>
      <c r="CM1670" s="29"/>
      <c r="CN1670" s="29"/>
      <c r="CO1670" s="29"/>
      <c r="CP1670" s="29"/>
      <c r="CQ1670" s="29"/>
      <c r="CR1670" s="29"/>
      <c r="CS1670" s="29"/>
      <c r="CT1670" s="29"/>
      <c r="CU1670" s="29"/>
      <c r="CV1670" s="29"/>
      <c r="CW1670" s="29"/>
      <c r="CX1670" s="29"/>
      <c r="CY1670" s="29"/>
      <c r="CZ1670" s="29"/>
      <c r="DA1670" s="29"/>
      <c r="DB1670" s="29"/>
      <c r="DC1670" s="29"/>
      <c r="DD1670" s="29"/>
      <c r="DE1670" s="29"/>
      <c r="DF1670" s="29"/>
      <c r="DG1670" s="29"/>
      <c r="DH1670" s="29"/>
      <c r="DI1670" s="29"/>
      <c r="DJ1670" s="29"/>
      <c r="DK1670" s="29"/>
      <c r="DL1670" s="29"/>
      <c r="DM1670" s="29"/>
      <c r="DN1670" s="29"/>
      <c r="DO1670" s="29"/>
      <c r="DP1670" s="29"/>
      <c r="DQ1670" s="29"/>
      <c r="DR1670" s="29"/>
      <c r="DS1670" s="29"/>
      <c r="DT1670" s="29"/>
      <c r="DU1670" s="29"/>
      <c r="DV1670" s="29"/>
      <c r="DW1670" s="29"/>
      <c r="DX1670" s="29"/>
      <c r="DY1670" s="29"/>
      <c r="DZ1670" s="29"/>
      <c r="EA1670" s="29"/>
      <c r="EB1670" s="29"/>
      <c r="EC1670" s="29"/>
      <c r="ED1670" s="29"/>
      <c r="EE1670" s="29"/>
      <c r="EF1670" s="29"/>
      <c r="EG1670" s="29"/>
      <c r="EH1670" s="29"/>
      <c r="EI1670" s="29"/>
      <c r="EJ1670" s="29"/>
      <c r="EK1670" s="29"/>
      <c r="EL1670" s="29"/>
      <c r="EM1670" s="29"/>
      <c r="EN1670" s="29"/>
      <c r="EO1670" s="29"/>
      <c r="EP1670" s="29"/>
      <c r="EQ1670" s="29"/>
      <c r="ER1670" s="29"/>
      <c r="ES1670" s="29"/>
      <c r="ET1670" s="29"/>
      <c r="EU1670" s="29"/>
      <c r="EV1670" s="29"/>
      <c r="EW1670" s="29"/>
      <c r="EX1670" s="29"/>
      <c r="EY1670" s="29"/>
      <c r="EZ1670" s="29"/>
      <c r="FA1670" s="29"/>
      <c r="FB1670" s="29"/>
      <c r="FC1670" s="29"/>
      <c r="FD1670" s="29"/>
      <c r="FE1670" s="29"/>
      <c r="FF1670" s="29"/>
      <c r="FG1670" s="29"/>
      <c r="FH1670" s="29"/>
      <c r="FI1670" s="29"/>
      <c r="FJ1670" s="29"/>
      <c r="FK1670" s="29"/>
      <c r="FL1670" s="29"/>
      <c r="FM1670" s="29"/>
      <c r="FN1670" s="29"/>
      <c r="FO1670" s="29"/>
      <c r="FP1670" s="29"/>
      <c r="FQ1670" s="29"/>
      <c r="FR1670" s="29"/>
      <c r="FS1670" s="29"/>
      <c r="FT1670" s="29"/>
      <c r="FU1670" s="29"/>
      <c r="FV1670" s="29"/>
      <c r="FW1670" s="29"/>
      <c r="FX1670" s="29"/>
      <c r="FY1670" s="29"/>
      <c r="FZ1670" s="29"/>
      <c r="GA1670" s="29"/>
      <c r="GB1670" s="29"/>
      <c r="GC1670" s="29"/>
      <c r="GD1670" s="29"/>
      <c r="GE1670" s="29"/>
      <c r="GF1670" s="29"/>
      <c r="GG1670" s="29"/>
      <c r="GH1670" s="29"/>
      <c r="GI1670" s="29"/>
      <c r="GJ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</row>
    <row r="1671" spans="2:230" ht="12.75">
      <c r="B1671" s="48"/>
      <c r="C1671" s="48"/>
      <c r="D1671" s="48"/>
      <c r="E1671" s="55"/>
      <c r="F1671" s="56"/>
      <c r="G1671" s="56"/>
      <c r="H1671" s="56"/>
      <c r="I1671" s="48"/>
      <c r="J1671" s="48"/>
      <c r="K1671" s="48"/>
      <c r="L1671" s="56"/>
      <c r="M1671" s="48"/>
      <c r="N1671" s="48"/>
      <c r="O1671" s="49"/>
      <c r="P1671" s="48"/>
      <c r="Q1671" s="48"/>
      <c r="R1671" s="56"/>
      <c r="S1671" s="52"/>
      <c r="T1671" s="116"/>
      <c r="U1671" s="116"/>
      <c r="V1671" s="116"/>
      <c r="W1671" s="116"/>
      <c r="X1671" s="43"/>
      <c r="Y1671" s="43"/>
      <c r="Z1671" s="42"/>
      <c r="AA1671" s="43"/>
      <c r="AB1671" s="45"/>
      <c r="AC1671" s="45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  <c r="BE1671" s="29"/>
      <c r="BF1671" s="29"/>
      <c r="BG1671" s="29"/>
      <c r="BH1671" s="29"/>
      <c r="BI1671" s="29"/>
      <c r="BJ1671" s="29"/>
      <c r="BK1671" s="29"/>
      <c r="BL1671" s="29"/>
      <c r="BM1671" s="29"/>
      <c r="BN1671" s="29"/>
      <c r="BO1671" s="29"/>
      <c r="BP1671" s="29"/>
      <c r="BQ1671" s="29"/>
      <c r="BR1671" s="29"/>
      <c r="BS1671" s="29"/>
      <c r="BT1671" s="29"/>
      <c r="BU1671" s="29"/>
      <c r="BV1671" s="29"/>
      <c r="BW1671" s="29"/>
      <c r="BX1671" s="29"/>
      <c r="BY1671" s="29"/>
      <c r="BZ1671" s="29"/>
      <c r="CA1671" s="29"/>
      <c r="CB1671" s="29"/>
      <c r="CC1671" s="29"/>
      <c r="CD1671" s="29"/>
      <c r="CE1671" s="29"/>
      <c r="CF1671" s="29"/>
      <c r="CG1671" s="29"/>
      <c r="CH1671" s="29"/>
      <c r="CI1671" s="29"/>
      <c r="CJ1671" s="29"/>
      <c r="CK1671" s="29"/>
      <c r="CL1671" s="29"/>
      <c r="CM1671" s="29"/>
      <c r="CN1671" s="29"/>
      <c r="CO1671" s="29"/>
      <c r="CP1671" s="29"/>
      <c r="CQ1671" s="29"/>
      <c r="CR1671" s="29"/>
      <c r="CS1671" s="29"/>
      <c r="CT1671" s="29"/>
      <c r="CU1671" s="29"/>
      <c r="CV1671" s="29"/>
      <c r="CW1671" s="29"/>
      <c r="CX1671" s="29"/>
      <c r="CY1671" s="29"/>
      <c r="CZ1671" s="29"/>
      <c r="DA1671" s="29"/>
      <c r="DB1671" s="29"/>
      <c r="DC1671" s="29"/>
      <c r="DD1671" s="29"/>
      <c r="DE1671" s="29"/>
      <c r="DF1671" s="29"/>
      <c r="DG1671" s="29"/>
      <c r="DH1671" s="29"/>
      <c r="DI1671" s="29"/>
      <c r="DJ1671" s="29"/>
      <c r="DK1671" s="29"/>
      <c r="DL1671" s="29"/>
      <c r="DM1671" s="29"/>
      <c r="DN1671" s="29"/>
      <c r="DO1671" s="29"/>
      <c r="DP1671" s="29"/>
      <c r="DQ1671" s="29"/>
      <c r="DR1671" s="29"/>
      <c r="DS1671" s="29"/>
      <c r="DT1671" s="29"/>
      <c r="DU1671" s="29"/>
      <c r="DV1671" s="29"/>
      <c r="DW1671" s="29"/>
      <c r="DX1671" s="29"/>
      <c r="DY1671" s="29"/>
      <c r="DZ1671" s="29"/>
      <c r="EA1671" s="29"/>
      <c r="EB1671" s="29"/>
      <c r="EC1671" s="29"/>
      <c r="ED1671" s="29"/>
      <c r="EE1671" s="29"/>
      <c r="EF1671" s="29"/>
      <c r="EG1671" s="29"/>
      <c r="EH1671" s="29"/>
      <c r="EI1671" s="29"/>
      <c r="EJ1671" s="29"/>
      <c r="EK1671" s="29"/>
      <c r="EL1671" s="29"/>
      <c r="EM1671" s="29"/>
      <c r="EN1671" s="29"/>
      <c r="EO1671" s="29"/>
      <c r="EP1671" s="29"/>
      <c r="EQ1671" s="29"/>
      <c r="ER1671" s="29"/>
      <c r="ES1671" s="29"/>
      <c r="ET1671" s="29"/>
      <c r="EU1671" s="29"/>
      <c r="EV1671" s="29"/>
      <c r="EW1671" s="29"/>
      <c r="EX1671" s="29"/>
      <c r="EY1671" s="29"/>
      <c r="EZ1671" s="29"/>
      <c r="FA1671" s="29"/>
      <c r="FB1671" s="29"/>
      <c r="FC1671" s="29"/>
      <c r="FD1671" s="29"/>
      <c r="FE1671" s="29"/>
      <c r="FF1671" s="29"/>
      <c r="FG1671" s="29"/>
      <c r="FH1671" s="29"/>
      <c r="FI1671" s="29"/>
      <c r="FJ1671" s="29"/>
      <c r="FK1671" s="29"/>
      <c r="FL1671" s="29"/>
      <c r="FM1671" s="29"/>
      <c r="FN1671" s="29"/>
      <c r="FO1671" s="29"/>
      <c r="FP1671" s="29"/>
      <c r="FQ1671" s="29"/>
      <c r="FR1671" s="29"/>
      <c r="FS1671" s="29"/>
      <c r="FT1671" s="29"/>
      <c r="FU1671" s="29"/>
      <c r="FV1671" s="29"/>
      <c r="FW1671" s="29"/>
      <c r="FX1671" s="29"/>
      <c r="FY1671" s="29"/>
      <c r="FZ1671" s="29"/>
      <c r="GA1671" s="29"/>
      <c r="GB1671" s="29"/>
      <c r="GC1671" s="29"/>
      <c r="GD1671" s="29"/>
      <c r="GE1671" s="29"/>
      <c r="GF1671" s="29"/>
      <c r="GG1671" s="29"/>
      <c r="GH1671" s="29"/>
      <c r="GI1671" s="29"/>
      <c r="GJ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</row>
    <row r="1672" spans="2:230" ht="12.75">
      <c r="B1672" s="48"/>
      <c r="C1672" s="48"/>
      <c r="D1672" s="48"/>
      <c r="E1672" s="55"/>
      <c r="F1672" s="56"/>
      <c r="G1672" s="56"/>
      <c r="H1672" s="56"/>
      <c r="I1672" s="48"/>
      <c r="J1672" s="48"/>
      <c r="K1672" s="48"/>
      <c r="L1672" s="56"/>
      <c r="M1672" s="48"/>
      <c r="N1672" s="48"/>
      <c r="O1672" s="49"/>
      <c r="P1672" s="48"/>
      <c r="Q1672" s="48"/>
      <c r="R1672" s="56"/>
      <c r="S1672" s="52"/>
      <c r="T1672" s="116"/>
      <c r="U1672" s="116"/>
      <c r="V1672" s="116"/>
      <c r="W1672" s="116"/>
      <c r="X1672" s="43"/>
      <c r="Y1672" s="43"/>
      <c r="Z1672" s="42"/>
      <c r="AA1672" s="43"/>
      <c r="AB1672" s="45"/>
      <c r="AC1672" s="45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  <c r="BE1672" s="29"/>
      <c r="BF1672" s="29"/>
      <c r="BG1672" s="29"/>
      <c r="BH1672" s="29"/>
      <c r="BI1672" s="29"/>
      <c r="BJ1672" s="29"/>
      <c r="BK1672" s="29"/>
      <c r="BL1672" s="29"/>
      <c r="BM1672" s="29"/>
      <c r="BN1672" s="29"/>
      <c r="BO1672" s="29"/>
      <c r="BP1672" s="29"/>
      <c r="BQ1672" s="29"/>
      <c r="BR1672" s="29"/>
      <c r="BS1672" s="29"/>
      <c r="BT1672" s="29"/>
      <c r="BU1672" s="29"/>
      <c r="BV1672" s="29"/>
      <c r="BW1672" s="29"/>
      <c r="BX1672" s="29"/>
      <c r="BY1672" s="29"/>
      <c r="BZ1672" s="29"/>
      <c r="CA1672" s="29"/>
      <c r="CB1672" s="29"/>
      <c r="CC1672" s="29"/>
      <c r="CD1672" s="29"/>
      <c r="CE1672" s="29"/>
      <c r="CF1672" s="29"/>
      <c r="CG1672" s="29"/>
      <c r="CH1672" s="29"/>
      <c r="CI1672" s="29"/>
      <c r="CJ1672" s="29"/>
      <c r="CK1672" s="29"/>
      <c r="CL1672" s="29"/>
      <c r="CM1672" s="29"/>
      <c r="CN1672" s="29"/>
      <c r="CO1672" s="29"/>
      <c r="CP1672" s="29"/>
      <c r="CQ1672" s="29"/>
      <c r="CR1672" s="29"/>
      <c r="CS1672" s="29"/>
      <c r="CT1672" s="29"/>
      <c r="CU1672" s="29"/>
      <c r="CV1672" s="29"/>
      <c r="CW1672" s="29"/>
      <c r="CX1672" s="29"/>
      <c r="CY1672" s="29"/>
      <c r="CZ1672" s="29"/>
      <c r="DA1672" s="29"/>
      <c r="DB1672" s="29"/>
      <c r="DC1672" s="29"/>
      <c r="DD1672" s="29"/>
      <c r="DE1672" s="29"/>
      <c r="DF1672" s="29"/>
      <c r="DG1672" s="29"/>
      <c r="DH1672" s="29"/>
      <c r="DI1672" s="29"/>
      <c r="DJ1672" s="29"/>
      <c r="DK1672" s="29"/>
      <c r="DL1672" s="29"/>
      <c r="DM1672" s="29"/>
      <c r="DN1672" s="29"/>
      <c r="DO1672" s="29"/>
      <c r="DP1672" s="29"/>
      <c r="DQ1672" s="29"/>
      <c r="DR1672" s="29"/>
      <c r="DS1672" s="29"/>
      <c r="DT1672" s="29"/>
      <c r="DU1672" s="29"/>
      <c r="DV1672" s="29"/>
      <c r="DW1672" s="29"/>
      <c r="DX1672" s="29"/>
      <c r="DY1672" s="29"/>
      <c r="DZ1672" s="29"/>
      <c r="EA1672" s="29"/>
      <c r="EB1672" s="29"/>
      <c r="EC1672" s="29"/>
      <c r="ED1672" s="29"/>
      <c r="EE1672" s="29"/>
      <c r="EF1672" s="29"/>
      <c r="EG1672" s="29"/>
      <c r="EH1672" s="29"/>
      <c r="EI1672" s="29"/>
      <c r="EJ1672" s="29"/>
      <c r="EK1672" s="29"/>
      <c r="EL1672" s="29"/>
      <c r="EM1672" s="29"/>
      <c r="EN1672" s="29"/>
      <c r="EO1672" s="29"/>
      <c r="EP1672" s="29"/>
      <c r="EQ1672" s="29"/>
      <c r="ER1672" s="29"/>
      <c r="ES1672" s="29"/>
      <c r="ET1672" s="29"/>
      <c r="EU1672" s="29"/>
      <c r="EV1672" s="29"/>
      <c r="EW1672" s="29"/>
      <c r="EX1672" s="29"/>
      <c r="EY1672" s="29"/>
      <c r="EZ1672" s="29"/>
      <c r="FA1672" s="29"/>
      <c r="FB1672" s="29"/>
      <c r="FC1672" s="29"/>
      <c r="FD1672" s="29"/>
      <c r="FE1672" s="29"/>
      <c r="FF1672" s="29"/>
      <c r="FG1672" s="29"/>
      <c r="FH1672" s="29"/>
      <c r="FI1672" s="29"/>
      <c r="FJ1672" s="29"/>
      <c r="FK1672" s="29"/>
      <c r="FL1672" s="29"/>
      <c r="FM1672" s="29"/>
      <c r="FN1672" s="29"/>
      <c r="FO1672" s="29"/>
      <c r="FP1672" s="29"/>
      <c r="FQ1672" s="29"/>
      <c r="FR1672" s="29"/>
      <c r="FS1672" s="29"/>
      <c r="FT1672" s="29"/>
      <c r="FU1672" s="29"/>
      <c r="FV1672" s="29"/>
      <c r="FW1672" s="29"/>
      <c r="FX1672" s="29"/>
      <c r="FY1672" s="29"/>
      <c r="FZ1672" s="29"/>
      <c r="GA1672" s="29"/>
      <c r="GB1672" s="29"/>
      <c r="GC1672" s="29"/>
      <c r="GD1672" s="29"/>
      <c r="GE1672" s="29"/>
      <c r="GF1672" s="29"/>
      <c r="GG1672" s="29"/>
      <c r="GH1672" s="29"/>
      <c r="GI1672" s="29"/>
      <c r="GJ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</row>
    <row r="1673" spans="2:230" ht="12.75">
      <c r="B1673" s="48"/>
      <c r="C1673" s="48"/>
      <c r="D1673" s="48"/>
      <c r="E1673" s="55"/>
      <c r="F1673" s="56"/>
      <c r="G1673" s="56"/>
      <c r="H1673" s="56"/>
      <c r="I1673" s="48"/>
      <c r="J1673" s="48"/>
      <c r="K1673" s="48"/>
      <c r="L1673" s="56"/>
      <c r="M1673" s="48"/>
      <c r="N1673" s="48"/>
      <c r="O1673" s="49"/>
      <c r="P1673" s="48"/>
      <c r="Q1673" s="48"/>
      <c r="R1673" s="56"/>
      <c r="S1673" s="52"/>
      <c r="T1673" s="116"/>
      <c r="U1673" s="116"/>
      <c r="V1673" s="116"/>
      <c r="W1673" s="116"/>
      <c r="X1673" s="43"/>
      <c r="Y1673" s="43"/>
      <c r="Z1673" s="42"/>
      <c r="AA1673" s="43"/>
      <c r="AB1673" s="45"/>
      <c r="AC1673" s="45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  <c r="BI1673" s="29"/>
      <c r="BJ1673" s="29"/>
      <c r="BK1673" s="29"/>
      <c r="BL1673" s="29"/>
      <c r="BM1673" s="29"/>
      <c r="BN1673" s="29"/>
      <c r="BO1673" s="29"/>
      <c r="BP1673" s="29"/>
      <c r="BQ1673" s="29"/>
      <c r="BR1673" s="29"/>
      <c r="BS1673" s="29"/>
      <c r="BT1673" s="29"/>
      <c r="BU1673" s="29"/>
      <c r="BV1673" s="29"/>
      <c r="BW1673" s="29"/>
      <c r="BX1673" s="29"/>
      <c r="BY1673" s="29"/>
      <c r="BZ1673" s="29"/>
      <c r="CA1673" s="29"/>
      <c r="CB1673" s="29"/>
      <c r="CC1673" s="29"/>
      <c r="CD1673" s="29"/>
      <c r="CE1673" s="29"/>
      <c r="CF1673" s="29"/>
      <c r="CG1673" s="29"/>
      <c r="CH1673" s="29"/>
      <c r="CI1673" s="29"/>
      <c r="CJ1673" s="29"/>
      <c r="CK1673" s="29"/>
      <c r="CL1673" s="29"/>
      <c r="CM1673" s="29"/>
      <c r="CN1673" s="29"/>
      <c r="CO1673" s="29"/>
      <c r="CP1673" s="29"/>
      <c r="CQ1673" s="29"/>
      <c r="CR1673" s="29"/>
      <c r="CS1673" s="29"/>
      <c r="CT1673" s="29"/>
      <c r="CU1673" s="29"/>
      <c r="CV1673" s="29"/>
      <c r="CW1673" s="29"/>
      <c r="CX1673" s="29"/>
      <c r="CY1673" s="29"/>
      <c r="CZ1673" s="29"/>
      <c r="DA1673" s="29"/>
      <c r="DB1673" s="29"/>
      <c r="DC1673" s="29"/>
      <c r="DD1673" s="29"/>
      <c r="DE1673" s="29"/>
      <c r="DF1673" s="29"/>
      <c r="DG1673" s="29"/>
      <c r="DH1673" s="29"/>
      <c r="DI1673" s="29"/>
      <c r="DJ1673" s="29"/>
      <c r="DK1673" s="29"/>
      <c r="DL1673" s="29"/>
      <c r="DM1673" s="29"/>
      <c r="DN1673" s="29"/>
      <c r="DO1673" s="29"/>
      <c r="DP1673" s="29"/>
      <c r="DQ1673" s="29"/>
      <c r="DR1673" s="29"/>
      <c r="DS1673" s="29"/>
      <c r="DT1673" s="29"/>
      <c r="DU1673" s="29"/>
      <c r="DV1673" s="29"/>
      <c r="DW1673" s="29"/>
      <c r="DX1673" s="29"/>
      <c r="DY1673" s="29"/>
      <c r="DZ1673" s="29"/>
      <c r="EA1673" s="29"/>
      <c r="EB1673" s="29"/>
      <c r="EC1673" s="29"/>
      <c r="ED1673" s="29"/>
      <c r="EE1673" s="29"/>
      <c r="EF1673" s="29"/>
      <c r="EG1673" s="29"/>
      <c r="EH1673" s="29"/>
      <c r="EI1673" s="29"/>
      <c r="EJ1673" s="29"/>
      <c r="EK1673" s="29"/>
      <c r="EL1673" s="29"/>
      <c r="EM1673" s="29"/>
      <c r="EN1673" s="29"/>
      <c r="EO1673" s="29"/>
      <c r="EP1673" s="29"/>
      <c r="EQ1673" s="29"/>
      <c r="ER1673" s="29"/>
      <c r="ES1673" s="29"/>
      <c r="ET1673" s="29"/>
      <c r="EU1673" s="29"/>
      <c r="EV1673" s="29"/>
      <c r="EW1673" s="29"/>
      <c r="EX1673" s="29"/>
      <c r="EY1673" s="29"/>
      <c r="EZ1673" s="29"/>
      <c r="FA1673" s="29"/>
      <c r="FB1673" s="29"/>
      <c r="FC1673" s="29"/>
      <c r="FD1673" s="29"/>
      <c r="FE1673" s="29"/>
      <c r="FF1673" s="29"/>
      <c r="FG1673" s="29"/>
      <c r="FH1673" s="29"/>
      <c r="FI1673" s="29"/>
      <c r="FJ1673" s="29"/>
      <c r="FK1673" s="29"/>
      <c r="FL1673" s="29"/>
      <c r="FM1673" s="29"/>
      <c r="FN1673" s="29"/>
      <c r="FO1673" s="29"/>
      <c r="FP1673" s="29"/>
      <c r="FQ1673" s="29"/>
      <c r="FR1673" s="29"/>
      <c r="FS1673" s="29"/>
      <c r="FT1673" s="29"/>
      <c r="FU1673" s="29"/>
      <c r="FV1673" s="29"/>
      <c r="FW1673" s="29"/>
      <c r="FX1673" s="29"/>
      <c r="FY1673" s="29"/>
      <c r="FZ1673" s="29"/>
      <c r="GA1673" s="29"/>
      <c r="GB1673" s="29"/>
      <c r="GC1673" s="29"/>
      <c r="GD1673" s="29"/>
      <c r="GE1673" s="29"/>
      <c r="GF1673" s="29"/>
      <c r="GG1673" s="29"/>
      <c r="GH1673" s="29"/>
      <c r="GI1673" s="29"/>
      <c r="GJ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</row>
    <row r="1674" spans="2:230" ht="12.75">
      <c r="B1674" s="48"/>
      <c r="C1674" s="48"/>
      <c r="D1674" s="48"/>
      <c r="E1674" s="55"/>
      <c r="F1674" s="56"/>
      <c r="G1674" s="56"/>
      <c r="H1674" s="56"/>
      <c r="I1674" s="48"/>
      <c r="J1674" s="48"/>
      <c r="K1674" s="48"/>
      <c r="L1674" s="56"/>
      <c r="M1674" s="48"/>
      <c r="N1674" s="48"/>
      <c r="O1674" s="49"/>
      <c r="P1674" s="48"/>
      <c r="Q1674" s="48"/>
      <c r="R1674" s="56"/>
      <c r="S1674" s="52"/>
      <c r="T1674" s="116"/>
      <c r="U1674" s="116"/>
      <c r="V1674" s="116"/>
      <c r="W1674" s="116"/>
      <c r="X1674" s="43"/>
      <c r="Y1674" s="43"/>
      <c r="Z1674" s="42"/>
      <c r="AA1674" s="43"/>
      <c r="AB1674" s="45"/>
      <c r="AC1674" s="45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  <c r="BE1674" s="29"/>
      <c r="BF1674" s="29"/>
      <c r="BG1674" s="29"/>
      <c r="BH1674" s="29"/>
      <c r="BI1674" s="29"/>
      <c r="BJ1674" s="29"/>
      <c r="BK1674" s="29"/>
      <c r="BL1674" s="29"/>
      <c r="BM1674" s="29"/>
      <c r="BN1674" s="29"/>
      <c r="BO1674" s="29"/>
      <c r="BP1674" s="29"/>
      <c r="BQ1674" s="29"/>
      <c r="BR1674" s="29"/>
      <c r="BS1674" s="29"/>
      <c r="BT1674" s="29"/>
      <c r="BU1674" s="29"/>
      <c r="BV1674" s="29"/>
      <c r="BW1674" s="29"/>
      <c r="BX1674" s="29"/>
      <c r="BY1674" s="29"/>
      <c r="BZ1674" s="29"/>
      <c r="CA1674" s="29"/>
      <c r="CB1674" s="29"/>
      <c r="CC1674" s="29"/>
      <c r="CD1674" s="29"/>
      <c r="CE1674" s="29"/>
      <c r="CF1674" s="29"/>
      <c r="CG1674" s="29"/>
      <c r="CH1674" s="29"/>
      <c r="CI1674" s="29"/>
      <c r="CJ1674" s="29"/>
      <c r="CK1674" s="29"/>
      <c r="CL1674" s="29"/>
      <c r="CM1674" s="29"/>
      <c r="CN1674" s="29"/>
      <c r="CO1674" s="29"/>
      <c r="CP1674" s="29"/>
      <c r="CQ1674" s="29"/>
      <c r="CR1674" s="29"/>
      <c r="CS1674" s="29"/>
      <c r="CT1674" s="29"/>
      <c r="CU1674" s="29"/>
      <c r="CV1674" s="29"/>
      <c r="CW1674" s="29"/>
      <c r="CX1674" s="29"/>
      <c r="CY1674" s="29"/>
      <c r="CZ1674" s="29"/>
      <c r="DA1674" s="29"/>
      <c r="DB1674" s="29"/>
      <c r="DC1674" s="29"/>
      <c r="DD1674" s="29"/>
      <c r="DE1674" s="29"/>
      <c r="DF1674" s="29"/>
      <c r="DG1674" s="29"/>
      <c r="DH1674" s="29"/>
      <c r="DI1674" s="29"/>
      <c r="DJ1674" s="29"/>
      <c r="DK1674" s="29"/>
      <c r="DL1674" s="29"/>
      <c r="DM1674" s="29"/>
      <c r="DN1674" s="29"/>
      <c r="DO1674" s="29"/>
      <c r="DP1674" s="29"/>
      <c r="DQ1674" s="29"/>
      <c r="DR1674" s="29"/>
      <c r="DS1674" s="29"/>
      <c r="DT1674" s="29"/>
      <c r="DU1674" s="29"/>
      <c r="DV1674" s="29"/>
      <c r="DW1674" s="29"/>
      <c r="DX1674" s="29"/>
      <c r="DY1674" s="29"/>
      <c r="DZ1674" s="29"/>
      <c r="EA1674" s="29"/>
      <c r="EB1674" s="29"/>
      <c r="EC1674" s="29"/>
      <c r="ED1674" s="29"/>
      <c r="EE1674" s="29"/>
      <c r="EF1674" s="29"/>
      <c r="EG1674" s="29"/>
      <c r="EH1674" s="29"/>
      <c r="EI1674" s="29"/>
      <c r="EJ1674" s="29"/>
      <c r="EK1674" s="29"/>
      <c r="EL1674" s="29"/>
      <c r="EM1674" s="29"/>
      <c r="EN1674" s="29"/>
      <c r="EO1674" s="29"/>
      <c r="EP1674" s="29"/>
      <c r="EQ1674" s="29"/>
      <c r="ER1674" s="29"/>
      <c r="ES1674" s="29"/>
      <c r="ET1674" s="29"/>
      <c r="EU1674" s="29"/>
      <c r="EV1674" s="29"/>
      <c r="EW1674" s="29"/>
      <c r="EX1674" s="29"/>
      <c r="EY1674" s="29"/>
      <c r="EZ1674" s="29"/>
      <c r="FA1674" s="29"/>
      <c r="FB1674" s="29"/>
      <c r="FC1674" s="29"/>
      <c r="FD1674" s="29"/>
      <c r="FE1674" s="29"/>
      <c r="FF1674" s="29"/>
      <c r="FG1674" s="29"/>
      <c r="FH1674" s="29"/>
      <c r="FI1674" s="29"/>
      <c r="FJ1674" s="29"/>
      <c r="FK1674" s="29"/>
      <c r="FL1674" s="29"/>
      <c r="FM1674" s="29"/>
      <c r="FN1674" s="29"/>
      <c r="FO1674" s="29"/>
      <c r="FP1674" s="29"/>
      <c r="FQ1674" s="29"/>
      <c r="FR1674" s="29"/>
      <c r="FS1674" s="29"/>
      <c r="FT1674" s="29"/>
      <c r="FU1674" s="29"/>
      <c r="FV1674" s="29"/>
      <c r="FW1674" s="29"/>
      <c r="FX1674" s="29"/>
      <c r="FY1674" s="29"/>
      <c r="FZ1674" s="29"/>
      <c r="GA1674" s="29"/>
      <c r="GB1674" s="29"/>
      <c r="GC1674" s="29"/>
      <c r="GD1674" s="29"/>
      <c r="GE1674" s="29"/>
      <c r="GF1674" s="29"/>
      <c r="GG1674" s="29"/>
      <c r="GH1674" s="29"/>
      <c r="GI1674" s="29"/>
      <c r="GJ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</row>
    <row r="1675" spans="2:230" ht="12.75">
      <c r="B1675" s="48"/>
      <c r="C1675" s="48"/>
      <c r="D1675" s="48"/>
      <c r="E1675" s="55"/>
      <c r="F1675" s="56"/>
      <c r="G1675" s="56"/>
      <c r="H1675" s="56"/>
      <c r="I1675" s="48"/>
      <c r="J1675" s="48"/>
      <c r="K1675" s="48"/>
      <c r="L1675" s="56"/>
      <c r="M1675" s="48"/>
      <c r="N1675" s="48"/>
      <c r="O1675" s="49"/>
      <c r="P1675" s="48"/>
      <c r="Q1675" s="48"/>
      <c r="R1675" s="56"/>
      <c r="S1675" s="52"/>
      <c r="T1675" s="116"/>
      <c r="U1675" s="116"/>
      <c r="V1675" s="116"/>
      <c r="W1675" s="116"/>
      <c r="X1675" s="43"/>
      <c r="Y1675" s="43"/>
      <c r="Z1675" s="42"/>
      <c r="AA1675" s="43"/>
      <c r="AB1675" s="45"/>
      <c r="AC1675" s="45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  <c r="BE1675" s="29"/>
      <c r="BF1675" s="29"/>
      <c r="BG1675" s="29"/>
      <c r="BH1675" s="29"/>
      <c r="BI1675" s="29"/>
      <c r="BJ1675" s="29"/>
      <c r="BK1675" s="29"/>
      <c r="BL1675" s="29"/>
      <c r="BM1675" s="29"/>
      <c r="BN1675" s="29"/>
      <c r="BO1675" s="29"/>
      <c r="BP1675" s="29"/>
      <c r="BQ1675" s="29"/>
      <c r="BR1675" s="29"/>
      <c r="BS1675" s="29"/>
      <c r="BT1675" s="29"/>
      <c r="BU1675" s="29"/>
      <c r="BV1675" s="29"/>
      <c r="BW1675" s="29"/>
      <c r="BX1675" s="29"/>
      <c r="BY1675" s="29"/>
      <c r="BZ1675" s="29"/>
      <c r="CA1675" s="29"/>
      <c r="CB1675" s="29"/>
      <c r="CC1675" s="29"/>
      <c r="CD1675" s="29"/>
      <c r="CE1675" s="29"/>
      <c r="CF1675" s="29"/>
      <c r="CG1675" s="29"/>
      <c r="CH1675" s="29"/>
      <c r="CI1675" s="29"/>
      <c r="CJ1675" s="29"/>
      <c r="CK1675" s="29"/>
      <c r="CL1675" s="29"/>
      <c r="CM1675" s="29"/>
      <c r="CN1675" s="29"/>
      <c r="CO1675" s="29"/>
      <c r="CP1675" s="29"/>
      <c r="CQ1675" s="29"/>
      <c r="CR1675" s="29"/>
      <c r="CS1675" s="29"/>
      <c r="CT1675" s="29"/>
      <c r="CU1675" s="29"/>
      <c r="CV1675" s="29"/>
      <c r="CW1675" s="29"/>
      <c r="CX1675" s="29"/>
      <c r="CY1675" s="29"/>
      <c r="CZ1675" s="29"/>
      <c r="DA1675" s="29"/>
      <c r="DB1675" s="29"/>
      <c r="DC1675" s="29"/>
      <c r="DD1675" s="29"/>
      <c r="DE1675" s="29"/>
      <c r="DF1675" s="29"/>
      <c r="DG1675" s="29"/>
      <c r="DH1675" s="29"/>
      <c r="DI1675" s="29"/>
      <c r="DJ1675" s="29"/>
      <c r="DK1675" s="29"/>
      <c r="DL1675" s="29"/>
      <c r="DM1675" s="29"/>
      <c r="DN1675" s="29"/>
      <c r="DO1675" s="29"/>
      <c r="DP1675" s="29"/>
      <c r="DQ1675" s="29"/>
      <c r="DR1675" s="29"/>
      <c r="DS1675" s="29"/>
      <c r="DT1675" s="29"/>
      <c r="DU1675" s="29"/>
      <c r="DV1675" s="29"/>
      <c r="DW1675" s="29"/>
      <c r="DX1675" s="29"/>
      <c r="DY1675" s="29"/>
      <c r="DZ1675" s="29"/>
      <c r="EA1675" s="29"/>
      <c r="EB1675" s="29"/>
      <c r="EC1675" s="29"/>
      <c r="ED1675" s="29"/>
      <c r="EE1675" s="29"/>
      <c r="EF1675" s="29"/>
      <c r="EG1675" s="29"/>
      <c r="EH1675" s="29"/>
      <c r="EI1675" s="29"/>
      <c r="EJ1675" s="29"/>
      <c r="EK1675" s="29"/>
      <c r="EL1675" s="29"/>
      <c r="EM1675" s="29"/>
      <c r="EN1675" s="29"/>
      <c r="EO1675" s="29"/>
      <c r="EP1675" s="29"/>
      <c r="EQ1675" s="29"/>
      <c r="ER1675" s="29"/>
      <c r="ES1675" s="29"/>
      <c r="ET1675" s="29"/>
      <c r="EU1675" s="29"/>
      <c r="EV1675" s="29"/>
      <c r="EW1675" s="29"/>
      <c r="EX1675" s="29"/>
      <c r="EY1675" s="29"/>
      <c r="EZ1675" s="29"/>
      <c r="FA1675" s="29"/>
      <c r="FB1675" s="29"/>
      <c r="FC1675" s="29"/>
      <c r="FD1675" s="29"/>
      <c r="FE1675" s="29"/>
      <c r="FF1675" s="29"/>
      <c r="FG1675" s="29"/>
      <c r="FH1675" s="29"/>
      <c r="FI1675" s="29"/>
      <c r="FJ1675" s="29"/>
      <c r="FK1675" s="29"/>
      <c r="FL1675" s="29"/>
      <c r="FM1675" s="29"/>
      <c r="FN1675" s="29"/>
      <c r="FO1675" s="29"/>
      <c r="FP1675" s="29"/>
      <c r="FQ1675" s="29"/>
      <c r="FR1675" s="29"/>
      <c r="FS1675" s="29"/>
      <c r="FT1675" s="29"/>
      <c r="FU1675" s="29"/>
      <c r="FV1675" s="29"/>
      <c r="FW1675" s="29"/>
      <c r="FX1675" s="29"/>
      <c r="FY1675" s="29"/>
      <c r="FZ1675" s="29"/>
      <c r="GA1675" s="29"/>
      <c r="GB1675" s="29"/>
      <c r="GC1675" s="29"/>
      <c r="GD1675" s="29"/>
      <c r="GE1675" s="29"/>
      <c r="GF1675" s="29"/>
      <c r="GG1675" s="29"/>
      <c r="GH1675" s="29"/>
      <c r="GI1675" s="29"/>
      <c r="GJ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</row>
    <row r="1676" spans="2:230" ht="12.75">
      <c r="B1676" s="48"/>
      <c r="C1676" s="48"/>
      <c r="D1676" s="48"/>
      <c r="E1676" s="55"/>
      <c r="F1676" s="56"/>
      <c r="G1676" s="56"/>
      <c r="H1676" s="56"/>
      <c r="I1676" s="48"/>
      <c r="J1676" s="48"/>
      <c r="K1676" s="48"/>
      <c r="L1676" s="56"/>
      <c r="M1676" s="48"/>
      <c r="N1676" s="48"/>
      <c r="O1676" s="49"/>
      <c r="P1676" s="48"/>
      <c r="Q1676" s="48"/>
      <c r="R1676" s="56"/>
      <c r="S1676" s="52"/>
      <c r="T1676" s="116"/>
      <c r="U1676" s="116"/>
      <c r="V1676" s="116"/>
      <c r="W1676" s="116"/>
      <c r="X1676" s="43"/>
      <c r="Y1676" s="43"/>
      <c r="Z1676" s="42"/>
      <c r="AA1676" s="43"/>
      <c r="AB1676" s="45"/>
      <c r="AC1676" s="45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  <c r="BE1676" s="29"/>
      <c r="BF1676" s="29"/>
      <c r="BG1676" s="29"/>
      <c r="BH1676" s="29"/>
      <c r="BI1676" s="29"/>
      <c r="BJ1676" s="29"/>
      <c r="BK1676" s="29"/>
      <c r="BL1676" s="29"/>
      <c r="BM1676" s="29"/>
      <c r="BN1676" s="29"/>
      <c r="BO1676" s="29"/>
      <c r="BP1676" s="29"/>
      <c r="BQ1676" s="29"/>
      <c r="BR1676" s="29"/>
      <c r="BS1676" s="29"/>
      <c r="BT1676" s="29"/>
      <c r="BU1676" s="29"/>
      <c r="BV1676" s="29"/>
      <c r="BW1676" s="29"/>
      <c r="BX1676" s="29"/>
      <c r="BY1676" s="29"/>
      <c r="BZ1676" s="29"/>
      <c r="CA1676" s="29"/>
      <c r="CB1676" s="29"/>
      <c r="CC1676" s="29"/>
      <c r="CD1676" s="29"/>
      <c r="CE1676" s="29"/>
      <c r="CF1676" s="29"/>
      <c r="CG1676" s="29"/>
      <c r="CH1676" s="29"/>
      <c r="CI1676" s="29"/>
      <c r="CJ1676" s="29"/>
      <c r="CK1676" s="29"/>
      <c r="CL1676" s="29"/>
      <c r="CM1676" s="29"/>
      <c r="CN1676" s="29"/>
      <c r="CO1676" s="29"/>
      <c r="CP1676" s="29"/>
      <c r="CQ1676" s="29"/>
      <c r="CR1676" s="29"/>
      <c r="CS1676" s="29"/>
      <c r="CT1676" s="29"/>
      <c r="CU1676" s="29"/>
      <c r="CV1676" s="29"/>
      <c r="CW1676" s="29"/>
      <c r="CX1676" s="29"/>
      <c r="CY1676" s="29"/>
      <c r="CZ1676" s="29"/>
      <c r="DA1676" s="29"/>
      <c r="DB1676" s="29"/>
      <c r="DC1676" s="29"/>
      <c r="DD1676" s="29"/>
      <c r="DE1676" s="29"/>
      <c r="DF1676" s="29"/>
      <c r="DG1676" s="29"/>
      <c r="DH1676" s="29"/>
      <c r="DI1676" s="29"/>
      <c r="DJ1676" s="29"/>
      <c r="DK1676" s="29"/>
      <c r="DL1676" s="29"/>
      <c r="DM1676" s="29"/>
      <c r="DN1676" s="29"/>
      <c r="DO1676" s="29"/>
      <c r="DP1676" s="29"/>
      <c r="DQ1676" s="29"/>
      <c r="DR1676" s="29"/>
      <c r="DS1676" s="29"/>
      <c r="DT1676" s="29"/>
      <c r="DU1676" s="29"/>
      <c r="DV1676" s="29"/>
      <c r="DW1676" s="29"/>
      <c r="DX1676" s="29"/>
      <c r="DY1676" s="29"/>
      <c r="DZ1676" s="29"/>
      <c r="EA1676" s="29"/>
      <c r="EB1676" s="29"/>
      <c r="EC1676" s="29"/>
      <c r="ED1676" s="29"/>
      <c r="EE1676" s="29"/>
      <c r="EF1676" s="29"/>
      <c r="EG1676" s="29"/>
      <c r="EH1676" s="29"/>
      <c r="EI1676" s="29"/>
      <c r="EJ1676" s="29"/>
      <c r="EK1676" s="29"/>
      <c r="EL1676" s="29"/>
      <c r="EM1676" s="29"/>
      <c r="EN1676" s="29"/>
      <c r="EO1676" s="29"/>
      <c r="EP1676" s="29"/>
      <c r="EQ1676" s="29"/>
      <c r="ER1676" s="29"/>
      <c r="ES1676" s="29"/>
      <c r="ET1676" s="29"/>
      <c r="EU1676" s="29"/>
      <c r="EV1676" s="29"/>
      <c r="EW1676" s="29"/>
      <c r="EX1676" s="29"/>
      <c r="EY1676" s="29"/>
      <c r="EZ1676" s="29"/>
      <c r="FA1676" s="29"/>
      <c r="FB1676" s="29"/>
      <c r="FC1676" s="29"/>
      <c r="FD1676" s="29"/>
      <c r="FE1676" s="29"/>
      <c r="FF1676" s="29"/>
      <c r="FG1676" s="29"/>
      <c r="FH1676" s="29"/>
      <c r="FI1676" s="29"/>
      <c r="FJ1676" s="29"/>
      <c r="FK1676" s="29"/>
      <c r="FL1676" s="29"/>
      <c r="FM1676" s="29"/>
      <c r="FN1676" s="29"/>
      <c r="FO1676" s="29"/>
      <c r="FP1676" s="29"/>
      <c r="FQ1676" s="29"/>
      <c r="FR1676" s="29"/>
      <c r="FS1676" s="29"/>
      <c r="FT1676" s="29"/>
      <c r="FU1676" s="29"/>
      <c r="FV1676" s="29"/>
      <c r="FW1676" s="29"/>
      <c r="FX1676" s="29"/>
      <c r="FY1676" s="29"/>
      <c r="FZ1676" s="29"/>
      <c r="GA1676" s="29"/>
      <c r="GB1676" s="29"/>
      <c r="GC1676" s="29"/>
      <c r="GD1676" s="29"/>
      <c r="GE1676" s="29"/>
      <c r="GF1676" s="29"/>
      <c r="GG1676" s="29"/>
      <c r="GH1676" s="29"/>
      <c r="GI1676" s="29"/>
      <c r="GJ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</row>
    <row r="1677" spans="2:230" ht="12.75">
      <c r="B1677" s="48"/>
      <c r="C1677" s="48"/>
      <c r="D1677" s="48"/>
      <c r="E1677" s="55"/>
      <c r="F1677" s="56"/>
      <c r="G1677" s="56"/>
      <c r="H1677" s="56"/>
      <c r="I1677" s="48"/>
      <c r="J1677" s="48"/>
      <c r="K1677" s="48"/>
      <c r="L1677" s="56"/>
      <c r="M1677" s="48"/>
      <c r="N1677" s="48"/>
      <c r="O1677" s="49"/>
      <c r="P1677" s="48"/>
      <c r="Q1677" s="48"/>
      <c r="R1677" s="56"/>
      <c r="S1677" s="52"/>
      <c r="T1677" s="116"/>
      <c r="U1677" s="116"/>
      <c r="V1677" s="116"/>
      <c r="W1677" s="116"/>
      <c r="X1677" s="43"/>
      <c r="Y1677" s="43"/>
      <c r="Z1677" s="42"/>
      <c r="AA1677" s="43"/>
      <c r="AB1677" s="45"/>
      <c r="AC1677" s="45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  <c r="BE1677" s="29"/>
      <c r="BF1677" s="29"/>
      <c r="BG1677" s="29"/>
      <c r="BH1677" s="29"/>
      <c r="BI1677" s="29"/>
      <c r="BJ1677" s="29"/>
      <c r="BK1677" s="29"/>
      <c r="BL1677" s="29"/>
      <c r="BM1677" s="29"/>
      <c r="BN1677" s="29"/>
      <c r="BO1677" s="29"/>
      <c r="BP1677" s="29"/>
      <c r="BQ1677" s="29"/>
      <c r="BR1677" s="29"/>
      <c r="BS1677" s="29"/>
      <c r="BT1677" s="29"/>
      <c r="BU1677" s="29"/>
      <c r="BV1677" s="29"/>
      <c r="BW1677" s="29"/>
      <c r="BX1677" s="29"/>
      <c r="BY1677" s="29"/>
      <c r="BZ1677" s="29"/>
      <c r="CA1677" s="29"/>
      <c r="CB1677" s="29"/>
      <c r="CC1677" s="29"/>
      <c r="CD1677" s="29"/>
      <c r="CE1677" s="29"/>
      <c r="CF1677" s="29"/>
      <c r="CG1677" s="29"/>
      <c r="CH1677" s="29"/>
      <c r="CI1677" s="29"/>
      <c r="CJ1677" s="29"/>
      <c r="CK1677" s="29"/>
      <c r="CL1677" s="29"/>
      <c r="CM1677" s="29"/>
      <c r="CN1677" s="29"/>
      <c r="CO1677" s="29"/>
      <c r="CP1677" s="29"/>
      <c r="CQ1677" s="29"/>
      <c r="CR1677" s="29"/>
      <c r="CS1677" s="29"/>
      <c r="CT1677" s="29"/>
      <c r="CU1677" s="29"/>
      <c r="CV1677" s="29"/>
      <c r="CW1677" s="29"/>
      <c r="CX1677" s="29"/>
      <c r="CY1677" s="29"/>
      <c r="CZ1677" s="29"/>
      <c r="DA1677" s="29"/>
      <c r="DB1677" s="29"/>
      <c r="DC1677" s="29"/>
      <c r="DD1677" s="29"/>
      <c r="DE1677" s="29"/>
      <c r="DF1677" s="29"/>
      <c r="DG1677" s="29"/>
      <c r="DH1677" s="29"/>
      <c r="DI1677" s="29"/>
      <c r="DJ1677" s="29"/>
      <c r="DK1677" s="29"/>
      <c r="DL1677" s="29"/>
      <c r="DM1677" s="29"/>
      <c r="DN1677" s="29"/>
      <c r="DO1677" s="29"/>
      <c r="DP1677" s="29"/>
      <c r="DQ1677" s="29"/>
      <c r="DR1677" s="29"/>
      <c r="DS1677" s="29"/>
      <c r="DT1677" s="29"/>
      <c r="DU1677" s="29"/>
      <c r="DV1677" s="29"/>
      <c r="DW1677" s="29"/>
      <c r="DX1677" s="29"/>
      <c r="DY1677" s="29"/>
      <c r="DZ1677" s="29"/>
      <c r="EA1677" s="29"/>
      <c r="EB1677" s="29"/>
      <c r="EC1677" s="29"/>
      <c r="ED1677" s="29"/>
      <c r="EE1677" s="29"/>
      <c r="EF1677" s="29"/>
      <c r="EG1677" s="29"/>
      <c r="EH1677" s="29"/>
      <c r="EI1677" s="29"/>
      <c r="EJ1677" s="29"/>
      <c r="EK1677" s="29"/>
      <c r="EL1677" s="29"/>
      <c r="EM1677" s="29"/>
      <c r="EN1677" s="29"/>
      <c r="EO1677" s="29"/>
      <c r="EP1677" s="29"/>
      <c r="EQ1677" s="29"/>
      <c r="ER1677" s="29"/>
      <c r="ES1677" s="29"/>
      <c r="ET1677" s="29"/>
      <c r="EU1677" s="29"/>
      <c r="EV1677" s="29"/>
      <c r="EW1677" s="29"/>
      <c r="EX1677" s="29"/>
      <c r="EY1677" s="29"/>
      <c r="EZ1677" s="29"/>
      <c r="FA1677" s="29"/>
      <c r="FB1677" s="29"/>
      <c r="FC1677" s="29"/>
      <c r="FD1677" s="29"/>
      <c r="FE1677" s="29"/>
      <c r="FF1677" s="29"/>
      <c r="FG1677" s="29"/>
      <c r="FH1677" s="29"/>
      <c r="FI1677" s="29"/>
      <c r="FJ1677" s="29"/>
      <c r="FK1677" s="29"/>
      <c r="FL1677" s="29"/>
      <c r="FM1677" s="29"/>
      <c r="FN1677" s="29"/>
      <c r="FO1677" s="29"/>
      <c r="FP1677" s="29"/>
      <c r="FQ1677" s="29"/>
      <c r="FR1677" s="29"/>
      <c r="FS1677" s="29"/>
      <c r="FT1677" s="29"/>
      <c r="FU1677" s="29"/>
      <c r="FV1677" s="29"/>
      <c r="FW1677" s="29"/>
      <c r="FX1677" s="29"/>
      <c r="FY1677" s="29"/>
      <c r="FZ1677" s="29"/>
      <c r="GA1677" s="29"/>
      <c r="GB1677" s="29"/>
      <c r="GC1677" s="29"/>
      <c r="GD1677" s="29"/>
      <c r="GE1677" s="29"/>
      <c r="GF1677" s="29"/>
      <c r="GG1677" s="29"/>
      <c r="GH1677" s="29"/>
      <c r="GI1677" s="29"/>
      <c r="GJ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</row>
    <row r="1678" spans="2:230" ht="12.75">
      <c r="B1678" s="48"/>
      <c r="C1678" s="48"/>
      <c r="D1678" s="48"/>
      <c r="E1678" s="55"/>
      <c r="F1678" s="56"/>
      <c r="G1678" s="56"/>
      <c r="H1678" s="56"/>
      <c r="I1678" s="48"/>
      <c r="J1678" s="48"/>
      <c r="K1678" s="48"/>
      <c r="L1678" s="56"/>
      <c r="M1678" s="48"/>
      <c r="N1678" s="48"/>
      <c r="O1678" s="49"/>
      <c r="P1678" s="48"/>
      <c r="Q1678" s="48"/>
      <c r="R1678" s="56"/>
      <c r="S1678" s="52"/>
      <c r="T1678" s="116"/>
      <c r="U1678" s="116"/>
      <c r="V1678" s="116"/>
      <c r="W1678" s="116"/>
      <c r="X1678" s="43"/>
      <c r="Y1678" s="43"/>
      <c r="Z1678" s="42"/>
      <c r="AA1678" s="43"/>
      <c r="AB1678" s="45"/>
      <c r="AC1678" s="45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  <c r="BE1678" s="29"/>
      <c r="BF1678" s="29"/>
      <c r="BG1678" s="29"/>
      <c r="BH1678" s="29"/>
      <c r="BI1678" s="29"/>
      <c r="BJ1678" s="29"/>
      <c r="BK1678" s="29"/>
      <c r="BL1678" s="29"/>
      <c r="BM1678" s="29"/>
      <c r="BN1678" s="29"/>
      <c r="BO1678" s="29"/>
      <c r="BP1678" s="29"/>
      <c r="BQ1678" s="29"/>
      <c r="BR1678" s="29"/>
      <c r="BS1678" s="29"/>
      <c r="BT1678" s="29"/>
      <c r="BU1678" s="29"/>
      <c r="BV1678" s="29"/>
      <c r="BW1678" s="29"/>
      <c r="BX1678" s="29"/>
      <c r="BY1678" s="29"/>
      <c r="BZ1678" s="29"/>
      <c r="CA1678" s="29"/>
      <c r="CB1678" s="29"/>
      <c r="CC1678" s="29"/>
      <c r="CD1678" s="29"/>
      <c r="CE1678" s="29"/>
      <c r="CF1678" s="29"/>
      <c r="CG1678" s="29"/>
      <c r="CH1678" s="29"/>
      <c r="CI1678" s="29"/>
      <c r="CJ1678" s="29"/>
      <c r="CK1678" s="29"/>
      <c r="CL1678" s="29"/>
      <c r="CM1678" s="29"/>
      <c r="CN1678" s="29"/>
      <c r="CO1678" s="29"/>
      <c r="CP1678" s="29"/>
      <c r="CQ1678" s="29"/>
      <c r="CR1678" s="29"/>
      <c r="CS1678" s="29"/>
      <c r="CT1678" s="29"/>
      <c r="CU1678" s="29"/>
      <c r="CV1678" s="29"/>
      <c r="CW1678" s="29"/>
      <c r="CX1678" s="29"/>
      <c r="CY1678" s="29"/>
      <c r="CZ1678" s="29"/>
      <c r="DA1678" s="29"/>
      <c r="DB1678" s="29"/>
      <c r="DC1678" s="29"/>
      <c r="DD1678" s="29"/>
      <c r="DE1678" s="29"/>
      <c r="DF1678" s="29"/>
      <c r="DG1678" s="29"/>
      <c r="DH1678" s="29"/>
      <c r="DI1678" s="29"/>
      <c r="DJ1678" s="29"/>
      <c r="DK1678" s="29"/>
      <c r="DL1678" s="29"/>
      <c r="DM1678" s="29"/>
      <c r="DN1678" s="29"/>
      <c r="DO1678" s="29"/>
      <c r="DP1678" s="29"/>
      <c r="DQ1678" s="29"/>
      <c r="DR1678" s="29"/>
      <c r="DS1678" s="29"/>
      <c r="DT1678" s="29"/>
      <c r="DU1678" s="29"/>
      <c r="DV1678" s="29"/>
      <c r="DW1678" s="29"/>
      <c r="DX1678" s="29"/>
      <c r="DY1678" s="29"/>
      <c r="DZ1678" s="29"/>
      <c r="EA1678" s="29"/>
      <c r="EB1678" s="29"/>
      <c r="EC1678" s="29"/>
      <c r="ED1678" s="29"/>
      <c r="EE1678" s="29"/>
      <c r="EF1678" s="29"/>
      <c r="EG1678" s="29"/>
      <c r="EH1678" s="29"/>
      <c r="EI1678" s="29"/>
      <c r="EJ1678" s="29"/>
      <c r="EK1678" s="29"/>
      <c r="EL1678" s="29"/>
      <c r="EM1678" s="29"/>
      <c r="EN1678" s="29"/>
      <c r="EO1678" s="29"/>
      <c r="EP1678" s="29"/>
      <c r="EQ1678" s="29"/>
      <c r="ER1678" s="29"/>
      <c r="ES1678" s="29"/>
      <c r="ET1678" s="29"/>
      <c r="EU1678" s="29"/>
      <c r="EV1678" s="29"/>
      <c r="EW1678" s="29"/>
      <c r="EX1678" s="29"/>
      <c r="EY1678" s="29"/>
      <c r="EZ1678" s="29"/>
      <c r="FA1678" s="29"/>
      <c r="FB1678" s="29"/>
      <c r="FC1678" s="29"/>
      <c r="FD1678" s="29"/>
      <c r="FE1678" s="29"/>
      <c r="FF1678" s="29"/>
      <c r="FG1678" s="29"/>
      <c r="FH1678" s="29"/>
      <c r="FI1678" s="29"/>
      <c r="FJ1678" s="29"/>
      <c r="FK1678" s="29"/>
      <c r="FL1678" s="29"/>
      <c r="FM1678" s="29"/>
      <c r="FN1678" s="29"/>
      <c r="FO1678" s="29"/>
      <c r="FP1678" s="29"/>
      <c r="FQ1678" s="29"/>
      <c r="FR1678" s="29"/>
      <c r="FS1678" s="29"/>
      <c r="FT1678" s="29"/>
      <c r="FU1678" s="29"/>
      <c r="FV1678" s="29"/>
      <c r="FW1678" s="29"/>
      <c r="FX1678" s="29"/>
      <c r="FY1678" s="29"/>
      <c r="FZ1678" s="29"/>
      <c r="GA1678" s="29"/>
      <c r="GB1678" s="29"/>
      <c r="GC1678" s="29"/>
      <c r="GD1678" s="29"/>
      <c r="GE1678" s="29"/>
      <c r="GF1678" s="29"/>
      <c r="GG1678" s="29"/>
      <c r="GH1678" s="29"/>
      <c r="GI1678" s="29"/>
      <c r="GJ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</row>
    <row r="1679" spans="2:230" ht="12.75">
      <c r="B1679" s="48"/>
      <c r="C1679" s="48"/>
      <c r="D1679" s="48"/>
      <c r="E1679" s="55"/>
      <c r="F1679" s="56"/>
      <c r="G1679" s="56"/>
      <c r="H1679" s="56"/>
      <c r="I1679" s="48"/>
      <c r="J1679" s="48"/>
      <c r="K1679" s="48"/>
      <c r="L1679" s="56"/>
      <c r="M1679" s="48"/>
      <c r="N1679" s="48"/>
      <c r="O1679" s="49"/>
      <c r="P1679" s="48"/>
      <c r="Q1679" s="48"/>
      <c r="R1679" s="56"/>
      <c r="S1679" s="52"/>
      <c r="T1679" s="116"/>
      <c r="U1679" s="116"/>
      <c r="V1679" s="116"/>
      <c r="W1679" s="116"/>
      <c r="X1679" s="43"/>
      <c r="Y1679" s="43"/>
      <c r="Z1679" s="42"/>
      <c r="AA1679" s="43"/>
      <c r="AB1679" s="45"/>
      <c r="AC1679" s="45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  <c r="BI1679" s="29"/>
      <c r="BJ1679" s="29"/>
      <c r="BK1679" s="29"/>
      <c r="BL1679" s="29"/>
      <c r="BM1679" s="29"/>
      <c r="BN1679" s="29"/>
      <c r="BO1679" s="29"/>
      <c r="BP1679" s="29"/>
      <c r="BQ1679" s="29"/>
      <c r="BR1679" s="29"/>
      <c r="BS1679" s="29"/>
      <c r="BT1679" s="29"/>
      <c r="BU1679" s="29"/>
      <c r="BV1679" s="29"/>
      <c r="BW1679" s="29"/>
      <c r="BX1679" s="29"/>
      <c r="BY1679" s="29"/>
      <c r="BZ1679" s="29"/>
      <c r="CA1679" s="29"/>
      <c r="CB1679" s="29"/>
      <c r="CC1679" s="29"/>
      <c r="CD1679" s="29"/>
      <c r="CE1679" s="29"/>
      <c r="CF1679" s="29"/>
      <c r="CG1679" s="29"/>
      <c r="CH1679" s="29"/>
      <c r="CI1679" s="29"/>
      <c r="CJ1679" s="29"/>
      <c r="CK1679" s="29"/>
      <c r="CL1679" s="29"/>
      <c r="CM1679" s="29"/>
      <c r="CN1679" s="29"/>
      <c r="CO1679" s="29"/>
      <c r="CP1679" s="29"/>
      <c r="CQ1679" s="29"/>
      <c r="CR1679" s="29"/>
      <c r="CS1679" s="29"/>
      <c r="CT1679" s="29"/>
      <c r="CU1679" s="29"/>
      <c r="CV1679" s="29"/>
      <c r="CW1679" s="29"/>
      <c r="CX1679" s="29"/>
      <c r="CY1679" s="29"/>
      <c r="CZ1679" s="29"/>
      <c r="DA1679" s="29"/>
      <c r="DB1679" s="29"/>
      <c r="DC1679" s="29"/>
      <c r="DD1679" s="29"/>
      <c r="DE1679" s="29"/>
      <c r="DF1679" s="29"/>
      <c r="DG1679" s="29"/>
      <c r="DH1679" s="29"/>
      <c r="DI1679" s="29"/>
      <c r="DJ1679" s="29"/>
      <c r="DK1679" s="29"/>
      <c r="DL1679" s="29"/>
      <c r="DM1679" s="29"/>
      <c r="DN1679" s="29"/>
      <c r="DO1679" s="29"/>
      <c r="DP1679" s="29"/>
      <c r="DQ1679" s="29"/>
      <c r="DR1679" s="29"/>
      <c r="DS1679" s="29"/>
      <c r="DT1679" s="29"/>
      <c r="DU1679" s="29"/>
      <c r="DV1679" s="29"/>
      <c r="DW1679" s="29"/>
      <c r="DX1679" s="29"/>
      <c r="DY1679" s="29"/>
      <c r="DZ1679" s="29"/>
      <c r="EA1679" s="29"/>
      <c r="EB1679" s="29"/>
      <c r="EC1679" s="29"/>
      <c r="ED1679" s="29"/>
      <c r="EE1679" s="29"/>
      <c r="EF1679" s="29"/>
      <c r="EG1679" s="29"/>
      <c r="EH1679" s="29"/>
      <c r="EI1679" s="29"/>
      <c r="EJ1679" s="29"/>
      <c r="EK1679" s="29"/>
      <c r="EL1679" s="29"/>
      <c r="EM1679" s="29"/>
      <c r="EN1679" s="29"/>
      <c r="EO1679" s="29"/>
      <c r="EP1679" s="29"/>
      <c r="EQ1679" s="29"/>
      <c r="ER1679" s="29"/>
      <c r="ES1679" s="29"/>
      <c r="ET1679" s="29"/>
      <c r="EU1679" s="29"/>
      <c r="EV1679" s="29"/>
      <c r="EW1679" s="29"/>
      <c r="EX1679" s="29"/>
      <c r="EY1679" s="29"/>
      <c r="EZ1679" s="29"/>
      <c r="FA1679" s="29"/>
      <c r="FB1679" s="29"/>
      <c r="FC1679" s="29"/>
      <c r="FD1679" s="29"/>
      <c r="FE1679" s="29"/>
      <c r="FF1679" s="29"/>
      <c r="FG1679" s="29"/>
      <c r="FH1679" s="29"/>
      <c r="FI1679" s="29"/>
      <c r="FJ1679" s="29"/>
      <c r="FK1679" s="29"/>
      <c r="FL1679" s="29"/>
      <c r="FM1679" s="29"/>
      <c r="FN1679" s="29"/>
      <c r="FO1679" s="29"/>
      <c r="FP1679" s="29"/>
      <c r="FQ1679" s="29"/>
      <c r="FR1679" s="29"/>
      <c r="FS1679" s="29"/>
      <c r="FT1679" s="29"/>
      <c r="FU1679" s="29"/>
      <c r="FV1679" s="29"/>
      <c r="FW1679" s="29"/>
      <c r="FX1679" s="29"/>
      <c r="FY1679" s="29"/>
      <c r="FZ1679" s="29"/>
      <c r="GA1679" s="29"/>
      <c r="GB1679" s="29"/>
      <c r="GC1679" s="29"/>
      <c r="GD1679" s="29"/>
      <c r="GE1679" s="29"/>
      <c r="GF1679" s="29"/>
      <c r="GG1679" s="29"/>
      <c r="GH1679" s="29"/>
      <c r="GI1679" s="29"/>
      <c r="GJ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</row>
    <row r="1680" spans="2:230" ht="12.75">
      <c r="B1680" s="48"/>
      <c r="C1680" s="48"/>
      <c r="D1680" s="48"/>
      <c r="E1680" s="55"/>
      <c r="F1680" s="56"/>
      <c r="G1680" s="56"/>
      <c r="H1680" s="56"/>
      <c r="I1680" s="48"/>
      <c r="J1680" s="48"/>
      <c r="K1680" s="48"/>
      <c r="L1680" s="56"/>
      <c r="M1680" s="48"/>
      <c r="N1680" s="48"/>
      <c r="O1680" s="49"/>
      <c r="P1680" s="48"/>
      <c r="Q1680" s="48"/>
      <c r="R1680" s="56"/>
      <c r="S1680" s="52"/>
      <c r="T1680" s="116"/>
      <c r="U1680" s="116"/>
      <c r="V1680" s="116"/>
      <c r="W1680" s="116"/>
      <c r="X1680" s="43"/>
      <c r="Y1680" s="43"/>
      <c r="Z1680" s="42"/>
      <c r="AA1680" s="43"/>
      <c r="AB1680" s="45"/>
      <c r="AC1680" s="45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  <c r="BE1680" s="29"/>
      <c r="BF1680" s="29"/>
      <c r="BG1680" s="29"/>
      <c r="BH1680" s="29"/>
      <c r="BI1680" s="29"/>
      <c r="BJ1680" s="29"/>
      <c r="BK1680" s="29"/>
      <c r="BL1680" s="29"/>
      <c r="BM1680" s="29"/>
      <c r="BN1680" s="29"/>
      <c r="BO1680" s="29"/>
      <c r="BP1680" s="29"/>
      <c r="BQ1680" s="29"/>
      <c r="BR1680" s="29"/>
      <c r="BS1680" s="29"/>
      <c r="BT1680" s="29"/>
      <c r="BU1680" s="29"/>
      <c r="BV1680" s="29"/>
      <c r="BW1680" s="29"/>
      <c r="BX1680" s="29"/>
      <c r="BY1680" s="29"/>
      <c r="BZ1680" s="29"/>
      <c r="CA1680" s="29"/>
      <c r="CB1680" s="29"/>
      <c r="CC1680" s="29"/>
      <c r="CD1680" s="29"/>
      <c r="CE1680" s="29"/>
      <c r="CF1680" s="29"/>
      <c r="CG1680" s="29"/>
      <c r="CH1680" s="29"/>
      <c r="CI1680" s="29"/>
      <c r="CJ1680" s="29"/>
      <c r="CK1680" s="29"/>
      <c r="CL1680" s="29"/>
      <c r="CM1680" s="29"/>
      <c r="CN1680" s="29"/>
      <c r="CO1680" s="29"/>
      <c r="CP1680" s="29"/>
      <c r="CQ1680" s="29"/>
      <c r="CR1680" s="29"/>
      <c r="CS1680" s="29"/>
      <c r="CT1680" s="29"/>
      <c r="CU1680" s="29"/>
      <c r="CV1680" s="29"/>
      <c r="CW1680" s="29"/>
      <c r="CX1680" s="29"/>
      <c r="CY1680" s="29"/>
      <c r="CZ1680" s="29"/>
      <c r="DA1680" s="29"/>
      <c r="DB1680" s="29"/>
      <c r="DC1680" s="29"/>
      <c r="DD1680" s="29"/>
      <c r="DE1680" s="29"/>
      <c r="DF1680" s="29"/>
      <c r="DG1680" s="29"/>
      <c r="DH1680" s="29"/>
      <c r="DI1680" s="29"/>
      <c r="DJ1680" s="29"/>
      <c r="DK1680" s="29"/>
      <c r="DL1680" s="29"/>
      <c r="DM1680" s="29"/>
      <c r="DN1680" s="29"/>
      <c r="DO1680" s="29"/>
      <c r="DP1680" s="29"/>
      <c r="DQ1680" s="29"/>
      <c r="DR1680" s="29"/>
      <c r="DS1680" s="29"/>
      <c r="DT1680" s="29"/>
      <c r="DU1680" s="29"/>
      <c r="DV1680" s="29"/>
      <c r="DW1680" s="29"/>
      <c r="DX1680" s="29"/>
      <c r="DY1680" s="29"/>
      <c r="DZ1680" s="29"/>
      <c r="EA1680" s="29"/>
      <c r="EB1680" s="29"/>
      <c r="EC1680" s="29"/>
      <c r="ED1680" s="29"/>
      <c r="EE1680" s="29"/>
      <c r="EF1680" s="29"/>
      <c r="EG1680" s="29"/>
      <c r="EH1680" s="29"/>
      <c r="EI1680" s="29"/>
      <c r="EJ1680" s="29"/>
      <c r="EK1680" s="29"/>
      <c r="EL1680" s="29"/>
      <c r="EM1680" s="29"/>
      <c r="EN1680" s="29"/>
      <c r="EO1680" s="29"/>
      <c r="EP1680" s="29"/>
      <c r="EQ1680" s="29"/>
      <c r="ER1680" s="29"/>
      <c r="ES1680" s="29"/>
      <c r="ET1680" s="29"/>
      <c r="EU1680" s="29"/>
      <c r="EV1680" s="29"/>
      <c r="EW1680" s="29"/>
      <c r="EX1680" s="29"/>
      <c r="EY1680" s="29"/>
      <c r="EZ1680" s="29"/>
      <c r="FA1680" s="29"/>
      <c r="FB1680" s="29"/>
      <c r="FC1680" s="29"/>
      <c r="FD1680" s="29"/>
      <c r="FE1680" s="29"/>
      <c r="FF1680" s="29"/>
      <c r="FG1680" s="29"/>
      <c r="FH1680" s="29"/>
      <c r="FI1680" s="29"/>
      <c r="FJ1680" s="29"/>
      <c r="FK1680" s="29"/>
      <c r="FL1680" s="29"/>
      <c r="FM1680" s="29"/>
      <c r="FN1680" s="29"/>
      <c r="FO1680" s="29"/>
      <c r="FP1680" s="29"/>
      <c r="FQ1680" s="29"/>
      <c r="FR1680" s="29"/>
      <c r="FS1680" s="29"/>
      <c r="FT1680" s="29"/>
      <c r="FU1680" s="29"/>
      <c r="FV1680" s="29"/>
      <c r="FW1680" s="29"/>
      <c r="FX1680" s="29"/>
      <c r="FY1680" s="29"/>
      <c r="FZ1680" s="29"/>
      <c r="GA1680" s="29"/>
      <c r="GB1680" s="29"/>
      <c r="GC1680" s="29"/>
      <c r="GD1680" s="29"/>
      <c r="GE1680" s="29"/>
      <c r="GF1680" s="29"/>
      <c r="GG1680" s="29"/>
      <c r="GH1680" s="29"/>
      <c r="GI1680" s="29"/>
      <c r="GJ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</row>
    <row r="1681" spans="2:230" ht="12.75">
      <c r="B1681" s="48"/>
      <c r="C1681" s="48"/>
      <c r="D1681" s="48"/>
      <c r="E1681" s="55"/>
      <c r="F1681" s="56"/>
      <c r="G1681" s="56"/>
      <c r="H1681" s="56"/>
      <c r="I1681" s="48"/>
      <c r="J1681" s="48"/>
      <c r="K1681" s="48"/>
      <c r="L1681" s="56"/>
      <c r="M1681" s="48"/>
      <c r="N1681" s="48"/>
      <c r="O1681" s="49"/>
      <c r="P1681" s="48"/>
      <c r="Q1681" s="48"/>
      <c r="R1681" s="56"/>
      <c r="S1681" s="52"/>
      <c r="T1681" s="116"/>
      <c r="U1681" s="116"/>
      <c r="V1681" s="116"/>
      <c r="W1681" s="116"/>
      <c r="X1681" s="43"/>
      <c r="Y1681" s="43"/>
      <c r="Z1681" s="42"/>
      <c r="AA1681" s="43"/>
      <c r="AB1681" s="45"/>
      <c r="AC1681" s="45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  <c r="BE1681" s="29"/>
      <c r="BF1681" s="29"/>
      <c r="BG1681" s="29"/>
      <c r="BH1681" s="29"/>
      <c r="BI1681" s="29"/>
      <c r="BJ1681" s="29"/>
      <c r="BK1681" s="29"/>
      <c r="BL1681" s="29"/>
      <c r="BM1681" s="29"/>
      <c r="BN1681" s="29"/>
      <c r="BO1681" s="29"/>
      <c r="BP1681" s="29"/>
      <c r="BQ1681" s="29"/>
      <c r="BR1681" s="29"/>
      <c r="BS1681" s="29"/>
      <c r="BT1681" s="29"/>
      <c r="BU1681" s="29"/>
      <c r="BV1681" s="29"/>
      <c r="BW1681" s="29"/>
      <c r="BX1681" s="29"/>
      <c r="BY1681" s="29"/>
      <c r="BZ1681" s="29"/>
      <c r="CA1681" s="29"/>
      <c r="CB1681" s="29"/>
      <c r="CC1681" s="29"/>
      <c r="CD1681" s="29"/>
      <c r="CE1681" s="29"/>
      <c r="CF1681" s="29"/>
      <c r="CG1681" s="29"/>
      <c r="CH1681" s="29"/>
      <c r="CI1681" s="29"/>
      <c r="CJ1681" s="29"/>
      <c r="CK1681" s="29"/>
      <c r="CL1681" s="29"/>
      <c r="CM1681" s="29"/>
      <c r="CN1681" s="29"/>
      <c r="CO1681" s="29"/>
      <c r="CP1681" s="29"/>
      <c r="CQ1681" s="29"/>
      <c r="CR1681" s="29"/>
      <c r="CS1681" s="29"/>
      <c r="CT1681" s="29"/>
      <c r="CU1681" s="29"/>
      <c r="CV1681" s="29"/>
      <c r="CW1681" s="29"/>
      <c r="CX1681" s="29"/>
      <c r="CY1681" s="29"/>
      <c r="CZ1681" s="29"/>
      <c r="DA1681" s="29"/>
      <c r="DB1681" s="29"/>
      <c r="DC1681" s="29"/>
      <c r="DD1681" s="29"/>
      <c r="DE1681" s="29"/>
      <c r="DF1681" s="29"/>
      <c r="DG1681" s="29"/>
      <c r="DH1681" s="29"/>
      <c r="DI1681" s="29"/>
      <c r="DJ1681" s="29"/>
      <c r="DK1681" s="29"/>
      <c r="DL1681" s="29"/>
      <c r="DM1681" s="29"/>
      <c r="DN1681" s="29"/>
      <c r="DO1681" s="29"/>
      <c r="DP1681" s="29"/>
      <c r="DQ1681" s="29"/>
      <c r="DR1681" s="29"/>
      <c r="DS1681" s="29"/>
      <c r="DT1681" s="29"/>
      <c r="DU1681" s="29"/>
      <c r="DV1681" s="29"/>
      <c r="DW1681" s="29"/>
      <c r="DX1681" s="29"/>
      <c r="DY1681" s="29"/>
      <c r="DZ1681" s="29"/>
      <c r="EA1681" s="29"/>
      <c r="EB1681" s="29"/>
      <c r="EC1681" s="29"/>
      <c r="ED1681" s="29"/>
      <c r="EE1681" s="29"/>
      <c r="EF1681" s="29"/>
      <c r="EG1681" s="29"/>
      <c r="EH1681" s="29"/>
      <c r="EI1681" s="29"/>
      <c r="EJ1681" s="29"/>
      <c r="EK1681" s="29"/>
      <c r="EL1681" s="29"/>
      <c r="EM1681" s="29"/>
      <c r="EN1681" s="29"/>
      <c r="EO1681" s="29"/>
      <c r="EP1681" s="29"/>
      <c r="EQ1681" s="29"/>
      <c r="ER1681" s="29"/>
      <c r="ES1681" s="29"/>
      <c r="ET1681" s="29"/>
      <c r="EU1681" s="29"/>
      <c r="EV1681" s="29"/>
      <c r="EW1681" s="29"/>
      <c r="EX1681" s="29"/>
      <c r="EY1681" s="29"/>
      <c r="EZ1681" s="29"/>
      <c r="FA1681" s="29"/>
      <c r="FB1681" s="29"/>
      <c r="FC1681" s="29"/>
      <c r="FD1681" s="29"/>
      <c r="FE1681" s="29"/>
      <c r="FF1681" s="29"/>
      <c r="FG1681" s="29"/>
      <c r="FH1681" s="29"/>
      <c r="FI1681" s="29"/>
      <c r="FJ1681" s="29"/>
      <c r="FK1681" s="29"/>
      <c r="FL1681" s="29"/>
      <c r="FM1681" s="29"/>
      <c r="FN1681" s="29"/>
      <c r="FO1681" s="29"/>
      <c r="FP1681" s="29"/>
      <c r="FQ1681" s="29"/>
      <c r="FR1681" s="29"/>
      <c r="FS1681" s="29"/>
      <c r="FT1681" s="29"/>
      <c r="FU1681" s="29"/>
      <c r="FV1681" s="29"/>
      <c r="FW1681" s="29"/>
      <c r="FX1681" s="29"/>
      <c r="FY1681" s="29"/>
      <c r="FZ1681" s="29"/>
      <c r="GA1681" s="29"/>
      <c r="GB1681" s="29"/>
      <c r="GC1681" s="29"/>
      <c r="GD1681" s="29"/>
      <c r="GE1681" s="29"/>
      <c r="GF1681" s="29"/>
      <c r="GG1681" s="29"/>
      <c r="GH1681" s="29"/>
      <c r="GI1681" s="29"/>
      <c r="GJ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</row>
    <row r="1682" spans="2:230" ht="12.75">
      <c r="B1682" s="48"/>
      <c r="C1682" s="48"/>
      <c r="D1682" s="48"/>
      <c r="E1682" s="55"/>
      <c r="F1682" s="56"/>
      <c r="G1682" s="56"/>
      <c r="H1682" s="56"/>
      <c r="I1682" s="48"/>
      <c r="J1682" s="48"/>
      <c r="K1682" s="48"/>
      <c r="L1682" s="56"/>
      <c r="M1682" s="48"/>
      <c r="N1682" s="48"/>
      <c r="O1682" s="49"/>
      <c r="P1682" s="48"/>
      <c r="Q1682" s="48"/>
      <c r="R1682" s="56"/>
      <c r="S1682" s="52"/>
      <c r="T1682" s="116"/>
      <c r="U1682" s="116"/>
      <c r="V1682" s="116"/>
      <c r="W1682" s="116"/>
      <c r="X1682" s="43"/>
      <c r="Y1682" s="43"/>
      <c r="Z1682" s="42"/>
      <c r="AA1682" s="43"/>
      <c r="AB1682" s="45"/>
      <c r="AC1682" s="45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  <c r="BE1682" s="29"/>
      <c r="BF1682" s="29"/>
      <c r="BG1682" s="29"/>
      <c r="BH1682" s="29"/>
      <c r="BI1682" s="29"/>
      <c r="BJ1682" s="29"/>
      <c r="BK1682" s="29"/>
      <c r="BL1682" s="29"/>
      <c r="BM1682" s="29"/>
      <c r="BN1682" s="29"/>
      <c r="BO1682" s="29"/>
      <c r="BP1682" s="29"/>
      <c r="BQ1682" s="29"/>
      <c r="BR1682" s="29"/>
      <c r="BS1682" s="29"/>
      <c r="BT1682" s="29"/>
      <c r="BU1682" s="29"/>
      <c r="BV1682" s="29"/>
      <c r="BW1682" s="29"/>
      <c r="BX1682" s="29"/>
      <c r="BY1682" s="29"/>
      <c r="BZ1682" s="29"/>
      <c r="CA1682" s="29"/>
      <c r="CB1682" s="29"/>
      <c r="CC1682" s="29"/>
      <c r="CD1682" s="29"/>
      <c r="CE1682" s="29"/>
      <c r="CF1682" s="29"/>
      <c r="CG1682" s="29"/>
      <c r="CH1682" s="29"/>
      <c r="CI1682" s="29"/>
      <c r="CJ1682" s="29"/>
      <c r="CK1682" s="29"/>
      <c r="CL1682" s="29"/>
      <c r="CM1682" s="29"/>
      <c r="CN1682" s="29"/>
      <c r="CO1682" s="29"/>
      <c r="CP1682" s="29"/>
      <c r="CQ1682" s="29"/>
      <c r="CR1682" s="29"/>
      <c r="CS1682" s="29"/>
      <c r="CT1682" s="29"/>
      <c r="CU1682" s="29"/>
      <c r="CV1682" s="29"/>
      <c r="CW1682" s="29"/>
      <c r="CX1682" s="29"/>
      <c r="CY1682" s="29"/>
      <c r="CZ1682" s="29"/>
      <c r="DA1682" s="29"/>
      <c r="DB1682" s="29"/>
      <c r="DC1682" s="29"/>
      <c r="DD1682" s="29"/>
      <c r="DE1682" s="29"/>
      <c r="DF1682" s="29"/>
      <c r="DG1682" s="29"/>
      <c r="DH1682" s="29"/>
      <c r="DI1682" s="29"/>
      <c r="DJ1682" s="29"/>
      <c r="DK1682" s="29"/>
      <c r="DL1682" s="29"/>
      <c r="DM1682" s="29"/>
      <c r="DN1682" s="29"/>
      <c r="DO1682" s="29"/>
      <c r="DP1682" s="29"/>
      <c r="DQ1682" s="29"/>
      <c r="DR1682" s="29"/>
      <c r="DS1682" s="29"/>
      <c r="DT1682" s="29"/>
      <c r="DU1682" s="29"/>
      <c r="DV1682" s="29"/>
      <c r="DW1682" s="29"/>
      <c r="DX1682" s="29"/>
      <c r="DY1682" s="29"/>
      <c r="DZ1682" s="29"/>
      <c r="EA1682" s="29"/>
      <c r="EB1682" s="29"/>
      <c r="EC1682" s="29"/>
      <c r="ED1682" s="29"/>
      <c r="EE1682" s="29"/>
      <c r="EF1682" s="29"/>
      <c r="EG1682" s="29"/>
      <c r="EH1682" s="29"/>
      <c r="EI1682" s="29"/>
      <c r="EJ1682" s="29"/>
      <c r="EK1682" s="29"/>
      <c r="EL1682" s="29"/>
      <c r="EM1682" s="29"/>
      <c r="EN1682" s="29"/>
      <c r="EO1682" s="29"/>
      <c r="EP1682" s="29"/>
      <c r="EQ1682" s="29"/>
      <c r="ER1682" s="29"/>
      <c r="ES1682" s="29"/>
      <c r="ET1682" s="29"/>
      <c r="EU1682" s="29"/>
      <c r="EV1682" s="29"/>
      <c r="EW1682" s="29"/>
      <c r="EX1682" s="29"/>
      <c r="EY1682" s="29"/>
      <c r="EZ1682" s="29"/>
      <c r="FA1682" s="29"/>
      <c r="FB1682" s="29"/>
      <c r="FC1682" s="29"/>
      <c r="FD1682" s="29"/>
      <c r="FE1682" s="29"/>
      <c r="FF1682" s="29"/>
      <c r="FG1682" s="29"/>
      <c r="FH1682" s="29"/>
      <c r="FI1682" s="29"/>
      <c r="FJ1682" s="29"/>
      <c r="FK1682" s="29"/>
      <c r="FL1682" s="29"/>
      <c r="FM1682" s="29"/>
      <c r="FN1682" s="29"/>
      <c r="FO1682" s="29"/>
      <c r="FP1682" s="29"/>
      <c r="FQ1682" s="29"/>
      <c r="FR1682" s="29"/>
      <c r="FS1682" s="29"/>
      <c r="FT1682" s="29"/>
      <c r="FU1682" s="29"/>
      <c r="FV1682" s="29"/>
      <c r="FW1682" s="29"/>
      <c r="FX1682" s="29"/>
      <c r="FY1682" s="29"/>
      <c r="FZ1682" s="29"/>
      <c r="GA1682" s="29"/>
      <c r="GB1682" s="29"/>
      <c r="GC1682" s="29"/>
      <c r="GD1682" s="29"/>
      <c r="GE1682" s="29"/>
      <c r="GF1682" s="29"/>
      <c r="GG1682" s="29"/>
      <c r="GH1682" s="29"/>
      <c r="GI1682" s="29"/>
      <c r="GJ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</row>
    <row r="1683" spans="2:230" ht="12.75">
      <c r="B1683" s="48"/>
      <c r="C1683" s="48"/>
      <c r="D1683" s="48"/>
      <c r="E1683" s="55"/>
      <c r="F1683" s="56"/>
      <c r="G1683" s="56"/>
      <c r="H1683" s="56"/>
      <c r="I1683" s="48"/>
      <c r="J1683" s="48"/>
      <c r="K1683" s="48"/>
      <c r="L1683" s="56"/>
      <c r="M1683" s="48"/>
      <c r="N1683" s="48"/>
      <c r="O1683" s="49"/>
      <c r="P1683" s="48"/>
      <c r="Q1683" s="48"/>
      <c r="R1683" s="56"/>
      <c r="S1683" s="52"/>
      <c r="T1683" s="116"/>
      <c r="U1683" s="116"/>
      <c r="V1683" s="116"/>
      <c r="W1683" s="116"/>
      <c r="X1683" s="43"/>
      <c r="Y1683" s="43"/>
      <c r="Z1683" s="42"/>
      <c r="AA1683" s="43"/>
      <c r="AB1683" s="45"/>
      <c r="AC1683" s="45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  <c r="BE1683" s="29"/>
      <c r="BF1683" s="29"/>
      <c r="BG1683" s="29"/>
      <c r="BH1683" s="29"/>
      <c r="BI1683" s="29"/>
      <c r="BJ1683" s="29"/>
      <c r="BK1683" s="29"/>
      <c r="BL1683" s="29"/>
      <c r="BM1683" s="29"/>
      <c r="BN1683" s="29"/>
      <c r="BO1683" s="29"/>
      <c r="BP1683" s="29"/>
      <c r="BQ1683" s="29"/>
      <c r="BR1683" s="29"/>
      <c r="BS1683" s="29"/>
      <c r="BT1683" s="29"/>
      <c r="BU1683" s="29"/>
      <c r="BV1683" s="29"/>
      <c r="BW1683" s="29"/>
      <c r="BX1683" s="29"/>
      <c r="BY1683" s="29"/>
      <c r="BZ1683" s="29"/>
      <c r="CA1683" s="29"/>
      <c r="CB1683" s="29"/>
      <c r="CC1683" s="29"/>
      <c r="CD1683" s="29"/>
      <c r="CE1683" s="29"/>
      <c r="CF1683" s="29"/>
      <c r="CG1683" s="29"/>
      <c r="CH1683" s="29"/>
      <c r="CI1683" s="29"/>
      <c r="CJ1683" s="29"/>
      <c r="CK1683" s="29"/>
      <c r="CL1683" s="29"/>
      <c r="CM1683" s="29"/>
      <c r="CN1683" s="29"/>
      <c r="CO1683" s="29"/>
      <c r="CP1683" s="29"/>
      <c r="CQ1683" s="29"/>
      <c r="CR1683" s="29"/>
      <c r="CS1683" s="29"/>
      <c r="CT1683" s="29"/>
      <c r="CU1683" s="29"/>
      <c r="CV1683" s="29"/>
      <c r="CW1683" s="29"/>
      <c r="CX1683" s="29"/>
      <c r="CY1683" s="29"/>
      <c r="CZ1683" s="29"/>
      <c r="DA1683" s="29"/>
      <c r="DB1683" s="29"/>
      <c r="DC1683" s="29"/>
      <c r="DD1683" s="29"/>
      <c r="DE1683" s="29"/>
      <c r="DF1683" s="29"/>
      <c r="DG1683" s="29"/>
      <c r="DH1683" s="29"/>
      <c r="DI1683" s="29"/>
      <c r="DJ1683" s="29"/>
      <c r="DK1683" s="29"/>
      <c r="DL1683" s="29"/>
      <c r="DM1683" s="29"/>
      <c r="DN1683" s="29"/>
      <c r="DO1683" s="29"/>
      <c r="DP1683" s="29"/>
      <c r="DQ1683" s="29"/>
      <c r="DR1683" s="29"/>
      <c r="DS1683" s="29"/>
      <c r="DT1683" s="29"/>
      <c r="DU1683" s="29"/>
      <c r="DV1683" s="29"/>
      <c r="DW1683" s="29"/>
      <c r="DX1683" s="29"/>
      <c r="DY1683" s="29"/>
      <c r="DZ1683" s="29"/>
      <c r="EA1683" s="29"/>
      <c r="EB1683" s="29"/>
      <c r="EC1683" s="29"/>
      <c r="ED1683" s="29"/>
      <c r="EE1683" s="29"/>
      <c r="EF1683" s="29"/>
      <c r="EG1683" s="29"/>
      <c r="EH1683" s="29"/>
      <c r="EI1683" s="29"/>
      <c r="EJ1683" s="29"/>
      <c r="EK1683" s="29"/>
      <c r="EL1683" s="29"/>
      <c r="EM1683" s="29"/>
      <c r="EN1683" s="29"/>
      <c r="EO1683" s="29"/>
      <c r="EP1683" s="29"/>
      <c r="EQ1683" s="29"/>
      <c r="ER1683" s="29"/>
      <c r="ES1683" s="29"/>
      <c r="ET1683" s="29"/>
      <c r="EU1683" s="29"/>
      <c r="EV1683" s="29"/>
      <c r="EW1683" s="29"/>
      <c r="EX1683" s="29"/>
      <c r="EY1683" s="29"/>
      <c r="EZ1683" s="29"/>
      <c r="FA1683" s="29"/>
      <c r="FB1683" s="29"/>
      <c r="FC1683" s="29"/>
      <c r="FD1683" s="29"/>
      <c r="FE1683" s="29"/>
      <c r="FF1683" s="29"/>
      <c r="FG1683" s="29"/>
      <c r="FH1683" s="29"/>
      <c r="FI1683" s="29"/>
      <c r="FJ1683" s="29"/>
      <c r="FK1683" s="29"/>
      <c r="FL1683" s="29"/>
      <c r="FM1683" s="29"/>
      <c r="FN1683" s="29"/>
      <c r="FO1683" s="29"/>
      <c r="FP1683" s="29"/>
      <c r="FQ1683" s="29"/>
      <c r="FR1683" s="29"/>
      <c r="FS1683" s="29"/>
      <c r="FT1683" s="29"/>
      <c r="FU1683" s="29"/>
      <c r="FV1683" s="29"/>
      <c r="FW1683" s="29"/>
      <c r="FX1683" s="29"/>
      <c r="FY1683" s="29"/>
      <c r="FZ1683" s="29"/>
      <c r="GA1683" s="29"/>
      <c r="GB1683" s="29"/>
      <c r="GC1683" s="29"/>
      <c r="GD1683" s="29"/>
      <c r="GE1683" s="29"/>
      <c r="GF1683" s="29"/>
      <c r="GG1683" s="29"/>
      <c r="GH1683" s="29"/>
      <c r="GI1683" s="29"/>
      <c r="GJ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</row>
    <row r="1684" spans="2:230" ht="12.75">
      <c r="B1684" s="48"/>
      <c r="C1684" s="48"/>
      <c r="D1684" s="48"/>
      <c r="E1684" s="55"/>
      <c r="F1684" s="56"/>
      <c r="G1684" s="56"/>
      <c r="H1684" s="56"/>
      <c r="I1684" s="48"/>
      <c r="J1684" s="48"/>
      <c r="K1684" s="48"/>
      <c r="L1684" s="56"/>
      <c r="M1684" s="48"/>
      <c r="N1684" s="48"/>
      <c r="O1684" s="49"/>
      <c r="P1684" s="48"/>
      <c r="Q1684" s="48"/>
      <c r="R1684" s="56"/>
      <c r="S1684" s="52"/>
      <c r="T1684" s="116"/>
      <c r="U1684" s="116"/>
      <c r="V1684" s="116"/>
      <c r="W1684" s="116"/>
      <c r="X1684" s="43"/>
      <c r="Y1684" s="43"/>
      <c r="Z1684" s="42"/>
      <c r="AA1684" s="43"/>
      <c r="AB1684" s="45"/>
      <c r="AC1684" s="45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  <c r="BE1684" s="29"/>
      <c r="BF1684" s="29"/>
      <c r="BG1684" s="29"/>
      <c r="BH1684" s="29"/>
      <c r="BI1684" s="29"/>
      <c r="BJ1684" s="29"/>
      <c r="BK1684" s="29"/>
      <c r="BL1684" s="29"/>
      <c r="BM1684" s="29"/>
      <c r="BN1684" s="29"/>
      <c r="BO1684" s="29"/>
      <c r="BP1684" s="29"/>
      <c r="BQ1684" s="29"/>
      <c r="BR1684" s="29"/>
      <c r="BS1684" s="29"/>
      <c r="BT1684" s="29"/>
      <c r="BU1684" s="29"/>
      <c r="BV1684" s="29"/>
      <c r="BW1684" s="29"/>
      <c r="BX1684" s="29"/>
      <c r="BY1684" s="29"/>
      <c r="BZ1684" s="29"/>
      <c r="CA1684" s="29"/>
      <c r="CB1684" s="29"/>
      <c r="CC1684" s="29"/>
      <c r="CD1684" s="29"/>
      <c r="CE1684" s="29"/>
      <c r="CF1684" s="29"/>
      <c r="CG1684" s="29"/>
      <c r="CH1684" s="29"/>
      <c r="CI1684" s="29"/>
      <c r="CJ1684" s="29"/>
      <c r="CK1684" s="29"/>
      <c r="CL1684" s="29"/>
      <c r="CM1684" s="29"/>
      <c r="CN1684" s="29"/>
      <c r="CO1684" s="29"/>
      <c r="CP1684" s="29"/>
      <c r="CQ1684" s="29"/>
      <c r="CR1684" s="29"/>
      <c r="CS1684" s="29"/>
      <c r="CT1684" s="29"/>
      <c r="CU1684" s="29"/>
      <c r="CV1684" s="29"/>
      <c r="CW1684" s="29"/>
      <c r="CX1684" s="29"/>
      <c r="CY1684" s="29"/>
      <c r="CZ1684" s="29"/>
      <c r="DA1684" s="29"/>
      <c r="DB1684" s="29"/>
      <c r="DC1684" s="29"/>
      <c r="DD1684" s="29"/>
      <c r="DE1684" s="29"/>
      <c r="DF1684" s="29"/>
      <c r="DG1684" s="29"/>
      <c r="DH1684" s="29"/>
      <c r="DI1684" s="29"/>
      <c r="DJ1684" s="29"/>
      <c r="DK1684" s="29"/>
      <c r="DL1684" s="29"/>
      <c r="DM1684" s="29"/>
      <c r="DN1684" s="29"/>
      <c r="DO1684" s="29"/>
      <c r="DP1684" s="29"/>
      <c r="DQ1684" s="29"/>
      <c r="DR1684" s="29"/>
      <c r="DS1684" s="29"/>
      <c r="DT1684" s="29"/>
      <c r="DU1684" s="29"/>
      <c r="DV1684" s="29"/>
      <c r="DW1684" s="29"/>
      <c r="DX1684" s="29"/>
      <c r="DY1684" s="29"/>
      <c r="DZ1684" s="29"/>
      <c r="EA1684" s="29"/>
      <c r="EB1684" s="29"/>
      <c r="EC1684" s="29"/>
      <c r="ED1684" s="29"/>
      <c r="EE1684" s="29"/>
      <c r="EF1684" s="29"/>
      <c r="EG1684" s="29"/>
      <c r="EH1684" s="29"/>
      <c r="EI1684" s="29"/>
      <c r="EJ1684" s="29"/>
      <c r="EK1684" s="29"/>
      <c r="EL1684" s="29"/>
      <c r="EM1684" s="29"/>
      <c r="EN1684" s="29"/>
      <c r="EO1684" s="29"/>
      <c r="EP1684" s="29"/>
      <c r="EQ1684" s="29"/>
      <c r="ER1684" s="29"/>
      <c r="ES1684" s="29"/>
      <c r="ET1684" s="29"/>
      <c r="EU1684" s="29"/>
      <c r="EV1684" s="29"/>
      <c r="EW1684" s="29"/>
      <c r="EX1684" s="29"/>
      <c r="EY1684" s="29"/>
      <c r="EZ1684" s="29"/>
      <c r="FA1684" s="29"/>
      <c r="FB1684" s="29"/>
      <c r="FC1684" s="29"/>
      <c r="FD1684" s="29"/>
      <c r="FE1684" s="29"/>
      <c r="FF1684" s="29"/>
      <c r="FG1684" s="29"/>
      <c r="FH1684" s="29"/>
      <c r="FI1684" s="29"/>
      <c r="FJ1684" s="29"/>
      <c r="FK1684" s="29"/>
      <c r="FL1684" s="29"/>
      <c r="FM1684" s="29"/>
      <c r="FN1684" s="29"/>
      <c r="FO1684" s="29"/>
      <c r="FP1684" s="29"/>
      <c r="FQ1684" s="29"/>
      <c r="FR1684" s="29"/>
      <c r="FS1684" s="29"/>
      <c r="FT1684" s="29"/>
      <c r="FU1684" s="29"/>
      <c r="FV1684" s="29"/>
      <c r="FW1684" s="29"/>
      <c r="FX1684" s="29"/>
      <c r="FY1684" s="29"/>
      <c r="FZ1684" s="29"/>
      <c r="GA1684" s="29"/>
      <c r="GB1684" s="29"/>
      <c r="GC1684" s="29"/>
      <c r="GD1684" s="29"/>
      <c r="GE1684" s="29"/>
      <c r="GF1684" s="29"/>
      <c r="GG1684" s="29"/>
      <c r="GH1684" s="29"/>
      <c r="GI1684" s="29"/>
      <c r="GJ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</row>
    <row r="1685" spans="2:230" ht="12.75">
      <c r="B1685" s="48"/>
      <c r="C1685" s="48"/>
      <c r="D1685" s="48"/>
      <c r="E1685" s="55"/>
      <c r="F1685" s="56"/>
      <c r="G1685" s="56"/>
      <c r="H1685" s="56"/>
      <c r="I1685" s="48"/>
      <c r="J1685" s="48"/>
      <c r="K1685" s="48"/>
      <c r="L1685" s="56"/>
      <c r="M1685" s="48"/>
      <c r="N1685" s="48"/>
      <c r="O1685" s="49"/>
      <c r="P1685" s="48"/>
      <c r="Q1685" s="48"/>
      <c r="R1685" s="56"/>
      <c r="S1685" s="52"/>
      <c r="T1685" s="116"/>
      <c r="U1685" s="116"/>
      <c r="V1685" s="116"/>
      <c r="W1685" s="116"/>
      <c r="X1685" s="43"/>
      <c r="Y1685" s="43"/>
      <c r="Z1685" s="42"/>
      <c r="AA1685" s="43"/>
      <c r="AB1685" s="45"/>
      <c r="AC1685" s="45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  <c r="BI1685" s="29"/>
      <c r="BJ1685" s="29"/>
      <c r="BK1685" s="29"/>
      <c r="BL1685" s="29"/>
      <c r="BM1685" s="29"/>
      <c r="BN1685" s="29"/>
      <c r="BO1685" s="29"/>
      <c r="BP1685" s="29"/>
      <c r="BQ1685" s="29"/>
      <c r="BR1685" s="29"/>
      <c r="BS1685" s="29"/>
      <c r="BT1685" s="29"/>
      <c r="BU1685" s="29"/>
      <c r="BV1685" s="29"/>
      <c r="BW1685" s="29"/>
      <c r="BX1685" s="29"/>
      <c r="BY1685" s="29"/>
      <c r="BZ1685" s="29"/>
      <c r="CA1685" s="29"/>
      <c r="CB1685" s="29"/>
      <c r="CC1685" s="29"/>
      <c r="CD1685" s="29"/>
      <c r="CE1685" s="29"/>
      <c r="CF1685" s="29"/>
      <c r="CG1685" s="29"/>
      <c r="CH1685" s="29"/>
      <c r="CI1685" s="29"/>
      <c r="CJ1685" s="29"/>
      <c r="CK1685" s="29"/>
      <c r="CL1685" s="29"/>
      <c r="CM1685" s="29"/>
      <c r="CN1685" s="29"/>
      <c r="CO1685" s="29"/>
      <c r="CP1685" s="29"/>
      <c r="CQ1685" s="29"/>
      <c r="CR1685" s="29"/>
      <c r="CS1685" s="29"/>
      <c r="CT1685" s="29"/>
      <c r="CU1685" s="29"/>
      <c r="CV1685" s="29"/>
      <c r="CW1685" s="29"/>
      <c r="CX1685" s="29"/>
      <c r="CY1685" s="29"/>
      <c r="CZ1685" s="29"/>
      <c r="DA1685" s="29"/>
      <c r="DB1685" s="29"/>
      <c r="DC1685" s="29"/>
      <c r="DD1685" s="29"/>
      <c r="DE1685" s="29"/>
      <c r="DF1685" s="29"/>
      <c r="DG1685" s="29"/>
      <c r="DH1685" s="29"/>
      <c r="DI1685" s="29"/>
      <c r="DJ1685" s="29"/>
      <c r="DK1685" s="29"/>
      <c r="DL1685" s="29"/>
      <c r="DM1685" s="29"/>
      <c r="DN1685" s="29"/>
      <c r="DO1685" s="29"/>
      <c r="DP1685" s="29"/>
      <c r="DQ1685" s="29"/>
      <c r="DR1685" s="29"/>
      <c r="DS1685" s="29"/>
      <c r="DT1685" s="29"/>
      <c r="DU1685" s="29"/>
      <c r="DV1685" s="29"/>
      <c r="DW1685" s="29"/>
      <c r="DX1685" s="29"/>
      <c r="DY1685" s="29"/>
      <c r="DZ1685" s="29"/>
      <c r="EA1685" s="29"/>
      <c r="EB1685" s="29"/>
      <c r="EC1685" s="29"/>
      <c r="ED1685" s="29"/>
      <c r="EE1685" s="29"/>
      <c r="EF1685" s="29"/>
      <c r="EG1685" s="29"/>
      <c r="EH1685" s="29"/>
      <c r="EI1685" s="29"/>
      <c r="EJ1685" s="29"/>
      <c r="EK1685" s="29"/>
      <c r="EL1685" s="29"/>
      <c r="EM1685" s="29"/>
      <c r="EN1685" s="29"/>
      <c r="EO1685" s="29"/>
      <c r="EP1685" s="29"/>
      <c r="EQ1685" s="29"/>
      <c r="ER1685" s="29"/>
      <c r="ES1685" s="29"/>
      <c r="ET1685" s="29"/>
      <c r="EU1685" s="29"/>
      <c r="EV1685" s="29"/>
      <c r="EW1685" s="29"/>
      <c r="EX1685" s="29"/>
      <c r="EY1685" s="29"/>
      <c r="EZ1685" s="29"/>
      <c r="FA1685" s="29"/>
      <c r="FB1685" s="29"/>
      <c r="FC1685" s="29"/>
      <c r="FD1685" s="29"/>
      <c r="FE1685" s="29"/>
      <c r="FF1685" s="29"/>
      <c r="FG1685" s="29"/>
      <c r="FH1685" s="29"/>
      <c r="FI1685" s="29"/>
      <c r="FJ1685" s="29"/>
      <c r="FK1685" s="29"/>
      <c r="FL1685" s="29"/>
      <c r="FM1685" s="29"/>
      <c r="FN1685" s="29"/>
      <c r="FO1685" s="29"/>
      <c r="FP1685" s="29"/>
      <c r="FQ1685" s="29"/>
      <c r="FR1685" s="29"/>
      <c r="FS1685" s="29"/>
      <c r="FT1685" s="29"/>
      <c r="FU1685" s="29"/>
      <c r="FV1685" s="29"/>
      <c r="FW1685" s="29"/>
      <c r="FX1685" s="29"/>
      <c r="FY1685" s="29"/>
      <c r="FZ1685" s="29"/>
      <c r="GA1685" s="29"/>
      <c r="GB1685" s="29"/>
      <c r="GC1685" s="29"/>
      <c r="GD1685" s="29"/>
      <c r="GE1685" s="29"/>
      <c r="GF1685" s="29"/>
      <c r="GG1685" s="29"/>
      <c r="GH1685" s="29"/>
      <c r="GI1685" s="29"/>
      <c r="GJ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</row>
    <row r="1686" spans="2:230" ht="12.75">
      <c r="B1686" s="48"/>
      <c r="C1686" s="48"/>
      <c r="D1686" s="48"/>
      <c r="E1686" s="55"/>
      <c r="F1686" s="56"/>
      <c r="G1686" s="56"/>
      <c r="H1686" s="56"/>
      <c r="I1686" s="48"/>
      <c r="J1686" s="48"/>
      <c r="K1686" s="48"/>
      <c r="L1686" s="56"/>
      <c r="M1686" s="48"/>
      <c r="N1686" s="48"/>
      <c r="O1686" s="49"/>
      <c r="P1686" s="48"/>
      <c r="Q1686" s="48"/>
      <c r="R1686" s="56"/>
      <c r="S1686" s="52"/>
      <c r="T1686" s="116"/>
      <c r="U1686" s="116"/>
      <c r="V1686" s="116"/>
      <c r="W1686" s="116"/>
      <c r="X1686" s="43"/>
      <c r="Y1686" s="43"/>
      <c r="Z1686" s="42"/>
      <c r="AA1686" s="43"/>
      <c r="AB1686" s="45"/>
      <c r="AC1686" s="45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  <c r="BE1686" s="29"/>
      <c r="BF1686" s="29"/>
      <c r="BG1686" s="29"/>
      <c r="BH1686" s="29"/>
      <c r="BI1686" s="29"/>
      <c r="BJ1686" s="29"/>
      <c r="BK1686" s="29"/>
      <c r="BL1686" s="29"/>
      <c r="BM1686" s="29"/>
      <c r="BN1686" s="29"/>
      <c r="BO1686" s="29"/>
      <c r="BP1686" s="29"/>
      <c r="BQ1686" s="29"/>
      <c r="BR1686" s="29"/>
      <c r="BS1686" s="29"/>
      <c r="BT1686" s="29"/>
      <c r="BU1686" s="29"/>
      <c r="BV1686" s="29"/>
      <c r="BW1686" s="29"/>
      <c r="BX1686" s="29"/>
      <c r="BY1686" s="29"/>
      <c r="BZ1686" s="29"/>
      <c r="CA1686" s="29"/>
      <c r="CB1686" s="29"/>
      <c r="CC1686" s="29"/>
      <c r="CD1686" s="29"/>
      <c r="CE1686" s="29"/>
      <c r="CF1686" s="29"/>
      <c r="CG1686" s="29"/>
      <c r="CH1686" s="29"/>
      <c r="CI1686" s="29"/>
      <c r="CJ1686" s="29"/>
      <c r="CK1686" s="29"/>
      <c r="CL1686" s="29"/>
      <c r="CM1686" s="29"/>
      <c r="CN1686" s="29"/>
      <c r="CO1686" s="29"/>
      <c r="CP1686" s="29"/>
      <c r="CQ1686" s="29"/>
      <c r="CR1686" s="29"/>
      <c r="CS1686" s="29"/>
      <c r="CT1686" s="29"/>
      <c r="CU1686" s="29"/>
      <c r="CV1686" s="29"/>
      <c r="CW1686" s="29"/>
      <c r="CX1686" s="29"/>
      <c r="CY1686" s="29"/>
      <c r="CZ1686" s="29"/>
      <c r="DA1686" s="29"/>
      <c r="DB1686" s="29"/>
      <c r="DC1686" s="29"/>
      <c r="DD1686" s="29"/>
      <c r="DE1686" s="29"/>
      <c r="DF1686" s="29"/>
      <c r="DG1686" s="29"/>
      <c r="DH1686" s="29"/>
      <c r="DI1686" s="29"/>
      <c r="DJ1686" s="29"/>
      <c r="DK1686" s="29"/>
      <c r="DL1686" s="29"/>
      <c r="DM1686" s="29"/>
      <c r="DN1686" s="29"/>
      <c r="DO1686" s="29"/>
      <c r="DP1686" s="29"/>
      <c r="DQ1686" s="29"/>
      <c r="DR1686" s="29"/>
      <c r="DS1686" s="29"/>
      <c r="DT1686" s="29"/>
      <c r="DU1686" s="29"/>
      <c r="DV1686" s="29"/>
      <c r="DW1686" s="29"/>
      <c r="DX1686" s="29"/>
      <c r="DY1686" s="29"/>
      <c r="DZ1686" s="29"/>
      <c r="EA1686" s="29"/>
      <c r="EB1686" s="29"/>
      <c r="EC1686" s="29"/>
      <c r="ED1686" s="29"/>
      <c r="EE1686" s="29"/>
      <c r="EF1686" s="29"/>
      <c r="EG1686" s="29"/>
      <c r="EH1686" s="29"/>
      <c r="EI1686" s="29"/>
      <c r="EJ1686" s="29"/>
      <c r="EK1686" s="29"/>
      <c r="EL1686" s="29"/>
      <c r="EM1686" s="29"/>
      <c r="EN1686" s="29"/>
      <c r="EO1686" s="29"/>
      <c r="EP1686" s="29"/>
      <c r="EQ1686" s="29"/>
      <c r="ER1686" s="29"/>
      <c r="ES1686" s="29"/>
      <c r="ET1686" s="29"/>
      <c r="EU1686" s="29"/>
      <c r="EV1686" s="29"/>
      <c r="EW1686" s="29"/>
      <c r="EX1686" s="29"/>
      <c r="EY1686" s="29"/>
      <c r="EZ1686" s="29"/>
      <c r="FA1686" s="29"/>
      <c r="FB1686" s="29"/>
      <c r="FC1686" s="29"/>
      <c r="FD1686" s="29"/>
      <c r="FE1686" s="29"/>
      <c r="FF1686" s="29"/>
      <c r="FG1686" s="29"/>
      <c r="FH1686" s="29"/>
      <c r="FI1686" s="29"/>
      <c r="FJ1686" s="29"/>
      <c r="FK1686" s="29"/>
      <c r="FL1686" s="29"/>
      <c r="FM1686" s="29"/>
      <c r="FN1686" s="29"/>
      <c r="FO1686" s="29"/>
      <c r="FP1686" s="29"/>
      <c r="FQ1686" s="29"/>
      <c r="FR1686" s="29"/>
      <c r="FS1686" s="29"/>
      <c r="FT1686" s="29"/>
      <c r="FU1686" s="29"/>
      <c r="FV1686" s="29"/>
      <c r="FW1686" s="29"/>
      <c r="FX1686" s="29"/>
      <c r="FY1686" s="29"/>
      <c r="FZ1686" s="29"/>
      <c r="GA1686" s="29"/>
      <c r="GB1686" s="29"/>
      <c r="GC1686" s="29"/>
      <c r="GD1686" s="29"/>
      <c r="GE1686" s="29"/>
      <c r="GF1686" s="29"/>
      <c r="GG1686" s="29"/>
      <c r="GH1686" s="29"/>
      <c r="GI1686" s="29"/>
      <c r="GJ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</row>
    <row r="1687" spans="2:230" ht="12.75">
      <c r="B1687" s="48"/>
      <c r="C1687" s="48"/>
      <c r="D1687" s="48"/>
      <c r="E1687" s="55"/>
      <c r="F1687" s="56"/>
      <c r="G1687" s="56"/>
      <c r="H1687" s="56"/>
      <c r="I1687" s="48"/>
      <c r="J1687" s="48"/>
      <c r="K1687" s="48"/>
      <c r="L1687" s="56"/>
      <c r="M1687" s="48"/>
      <c r="N1687" s="48"/>
      <c r="O1687" s="49"/>
      <c r="P1687" s="48"/>
      <c r="Q1687" s="48"/>
      <c r="R1687" s="56"/>
      <c r="S1687" s="52"/>
      <c r="T1687" s="116"/>
      <c r="U1687" s="116"/>
      <c r="V1687" s="116"/>
      <c r="W1687" s="116"/>
      <c r="X1687" s="43"/>
      <c r="Y1687" s="43"/>
      <c r="Z1687" s="42"/>
      <c r="AA1687" s="43"/>
      <c r="AB1687" s="45"/>
      <c r="AC1687" s="45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  <c r="BE1687" s="29"/>
      <c r="BF1687" s="29"/>
      <c r="BG1687" s="29"/>
      <c r="BH1687" s="29"/>
      <c r="BI1687" s="29"/>
      <c r="BJ1687" s="29"/>
      <c r="BK1687" s="29"/>
      <c r="BL1687" s="29"/>
      <c r="BM1687" s="29"/>
      <c r="BN1687" s="29"/>
      <c r="BO1687" s="29"/>
      <c r="BP1687" s="29"/>
      <c r="BQ1687" s="29"/>
      <c r="BR1687" s="29"/>
      <c r="BS1687" s="29"/>
      <c r="BT1687" s="29"/>
      <c r="BU1687" s="29"/>
      <c r="BV1687" s="29"/>
      <c r="BW1687" s="29"/>
      <c r="BX1687" s="29"/>
      <c r="BY1687" s="29"/>
      <c r="BZ1687" s="29"/>
      <c r="CA1687" s="29"/>
      <c r="CB1687" s="29"/>
      <c r="CC1687" s="29"/>
      <c r="CD1687" s="29"/>
      <c r="CE1687" s="29"/>
      <c r="CF1687" s="29"/>
      <c r="CG1687" s="29"/>
      <c r="CH1687" s="29"/>
      <c r="CI1687" s="29"/>
      <c r="CJ1687" s="29"/>
      <c r="CK1687" s="29"/>
      <c r="CL1687" s="29"/>
      <c r="CM1687" s="29"/>
      <c r="CN1687" s="29"/>
      <c r="CO1687" s="29"/>
      <c r="CP1687" s="29"/>
      <c r="CQ1687" s="29"/>
      <c r="CR1687" s="29"/>
      <c r="CS1687" s="29"/>
      <c r="CT1687" s="29"/>
      <c r="CU1687" s="29"/>
      <c r="CV1687" s="29"/>
      <c r="CW1687" s="29"/>
      <c r="CX1687" s="29"/>
      <c r="CY1687" s="29"/>
      <c r="CZ1687" s="29"/>
      <c r="DA1687" s="29"/>
      <c r="DB1687" s="29"/>
      <c r="DC1687" s="29"/>
      <c r="DD1687" s="29"/>
      <c r="DE1687" s="29"/>
      <c r="DF1687" s="29"/>
      <c r="DG1687" s="29"/>
      <c r="DH1687" s="29"/>
      <c r="DI1687" s="29"/>
      <c r="DJ1687" s="29"/>
      <c r="DK1687" s="29"/>
      <c r="DL1687" s="29"/>
      <c r="DM1687" s="29"/>
      <c r="DN1687" s="29"/>
      <c r="DO1687" s="29"/>
      <c r="DP1687" s="29"/>
      <c r="DQ1687" s="29"/>
      <c r="DR1687" s="29"/>
      <c r="DS1687" s="29"/>
      <c r="DT1687" s="29"/>
      <c r="DU1687" s="29"/>
      <c r="DV1687" s="29"/>
      <c r="DW1687" s="29"/>
      <c r="DX1687" s="29"/>
      <c r="DY1687" s="29"/>
      <c r="DZ1687" s="29"/>
      <c r="EA1687" s="29"/>
      <c r="EB1687" s="29"/>
      <c r="EC1687" s="29"/>
      <c r="ED1687" s="29"/>
      <c r="EE1687" s="29"/>
      <c r="EF1687" s="29"/>
      <c r="EG1687" s="29"/>
      <c r="EH1687" s="29"/>
      <c r="EI1687" s="29"/>
      <c r="EJ1687" s="29"/>
      <c r="EK1687" s="29"/>
      <c r="EL1687" s="29"/>
      <c r="EM1687" s="29"/>
      <c r="EN1687" s="29"/>
      <c r="EO1687" s="29"/>
      <c r="EP1687" s="29"/>
      <c r="EQ1687" s="29"/>
      <c r="ER1687" s="29"/>
      <c r="ES1687" s="29"/>
      <c r="ET1687" s="29"/>
      <c r="EU1687" s="29"/>
      <c r="EV1687" s="29"/>
      <c r="EW1687" s="29"/>
      <c r="EX1687" s="29"/>
      <c r="EY1687" s="29"/>
      <c r="EZ1687" s="29"/>
      <c r="FA1687" s="29"/>
      <c r="FB1687" s="29"/>
      <c r="FC1687" s="29"/>
      <c r="FD1687" s="29"/>
      <c r="FE1687" s="29"/>
      <c r="FF1687" s="29"/>
      <c r="FG1687" s="29"/>
      <c r="FH1687" s="29"/>
      <c r="FI1687" s="29"/>
      <c r="FJ1687" s="29"/>
      <c r="FK1687" s="29"/>
      <c r="FL1687" s="29"/>
      <c r="FM1687" s="29"/>
      <c r="FN1687" s="29"/>
      <c r="FO1687" s="29"/>
      <c r="FP1687" s="29"/>
      <c r="FQ1687" s="29"/>
      <c r="FR1687" s="29"/>
      <c r="FS1687" s="29"/>
      <c r="FT1687" s="29"/>
      <c r="FU1687" s="29"/>
      <c r="FV1687" s="29"/>
      <c r="FW1687" s="29"/>
      <c r="FX1687" s="29"/>
      <c r="FY1687" s="29"/>
      <c r="FZ1687" s="29"/>
      <c r="GA1687" s="29"/>
      <c r="GB1687" s="29"/>
      <c r="GC1687" s="29"/>
      <c r="GD1687" s="29"/>
      <c r="GE1687" s="29"/>
      <c r="GF1687" s="29"/>
      <c r="GG1687" s="29"/>
      <c r="GH1687" s="29"/>
      <c r="GI1687" s="29"/>
      <c r="GJ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</row>
    <row r="1688" spans="2:230" ht="12.75">
      <c r="B1688" s="48"/>
      <c r="C1688" s="48"/>
      <c r="D1688" s="48"/>
      <c r="E1688" s="55"/>
      <c r="F1688" s="56"/>
      <c r="G1688" s="56"/>
      <c r="H1688" s="56"/>
      <c r="I1688" s="48"/>
      <c r="J1688" s="48"/>
      <c r="K1688" s="48"/>
      <c r="L1688" s="56"/>
      <c r="M1688" s="48"/>
      <c r="N1688" s="48"/>
      <c r="O1688" s="49"/>
      <c r="P1688" s="48"/>
      <c r="Q1688" s="48"/>
      <c r="R1688" s="56"/>
      <c r="S1688" s="52"/>
      <c r="T1688" s="116"/>
      <c r="U1688" s="116"/>
      <c r="V1688" s="116"/>
      <c r="W1688" s="116"/>
      <c r="X1688" s="43"/>
      <c r="Y1688" s="43"/>
      <c r="Z1688" s="42"/>
      <c r="AA1688" s="43"/>
      <c r="AB1688" s="45"/>
      <c r="AC1688" s="45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  <c r="BE1688" s="29"/>
      <c r="BF1688" s="29"/>
      <c r="BG1688" s="29"/>
      <c r="BH1688" s="29"/>
      <c r="BI1688" s="29"/>
      <c r="BJ1688" s="29"/>
      <c r="BK1688" s="29"/>
      <c r="BL1688" s="29"/>
      <c r="BM1688" s="29"/>
      <c r="BN1688" s="29"/>
      <c r="BO1688" s="29"/>
      <c r="BP1688" s="29"/>
      <c r="BQ1688" s="29"/>
      <c r="BR1688" s="29"/>
      <c r="BS1688" s="29"/>
      <c r="BT1688" s="29"/>
      <c r="BU1688" s="29"/>
      <c r="BV1688" s="29"/>
      <c r="BW1688" s="29"/>
      <c r="BX1688" s="29"/>
      <c r="BY1688" s="29"/>
      <c r="BZ1688" s="29"/>
      <c r="CA1688" s="29"/>
      <c r="CB1688" s="29"/>
      <c r="CC1688" s="29"/>
      <c r="CD1688" s="29"/>
      <c r="CE1688" s="29"/>
      <c r="CF1688" s="29"/>
      <c r="CG1688" s="29"/>
      <c r="CH1688" s="29"/>
      <c r="CI1688" s="29"/>
      <c r="CJ1688" s="29"/>
      <c r="CK1688" s="29"/>
      <c r="CL1688" s="29"/>
      <c r="CM1688" s="29"/>
      <c r="CN1688" s="29"/>
      <c r="CO1688" s="29"/>
      <c r="CP1688" s="29"/>
      <c r="CQ1688" s="29"/>
      <c r="CR1688" s="29"/>
      <c r="CS1688" s="29"/>
      <c r="CT1688" s="29"/>
      <c r="CU1688" s="29"/>
      <c r="CV1688" s="29"/>
      <c r="CW1688" s="29"/>
      <c r="CX1688" s="29"/>
      <c r="CY1688" s="29"/>
      <c r="CZ1688" s="29"/>
      <c r="DA1688" s="29"/>
      <c r="DB1688" s="29"/>
      <c r="DC1688" s="29"/>
      <c r="DD1688" s="29"/>
      <c r="DE1688" s="29"/>
      <c r="DF1688" s="29"/>
      <c r="DG1688" s="29"/>
      <c r="DH1688" s="29"/>
      <c r="DI1688" s="29"/>
      <c r="DJ1688" s="29"/>
      <c r="DK1688" s="29"/>
      <c r="DL1688" s="29"/>
      <c r="DM1688" s="29"/>
      <c r="DN1688" s="29"/>
      <c r="DO1688" s="29"/>
      <c r="DP1688" s="29"/>
      <c r="DQ1688" s="29"/>
      <c r="DR1688" s="29"/>
      <c r="DS1688" s="29"/>
      <c r="DT1688" s="29"/>
      <c r="DU1688" s="29"/>
      <c r="DV1688" s="29"/>
      <c r="DW1688" s="29"/>
      <c r="DX1688" s="29"/>
      <c r="DY1688" s="29"/>
      <c r="DZ1688" s="29"/>
      <c r="EA1688" s="29"/>
      <c r="EB1688" s="29"/>
      <c r="EC1688" s="29"/>
      <c r="ED1688" s="29"/>
      <c r="EE1688" s="29"/>
      <c r="EF1688" s="29"/>
      <c r="EG1688" s="29"/>
      <c r="EH1688" s="29"/>
      <c r="EI1688" s="29"/>
      <c r="EJ1688" s="29"/>
      <c r="EK1688" s="29"/>
      <c r="EL1688" s="29"/>
      <c r="EM1688" s="29"/>
      <c r="EN1688" s="29"/>
      <c r="EO1688" s="29"/>
      <c r="EP1688" s="29"/>
      <c r="EQ1688" s="29"/>
      <c r="ER1688" s="29"/>
      <c r="ES1688" s="29"/>
      <c r="ET1688" s="29"/>
      <c r="EU1688" s="29"/>
      <c r="EV1688" s="29"/>
      <c r="EW1688" s="29"/>
      <c r="EX1688" s="29"/>
      <c r="EY1688" s="29"/>
      <c r="EZ1688" s="29"/>
      <c r="FA1688" s="29"/>
      <c r="FB1688" s="29"/>
      <c r="FC1688" s="29"/>
      <c r="FD1688" s="29"/>
      <c r="FE1688" s="29"/>
      <c r="FF1688" s="29"/>
      <c r="FG1688" s="29"/>
      <c r="FH1688" s="29"/>
      <c r="FI1688" s="29"/>
      <c r="FJ1688" s="29"/>
      <c r="FK1688" s="29"/>
      <c r="FL1688" s="29"/>
      <c r="FM1688" s="29"/>
      <c r="FN1688" s="29"/>
      <c r="FO1688" s="29"/>
      <c r="FP1688" s="29"/>
      <c r="FQ1688" s="29"/>
      <c r="FR1688" s="29"/>
      <c r="FS1688" s="29"/>
      <c r="FT1688" s="29"/>
      <c r="FU1688" s="29"/>
      <c r="FV1688" s="29"/>
      <c r="FW1688" s="29"/>
      <c r="FX1688" s="29"/>
      <c r="FY1688" s="29"/>
      <c r="FZ1688" s="29"/>
      <c r="GA1688" s="29"/>
      <c r="GB1688" s="29"/>
      <c r="GC1688" s="29"/>
      <c r="GD1688" s="29"/>
      <c r="GE1688" s="29"/>
      <c r="GF1688" s="29"/>
      <c r="GG1688" s="29"/>
      <c r="GH1688" s="29"/>
      <c r="GI1688" s="29"/>
      <c r="GJ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</row>
    <row r="1689" spans="2:230" ht="12.75">
      <c r="B1689" s="48"/>
      <c r="C1689" s="48"/>
      <c r="D1689" s="48"/>
      <c r="E1689" s="55"/>
      <c r="F1689" s="56"/>
      <c r="G1689" s="56"/>
      <c r="H1689" s="56"/>
      <c r="I1689" s="48"/>
      <c r="J1689" s="48"/>
      <c r="K1689" s="48"/>
      <c r="L1689" s="56"/>
      <c r="M1689" s="48"/>
      <c r="N1689" s="48"/>
      <c r="O1689" s="49"/>
      <c r="P1689" s="48"/>
      <c r="Q1689" s="48"/>
      <c r="R1689" s="56"/>
      <c r="S1689" s="52"/>
      <c r="T1689" s="116"/>
      <c r="U1689" s="116"/>
      <c r="V1689" s="116"/>
      <c r="W1689" s="116"/>
      <c r="X1689" s="43"/>
      <c r="Y1689" s="43"/>
      <c r="Z1689" s="42"/>
      <c r="AA1689" s="43"/>
      <c r="AB1689" s="45"/>
      <c r="AC1689" s="45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  <c r="BE1689" s="29"/>
      <c r="BF1689" s="29"/>
      <c r="BG1689" s="29"/>
      <c r="BH1689" s="29"/>
      <c r="BI1689" s="29"/>
      <c r="BJ1689" s="29"/>
      <c r="BK1689" s="29"/>
      <c r="BL1689" s="29"/>
      <c r="BM1689" s="29"/>
      <c r="BN1689" s="29"/>
      <c r="BO1689" s="29"/>
      <c r="BP1689" s="29"/>
      <c r="BQ1689" s="29"/>
      <c r="BR1689" s="29"/>
      <c r="BS1689" s="29"/>
      <c r="BT1689" s="29"/>
      <c r="BU1689" s="29"/>
      <c r="BV1689" s="29"/>
      <c r="BW1689" s="29"/>
      <c r="BX1689" s="29"/>
      <c r="BY1689" s="29"/>
      <c r="BZ1689" s="29"/>
      <c r="CA1689" s="29"/>
      <c r="CB1689" s="29"/>
      <c r="CC1689" s="29"/>
      <c r="CD1689" s="29"/>
      <c r="CE1689" s="29"/>
      <c r="CF1689" s="29"/>
      <c r="CG1689" s="29"/>
      <c r="CH1689" s="29"/>
      <c r="CI1689" s="29"/>
      <c r="CJ1689" s="29"/>
      <c r="CK1689" s="29"/>
      <c r="CL1689" s="29"/>
      <c r="CM1689" s="29"/>
      <c r="CN1689" s="29"/>
      <c r="CO1689" s="29"/>
      <c r="CP1689" s="29"/>
      <c r="CQ1689" s="29"/>
      <c r="CR1689" s="29"/>
      <c r="CS1689" s="29"/>
      <c r="CT1689" s="29"/>
      <c r="CU1689" s="29"/>
      <c r="CV1689" s="29"/>
      <c r="CW1689" s="29"/>
      <c r="CX1689" s="29"/>
      <c r="CY1689" s="29"/>
      <c r="CZ1689" s="29"/>
      <c r="DA1689" s="29"/>
      <c r="DB1689" s="29"/>
      <c r="DC1689" s="29"/>
      <c r="DD1689" s="29"/>
      <c r="DE1689" s="29"/>
      <c r="DF1689" s="29"/>
      <c r="DG1689" s="29"/>
      <c r="DH1689" s="29"/>
      <c r="DI1689" s="29"/>
      <c r="DJ1689" s="29"/>
      <c r="DK1689" s="29"/>
      <c r="DL1689" s="29"/>
      <c r="DM1689" s="29"/>
      <c r="DN1689" s="29"/>
      <c r="DO1689" s="29"/>
      <c r="DP1689" s="29"/>
      <c r="DQ1689" s="29"/>
      <c r="DR1689" s="29"/>
      <c r="DS1689" s="29"/>
      <c r="DT1689" s="29"/>
      <c r="DU1689" s="29"/>
      <c r="DV1689" s="29"/>
      <c r="DW1689" s="29"/>
      <c r="DX1689" s="29"/>
      <c r="DY1689" s="29"/>
      <c r="DZ1689" s="29"/>
      <c r="EA1689" s="29"/>
      <c r="EB1689" s="29"/>
      <c r="EC1689" s="29"/>
      <c r="ED1689" s="29"/>
      <c r="EE1689" s="29"/>
      <c r="EF1689" s="29"/>
      <c r="EG1689" s="29"/>
      <c r="EH1689" s="29"/>
      <c r="EI1689" s="29"/>
      <c r="EJ1689" s="29"/>
      <c r="EK1689" s="29"/>
      <c r="EL1689" s="29"/>
      <c r="EM1689" s="29"/>
      <c r="EN1689" s="29"/>
      <c r="EO1689" s="29"/>
      <c r="EP1689" s="29"/>
      <c r="EQ1689" s="29"/>
      <c r="ER1689" s="29"/>
      <c r="ES1689" s="29"/>
      <c r="ET1689" s="29"/>
      <c r="EU1689" s="29"/>
      <c r="EV1689" s="29"/>
      <c r="EW1689" s="29"/>
      <c r="EX1689" s="29"/>
      <c r="EY1689" s="29"/>
      <c r="EZ1689" s="29"/>
      <c r="FA1689" s="29"/>
      <c r="FB1689" s="29"/>
      <c r="FC1689" s="29"/>
      <c r="FD1689" s="29"/>
      <c r="FE1689" s="29"/>
      <c r="FF1689" s="29"/>
      <c r="FG1689" s="29"/>
      <c r="FH1689" s="29"/>
      <c r="FI1689" s="29"/>
      <c r="FJ1689" s="29"/>
      <c r="FK1689" s="29"/>
      <c r="FL1689" s="29"/>
      <c r="FM1689" s="29"/>
      <c r="FN1689" s="29"/>
      <c r="FO1689" s="29"/>
      <c r="FP1689" s="29"/>
      <c r="FQ1689" s="29"/>
      <c r="FR1689" s="29"/>
      <c r="FS1689" s="29"/>
      <c r="FT1689" s="29"/>
      <c r="FU1689" s="29"/>
      <c r="FV1689" s="29"/>
      <c r="FW1689" s="29"/>
      <c r="FX1689" s="29"/>
      <c r="FY1689" s="29"/>
      <c r="FZ1689" s="29"/>
      <c r="GA1689" s="29"/>
      <c r="GB1689" s="29"/>
      <c r="GC1689" s="29"/>
      <c r="GD1689" s="29"/>
      <c r="GE1689" s="29"/>
      <c r="GF1689" s="29"/>
      <c r="GG1689" s="29"/>
      <c r="GH1689" s="29"/>
      <c r="GI1689" s="29"/>
      <c r="GJ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</row>
    <row r="1690" spans="2:230" ht="12.75">
      <c r="B1690" s="48"/>
      <c r="C1690" s="48"/>
      <c r="D1690" s="48"/>
      <c r="E1690" s="55"/>
      <c r="F1690" s="56"/>
      <c r="G1690" s="56"/>
      <c r="H1690" s="56"/>
      <c r="I1690" s="48"/>
      <c r="J1690" s="48"/>
      <c r="K1690" s="48"/>
      <c r="L1690" s="56"/>
      <c r="M1690" s="48"/>
      <c r="N1690" s="48"/>
      <c r="O1690" s="49"/>
      <c r="P1690" s="48"/>
      <c r="Q1690" s="48"/>
      <c r="R1690" s="56"/>
      <c r="S1690" s="52"/>
      <c r="T1690" s="116"/>
      <c r="U1690" s="116"/>
      <c r="V1690" s="116"/>
      <c r="W1690" s="116"/>
      <c r="X1690" s="43"/>
      <c r="Y1690" s="43"/>
      <c r="Z1690" s="42"/>
      <c r="AA1690" s="43"/>
      <c r="AB1690" s="45"/>
      <c r="AC1690" s="45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  <c r="BE1690" s="29"/>
      <c r="BF1690" s="29"/>
      <c r="BG1690" s="29"/>
      <c r="BH1690" s="29"/>
      <c r="BI1690" s="29"/>
      <c r="BJ1690" s="29"/>
      <c r="BK1690" s="29"/>
      <c r="BL1690" s="29"/>
      <c r="BM1690" s="29"/>
      <c r="BN1690" s="29"/>
      <c r="BO1690" s="29"/>
      <c r="BP1690" s="29"/>
      <c r="BQ1690" s="29"/>
      <c r="BR1690" s="29"/>
      <c r="BS1690" s="29"/>
      <c r="BT1690" s="29"/>
      <c r="BU1690" s="29"/>
      <c r="BV1690" s="29"/>
      <c r="BW1690" s="29"/>
      <c r="BX1690" s="29"/>
      <c r="BY1690" s="29"/>
      <c r="BZ1690" s="29"/>
      <c r="CA1690" s="29"/>
      <c r="CB1690" s="29"/>
      <c r="CC1690" s="29"/>
      <c r="CD1690" s="29"/>
      <c r="CE1690" s="29"/>
      <c r="CF1690" s="29"/>
      <c r="CG1690" s="29"/>
      <c r="CH1690" s="29"/>
      <c r="CI1690" s="29"/>
      <c r="CJ1690" s="29"/>
      <c r="CK1690" s="29"/>
      <c r="CL1690" s="29"/>
      <c r="CM1690" s="29"/>
      <c r="CN1690" s="29"/>
      <c r="CO1690" s="29"/>
      <c r="CP1690" s="29"/>
      <c r="CQ1690" s="29"/>
      <c r="CR1690" s="29"/>
      <c r="CS1690" s="29"/>
      <c r="CT1690" s="29"/>
      <c r="CU1690" s="29"/>
      <c r="CV1690" s="29"/>
      <c r="CW1690" s="29"/>
      <c r="CX1690" s="29"/>
      <c r="CY1690" s="29"/>
      <c r="CZ1690" s="29"/>
      <c r="DA1690" s="29"/>
      <c r="DB1690" s="29"/>
      <c r="DC1690" s="29"/>
      <c r="DD1690" s="29"/>
      <c r="DE1690" s="29"/>
      <c r="DF1690" s="29"/>
      <c r="DG1690" s="29"/>
      <c r="DH1690" s="29"/>
      <c r="DI1690" s="29"/>
      <c r="DJ1690" s="29"/>
      <c r="DK1690" s="29"/>
      <c r="DL1690" s="29"/>
      <c r="DM1690" s="29"/>
      <c r="DN1690" s="29"/>
      <c r="DO1690" s="29"/>
      <c r="DP1690" s="29"/>
      <c r="DQ1690" s="29"/>
      <c r="DR1690" s="29"/>
      <c r="DS1690" s="29"/>
      <c r="DT1690" s="29"/>
      <c r="DU1690" s="29"/>
      <c r="DV1690" s="29"/>
      <c r="DW1690" s="29"/>
      <c r="DX1690" s="29"/>
      <c r="DY1690" s="29"/>
      <c r="DZ1690" s="29"/>
      <c r="EA1690" s="29"/>
      <c r="EB1690" s="29"/>
      <c r="EC1690" s="29"/>
      <c r="ED1690" s="29"/>
      <c r="EE1690" s="29"/>
      <c r="EF1690" s="29"/>
      <c r="EG1690" s="29"/>
      <c r="EH1690" s="29"/>
      <c r="EI1690" s="29"/>
      <c r="EJ1690" s="29"/>
      <c r="EK1690" s="29"/>
      <c r="EL1690" s="29"/>
      <c r="EM1690" s="29"/>
      <c r="EN1690" s="29"/>
      <c r="EO1690" s="29"/>
      <c r="EP1690" s="29"/>
      <c r="EQ1690" s="29"/>
      <c r="ER1690" s="29"/>
      <c r="ES1690" s="29"/>
      <c r="ET1690" s="29"/>
      <c r="EU1690" s="29"/>
      <c r="EV1690" s="29"/>
      <c r="EW1690" s="29"/>
      <c r="EX1690" s="29"/>
      <c r="EY1690" s="29"/>
      <c r="EZ1690" s="29"/>
      <c r="FA1690" s="29"/>
      <c r="FB1690" s="29"/>
      <c r="FC1690" s="29"/>
      <c r="FD1690" s="29"/>
      <c r="FE1690" s="29"/>
      <c r="FF1690" s="29"/>
      <c r="FG1690" s="29"/>
      <c r="FH1690" s="29"/>
      <c r="FI1690" s="29"/>
      <c r="FJ1690" s="29"/>
      <c r="FK1690" s="29"/>
      <c r="FL1690" s="29"/>
      <c r="FM1690" s="29"/>
      <c r="FN1690" s="29"/>
      <c r="FO1690" s="29"/>
      <c r="FP1690" s="29"/>
      <c r="FQ1690" s="29"/>
      <c r="FR1690" s="29"/>
      <c r="FS1690" s="29"/>
      <c r="FT1690" s="29"/>
      <c r="FU1690" s="29"/>
      <c r="FV1690" s="29"/>
      <c r="FW1690" s="29"/>
      <c r="FX1690" s="29"/>
      <c r="FY1690" s="29"/>
      <c r="FZ1690" s="29"/>
      <c r="GA1690" s="29"/>
      <c r="GB1690" s="29"/>
      <c r="GC1690" s="29"/>
      <c r="GD1690" s="29"/>
      <c r="GE1690" s="29"/>
      <c r="GF1690" s="29"/>
      <c r="GG1690" s="29"/>
      <c r="GH1690" s="29"/>
      <c r="GI1690" s="29"/>
      <c r="GJ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</row>
    <row r="1691" spans="2:230" ht="12.75">
      <c r="B1691" s="48"/>
      <c r="C1691" s="48"/>
      <c r="D1691" s="48"/>
      <c r="E1691" s="55"/>
      <c r="F1691" s="56"/>
      <c r="G1691" s="56"/>
      <c r="H1691" s="56"/>
      <c r="I1691" s="48"/>
      <c r="J1691" s="48"/>
      <c r="K1691" s="48"/>
      <c r="L1691" s="56"/>
      <c r="M1691" s="48"/>
      <c r="N1691" s="48"/>
      <c r="O1691" s="49"/>
      <c r="P1691" s="48"/>
      <c r="Q1691" s="48"/>
      <c r="R1691" s="56"/>
      <c r="S1691" s="52"/>
      <c r="T1691" s="116"/>
      <c r="U1691" s="116"/>
      <c r="V1691" s="116"/>
      <c r="W1691" s="116"/>
      <c r="X1691" s="43"/>
      <c r="Y1691" s="43"/>
      <c r="Z1691" s="42"/>
      <c r="AA1691" s="43"/>
      <c r="AB1691" s="45"/>
      <c r="AC1691" s="45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  <c r="BI1691" s="29"/>
      <c r="BJ1691" s="29"/>
      <c r="BK1691" s="29"/>
      <c r="BL1691" s="29"/>
      <c r="BM1691" s="29"/>
      <c r="BN1691" s="29"/>
      <c r="BO1691" s="29"/>
      <c r="BP1691" s="29"/>
      <c r="BQ1691" s="29"/>
      <c r="BR1691" s="29"/>
      <c r="BS1691" s="29"/>
      <c r="BT1691" s="29"/>
      <c r="BU1691" s="29"/>
      <c r="BV1691" s="29"/>
      <c r="BW1691" s="29"/>
      <c r="BX1691" s="29"/>
      <c r="BY1691" s="29"/>
      <c r="BZ1691" s="29"/>
      <c r="CA1691" s="29"/>
      <c r="CB1691" s="29"/>
      <c r="CC1691" s="29"/>
      <c r="CD1691" s="29"/>
      <c r="CE1691" s="29"/>
      <c r="CF1691" s="29"/>
      <c r="CG1691" s="29"/>
      <c r="CH1691" s="29"/>
      <c r="CI1691" s="29"/>
      <c r="CJ1691" s="29"/>
      <c r="CK1691" s="29"/>
      <c r="CL1691" s="29"/>
      <c r="CM1691" s="29"/>
      <c r="CN1691" s="29"/>
      <c r="CO1691" s="29"/>
      <c r="CP1691" s="29"/>
      <c r="CQ1691" s="29"/>
      <c r="CR1691" s="29"/>
      <c r="CS1691" s="29"/>
      <c r="CT1691" s="29"/>
      <c r="CU1691" s="29"/>
      <c r="CV1691" s="29"/>
      <c r="CW1691" s="29"/>
      <c r="CX1691" s="29"/>
      <c r="CY1691" s="29"/>
      <c r="CZ1691" s="29"/>
      <c r="DA1691" s="29"/>
      <c r="DB1691" s="29"/>
      <c r="DC1691" s="29"/>
      <c r="DD1691" s="29"/>
      <c r="DE1691" s="29"/>
      <c r="DF1691" s="29"/>
      <c r="DG1691" s="29"/>
      <c r="DH1691" s="29"/>
      <c r="DI1691" s="29"/>
      <c r="DJ1691" s="29"/>
      <c r="DK1691" s="29"/>
      <c r="DL1691" s="29"/>
      <c r="DM1691" s="29"/>
      <c r="DN1691" s="29"/>
      <c r="DO1691" s="29"/>
      <c r="DP1691" s="29"/>
      <c r="DQ1691" s="29"/>
      <c r="DR1691" s="29"/>
      <c r="DS1691" s="29"/>
      <c r="DT1691" s="29"/>
      <c r="DU1691" s="29"/>
      <c r="DV1691" s="29"/>
      <c r="DW1691" s="29"/>
      <c r="DX1691" s="29"/>
      <c r="DY1691" s="29"/>
      <c r="DZ1691" s="29"/>
      <c r="EA1691" s="29"/>
      <c r="EB1691" s="29"/>
      <c r="EC1691" s="29"/>
      <c r="ED1691" s="29"/>
      <c r="EE1691" s="29"/>
      <c r="EF1691" s="29"/>
      <c r="EG1691" s="29"/>
      <c r="EH1691" s="29"/>
      <c r="EI1691" s="29"/>
      <c r="EJ1691" s="29"/>
      <c r="EK1691" s="29"/>
      <c r="EL1691" s="29"/>
      <c r="EM1691" s="29"/>
      <c r="EN1691" s="29"/>
      <c r="EO1691" s="29"/>
      <c r="EP1691" s="29"/>
      <c r="EQ1691" s="29"/>
      <c r="ER1691" s="29"/>
      <c r="ES1691" s="29"/>
      <c r="ET1691" s="29"/>
      <c r="EU1691" s="29"/>
      <c r="EV1691" s="29"/>
      <c r="EW1691" s="29"/>
      <c r="EX1691" s="29"/>
      <c r="EY1691" s="29"/>
      <c r="EZ1691" s="29"/>
      <c r="FA1691" s="29"/>
      <c r="FB1691" s="29"/>
      <c r="FC1691" s="29"/>
      <c r="FD1691" s="29"/>
      <c r="FE1691" s="29"/>
      <c r="FF1691" s="29"/>
      <c r="FG1691" s="29"/>
      <c r="FH1691" s="29"/>
      <c r="FI1691" s="29"/>
      <c r="FJ1691" s="29"/>
      <c r="FK1691" s="29"/>
      <c r="FL1691" s="29"/>
      <c r="FM1691" s="29"/>
      <c r="FN1691" s="29"/>
      <c r="FO1691" s="29"/>
      <c r="FP1691" s="29"/>
      <c r="FQ1691" s="29"/>
      <c r="FR1691" s="29"/>
      <c r="FS1691" s="29"/>
      <c r="FT1691" s="29"/>
      <c r="FU1691" s="29"/>
      <c r="FV1691" s="29"/>
      <c r="FW1691" s="29"/>
      <c r="FX1691" s="29"/>
      <c r="FY1691" s="29"/>
      <c r="FZ1691" s="29"/>
      <c r="GA1691" s="29"/>
      <c r="GB1691" s="29"/>
      <c r="GC1691" s="29"/>
      <c r="GD1691" s="29"/>
      <c r="GE1691" s="29"/>
      <c r="GF1691" s="29"/>
      <c r="GG1691" s="29"/>
      <c r="GH1691" s="29"/>
      <c r="GI1691" s="29"/>
      <c r="GJ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</row>
    <row r="1692" spans="2:230" ht="12.75">
      <c r="B1692" s="48"/>
      <c r="C1692" s="48"/>
      <c r="D1692" s="48"/>
      <c r="E1692" s="55"/>
      <c r="F1692" s="56"/>
      <c r="G1692" s="56"/>
      <c r="H1692" s="56"/>
      <c r="I1692" s="48"/>
      <c r="J1692" s="48"/>
      <c r="K1692" s="48"/>
      <c r="L1692" s="56"/>
      <c r="M1692" s="48"/>
      <c r="N1692" s="48"/>
      <c r="O1692" s="49"/>
      <c r="P1692" s="48"/>
      <c r="Q1692" s="48"/>
      <c r="R1692" s="56"/>
      <c r="S1692" s="52"/>
      <c r="T1692" s="116"/>
      <c r="U1692" s="116"/>
      <c r="V1692" s="116"/>
      <c r="W1692" s="116"/>
      <c r="X1692" s="43"/>
      <c r="Y1692" s="43"/>
      <c r="Z1692" s="42"/>
      <c r="AA1692" s="43"/>
      <c r="AB1692" s="45"/>
      <c r="AC1692" s="45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  <c r="BE1692" s="29"/>
      <c r="BF1692" s="29"/>
      <c r="BG1692" s="29"/>
      <c r="BH1692" s="29"/>
      <c r="BI1692" s="29"/>
      <c r="BJ1692" s="29"/>
      <c r="BK1692" s="29"/>
      <c r="BL1692" s="29"/>
      <c r="BM1692" s="29"/>
      <c r="BN1692" s="29"/>
      <c r="BO1692" s="29"/>
      <c r="BP1692" s="29"/>
      <c r="BQ1692" s="29"/>
      <c r="BR1692" s="29"/>
      <c r="BS1692" s="29"/>
      <c r="BT1692" s="29"/>
      <c r="BU1692" s="29"/>
      <c r="BV1692" s="29"/>
      <c r="BW1692" s="29"/>
      <c r="BX1692" s="29"/>
      <c r="BY1692" s="29"/>
      <c r="BZ1692" s="29"/>
      <c r="CA1692" s="29"/>
      <c r="CB1692" s="29"/>
      <c r="CC1692" s="29"/>
      <c r="CD1692" s="29"/>
      <c r="CE1692" s="29"/>
      <c r="CF1692" s="29"/>
      <c r="CG1692" s="29"/>
      <c r="CH1692" s="29"/>
      <c r="CI1692" s="29"/>
      <c r="CJ1692" s="29"/>
      <c r="CK1692" s="29"/>
      <c r="CL1692" s="29"/>
      <c r="CM1692" s="29"/>
      <c r="CN1692" s="29"/>
      <c r="CO1692" s="29"/>
      <c r="CP1692" s="29"/>
      <c r="CQ1692" s="29"/>
      <c r="CR1692" s="29"/>
      <c r="CS1692" s="29"/>
      <c r="CT1692" s="29"/>
      <c r="CU1692" s="29"/>
      <c r="CV1692" s="29"/>
      <c r="CW1692" s="29"/>
      <c r="CX1692" s="29"/>
      <c r="CY1692" s="29"/>
      <c r="CZ1692" s="29"/>
      <c r="DA1692" s="29"/>
      <c r="DB1692" s="29"/>
      <c r="DC1692" s="29"/>
      <c r="DD1692" s="29"/>
      <c r="DE1692" s="29"/>
      <c r="DF1692" s="29"/>
      <c r="DG1692" s="29"/>
      <c r="DH1692" s="29"/>
      <c r="DI1692" s="29"/>
      <c r="DJ1692" s="29"/>
      <c r="DK1692" s="29"/>
      <c r="DL1692" s="29"/>
      <c r="DM1692" s="29"/>
      <c r="DN1692" s="29"/>
      <c r="DO1692" s="29"/>
      <c r="DP1692" s="29"/>
      <c r="DQ1692" s="29"/>
      <c r="DR1692" s="29"/>
      <c r="DS1692" s="29"/>
      <c r="DT1692" s="29"/>
      <c r="DU1692" s="29"/>
      <c r="DV1692" s="29"/>
      <c r="DW1692" s="29"/>
      <c r="DX1692" s="29"/>
      <c r="DY1692" s="29"/>
      <c r="DZ1692" s="29"/>
      <c r="EA1692" s="29"/>
      <c r="EB1692" s="29"/>
      <c r="EC1692" s="29"/>
      <c r="ED1692" s="29"/>
      <c r="EE1692" s="29"/>
      <c r="EF1692" s="29"/>
      <c r="EG1692" s="29"/>
      <c r="EH1692" s="29"/>
      <c r="EI1692" s="29"/>
      <c r="EJ1692" s="29"/>
      <c r="EK1692" s="29"/>
      <c r="EL1692" s="29"/>
      <c r="EM1692" s="29"/>
      <c r="EN1692" s="29"/>
      <c r="EO1692" s="29"/>
      <c r="EP1692" s="29"/>
      <c r="EQ1692" s="29"/>
      <c r="ER1692" s="29"/>
      <c r="ES1692" s="29"/>
      <c r="ET1692" s="29"/>
      <c r="EU1692" s="29"/>
      <c r="EV1692" s="29"/>
      <c r="EW1692" s="29"/>
      <c r="EX1692" s="29"/>
      <c r="EY1692" s="29"/>
      <c r="EZ1692" s="29"/>
      <c r="FA1692" s="29"/>
      <c r="FB1692" s="29"/>
      <c r="FC1692" s="29"/>
      <c r="FD1692" s="29"/>
      <c r="FE1692" s="29"/>
      <c r="FF1692" s="29"/>
      <c r="FG1692" s="29"/>
      <c r="FH1692" s="29"/>
      <c r="FI1692" s="29"/>
      <c r="FJ1692" s="29"/>
      <c r="FK1692" s="29"/>
      <c r="FL1692" s="29"/>
      <c r="FM1692" s="29"/>
      <c r="FN1692" s="29"/>
      <c r="FO1692" s="29"/>
      <c r="FP1692" s="29"/>
      <c r="FQ1692" s="29"/>
      <c r="FR1692" s="29"/>
      <c r="FS1692" s="29"/>
      <c r="FT1692" s="29"/>
      <c r="FU1692" s="29"/>
      <c r="FV1692" s="29"/>
      <c r="FW1692" s="29"/>
      <c r="FX1692" s="29"/>
      <c r="FY1692" s="29"/>
      <c r="FZ1692" s="29"/>
      <c r="GA1692" s="29"/>
      <c r="GB1692" s="29"/>
      <c r="GC1692" s="29"/>
      <c r="GD1692" s="29"/>
      <c r="GE1692" s="29"/>
      <c r="GF1692" s="29"/>
      <c r="GG1692" s="29"/>
      <c r="GH1692" s="29"/>
      <c r="GI1692" s="29"/>
      <c r="GJ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</row>
    <row r="1693" spans="2:230" ht="12.75">
      <c r="B1693" s="48"/>
      <c r="C1693" s="48"/>
      <c r="D1693" s="48"/>
      <c r="E1693" s="55"/>
      <c r="F1693" s="56"/>
      <c r="G1693" s="56"/>
      <c r="H1693" s="56"/>
      <c r="I1693" s="48"/>
      <c r="J1693" s="48"/>
      <c r="K1693" s="48"/>
      <c r="L1693" s="56"/>
      <c r="M1693" s="48"/>
      <c r="N1693" s="48"/>
      <c r="O1693" s="49"/>
      <c r="P1693" s="48"/>
      <c r="Q1693" s="48"/>
      <c r="R1693" s="56"/>
      <c r="S1693" s="52"/>
      <c r="T1693" s="116"/>
      <c r="U1693" s="116"/>
      <c r="V1693" s="116"/>
      <c r="W1693" s="116"/>
      <c r="X1693" s="43"/>
      <c r="Y1693" s="43"/>
      <c r="Z1693" s="42"/>
      <c r="AA1693" s="43"/>
      <c r="AB1693" s="45"/>
      <c r="AC1693" s="45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  <c r="BE1693" s="29"/>
      <c r="BF1693" s="29"/>
      <c r="BG1693" s="29"/>
      <c r="BH1693" s="29"/>
      <c r="BI1693" s="29"/>
      <c r="BJ1693" s="29"/>
      <c r="BK1693" s="29"/>
      <c r="BL1693" s="29"/>
      <c r="BM1693" s="29"/>
      <c r="BN1693" s="29"/>
      <c r="BO1693" s="29"/>
      <c r="BP1693" s="29"/>
      <c r="BQ1693" s="29"/>
      <c r="BR1693" s="29"/>
      <c r="BS1693" s="29"/>
      <c r="BT1693" s="29"/>
      <c r="BU1693" s="29"/>
      <c r="BV1693" s="29"/>
      <c r="BW1693" s="29"/>
      <c r="BX1693" s="29"/>
      <c r="BY1693" s="29"/>
      <c r="BZ1693" s="29"/>
      <c r="CA1693" s="29"/>
      <c r="CB1693" s="29"/>
      <c r="CC1693" s="29"/>
      <c r="CD1693" s="29"/>
      <c r="CE1693" s="29"/>
      <c r="CF1693" s="29"/>
      <c r="CG1693" s="29"/>
      <c r="CH1693" s="29"/>
      <c r="CI1693" s="29"/>
      <c r="CJ1693" s="29"/>
      <c r="CK1693" s="29"/>
      <c r="CL1693" s="29"/>
      <c r="CM1693" s="29"/>
      <c r="CN1693" s="29"/>
      <c r="CO1693" s="29"/>
      <c r="CP1693" s="29"/>
      <c r="CQ1693" s="29"/>
      <c r="CR1693" s="29"/>
      <c r="CS1693" s="29"/>
      <c r="CT1693" s="29"/>
      <c r="CU1693" s="29"/>
      <c r="CV1693" s="29"/>
      <c r="CW1693" s="29"/>
      <c r="CX1693" s="29"/>
      <c r="CY1693" s="29"/>
      <c r="CZ1693" s="29"/>
      <c r="DA1693" s="29"/>
      <c r="DB1693" s="29"/>
      <c r="DC1693" s="29"/>
      <c r="DD1693" s="29"/>
      <c r="DE1693" s="29"/>
      <c r="DF1693" s="29"/>
      <c r="DG1693" s="29"/>
      <c r="DH1693" s="29"/>
      <c r="DI1693" s="29"/>
      <c r="DJ1693" s="29"/>
      <c r="DK1693" s="29"/>
      <c r="DL1693" s="29"/>
      <c r="DM1693" s="29"/>
      <c r="DN1693" s="29"/>
      <c r="DO1693" s="29"/>
      <c r="DP1693" s="29"/>
      <c r="DQ1693" s="29"/>
      <c r="DR1693" s="29"/>
      <c r="DS1693" s="29"/>
      <c r="DT1693" s="29"/>
      <c r="DU1693" s="29"/>
      <c r="DV1693" s="29"/>
      <c r="DW1693" s="29"/>
      <c r="DX1693" s="29"/>
      <c r="DY1693" s="29"/>
      <c r="DZ1693" s="29"/>
      <c r="EA1693" s="29"/>
      <c r="EB1693" s="29"/>
      <c r="EC1693" s="29"/>
      <c r="ED1693" s="29"/>
      <c r="EE1693" s="29"/>
      <c r="EF1693" s="29"/>
      <c r="EG1693" s="29"/>
      <c r="EH1693" s="29"/>
      <c r="EI1693" s="29"/>
      <c r="EJ1693" s="29"/>
      <c r="EK1693" s="29"/>
      <c r="EL1693" s="29"/>
      <c r="EM1693" s="29"/>
      <c r="EN1693" s="29"/>
      <c r="EO1693" s="29"/>
      <c r="EP1693" s="29"/>
      <c r="EQ1693" s="29"/>
      <c r="ER1693" s="29"/>
      <c r="ES1693" s="29"/>
      <c r="ET1693" s="29"/>
      <c r="EU1693" s="29"/>
      <c r="EV1693" s="29"/>
      <c r="EW1693" s="29"/>
      <c r="EX1693" s="29"/>
      <c r="EY1693" s="29"/>
      <c r="EZ1693" s="29"/>
      <c r="FA1693" s="29"/>
      <c r="FB1693" s="29"/>
      <c r="FC1693" s="29"/>
      <c r="FD1693" s="29"/>
      <c r="FE1693" s="29"/>
      <c r="FF1693" s="29"/>
      <c r="FG1693" s="29"/>
      <c r="FH1693" s="29"/>
      <c r="FI1693" s="29"/>
      <c r="FJ1693" s="29"/>
      <c r="FK1693" s="29"/>
      <c r="FL1693" s="29"/>
      <c r="FM1693" s="29"/>
      <c r="FN1693" s="29"/>
      <c r="FO1693" s="29"/>
      <c r="FP1693" s="29"/>
      <c r="FQ1693" s="29"/>
      <c r="FR1693" s="29"/>
      <c r="FS1693" s="29"/>
      <c r="FT1693" s="29"/>
      <c r="FU1693" s="29"/>
      <c r="FV1693" s="29"/>
      <c r="FW1693" s="29"/>
      <c r="FX1693" s="29"/>
      <c r="FY1693" s="29"/>
      <c r="FZ1693" s="29"/>
      <c r="GA1693" s="29"/>
      <c r="GB1693" s="29"/>
      <c r="GC1693" s="29"/>
      <c r="GD1693" s="29"/>
      <c r="GE1693" s="29"/>
      <c r="GF1693" s="29"/>
      <c r="GG1693" s="29"/>
      <c r="GH1693" s="29"/>
      <c r="GI1693" s="29"/>
      <c r="GJ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</row>
    <row r="1694" spans="2:230" ht="12.75">
      <c r="B1694" s="48"/>
      <c r="C1694" s="48"/>
      <c r="D1694" s="48"/>
      <c r="E1694" s="55"/>
      <c r="F1694" s="56"/>
      <c r="G1694" s="56"/>
      <c r="H1694" s="56"/>
      <c r="I1694" s="48"/>
      <c r="J1694" s="48"/>
      <c r="K1694" s="48"/>
      <c r="L1694" s="56"/>
      <c r="M1694" s="48"/>
      <c r="N1694" s="48"/>
      <c r="O1694" s="49"/>
      <c r="P1694" s="48"/>
      <c r="Q1694" s="48"/>
      <c r="R1694" s="56"/>
      <c r="S1694" s="52"/>
      <c r="T1694" s="116"/>
      <c r="U1694" s="116"/>
      <c r="V1694" s="116"/>
      <c r="W1694" s="116"/>
      <c r="X1694" s="43"/>
      <c r="Y1694" s="43"/>
      <c r="Z1694" s="42"/>
      <c r="AA1694" s="43"/>
      <c r="AB1694" s="45"/>
      <c r="AC1694" s="45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  <c r="BE1694" s="29"/>
      <c r="BF1694" s="29"/>
      <c r="BG1694" s="29"/>
      <c r="BH1694" s="29"/>
      <c r="BI1694" s="29"/>
      <c r="BJ1694" s="29"/>
      <c r="BK1694" s="29"/>
      <c r="BL1694" s="29"/>
      <c r="BM1694" s="29"/>
      <c r="BN1694" s="29"/>
      <c r="BO1694" s="29"/>
      <c r="BP1694" s="29"/>
      <c r="BQ1694" s="29"/>
      <c r="BR1694" s="29"/>
      <c r="BS1694" s="29"/>
      <c r="BT1694" s="29"/>
      <c r="BU1694" s="29"/>
      <c r="BV1694" s="29"/>
      <c r="BW1694" s="29"/>
      <c r="BX1694" s="29"/>
      <c r="BY1694" s="29"/>
      <c r="BZ1694" s="29"/>
      <c r="CA1694" s="29"/>
      <c r="CB1694" s="29"/>
      <c r="CC1694" s="29"/>
      <c r="CD1694" s="29"/>
      <c r="CE1694" s="29"/>
      <c r="CF1694" s="29"/>
      <c r="CG1694" s="29"/>
      <c r="CH1694" s="29"/>
      <c r="CI1694" s="29"/>
      <c r="CJ1694" s="29"/>
      <c r="CK1694" s="29"/>
      <c r="CL1694" s="29"/>
      <c r="CM1694" s="29"/>
      <c r="CN1694" s="29"/>
      <c r="CO1694" s="29"/>
      <c r="CP1694" s="29"/>
      <c r="CQ1694" s="29"/>
      <c r="CR1694" s="29"/>
      <c r="CS1694" s="29"/>
      <c r="CT1694" s="29"/>
      <c r="CU1694" s="29"/>
      <c r="CV1694" s="29"/>
      <c r="CW1694" s="29"/>
      <c r="CX1694" s="29"/>
      <c r="CY1694" s="29"/>
      <c r="CZ1694" s="29"/>
      <c r="DA1694" s="29"/>
      <c r="DB1694" s="29"/>
      <c r="DC1694" s="29"/>
      <c r="DD1694" s="29"/>
      <c r="DE1694" s="29"/>
      <c r="DF1694" s="29"/>
      <c r="DG1694" s="29"/>
      <c r="DH1694" s="29"/>
      <c r="DI1694" s="29"/>
      <c r="DJ1694" s="29"/>
      <c r="DK1694" s="29"/>
      <c r="DL1694" s="29"/>
      <c r="DM1694" s="29"/>
      <c r="DN1694" s="29"/>
      <c r="DO1694" s="29"/>
      <c r="DP1694" s="29"/>
      <c r="DQ1694" s="29"/>
      <c r="DR1694" s="29"/>
      <c r="DS1694" s="29"/>
      <c r="DT1694" s="29"/>
      <c r="DU1694" s="29"/>
      <c r="DV1694" s="29"/>
      <c r="DW1694" s="29"/>
      <c r="DX1694" s="29"/>
      <c r="DY1694" s="29"/>
      <c r="DZ1694" s="29"/>
      <c r="EA1694" s="29"/>
      <c r="EB1694" s="29"/>
      <c r="EC1694" s="29"/>
      <c r="ED1694" s="29"/>
      <c r="EE1694" s="29"/>
      <c r="EF1694" s="29"/>
      <c r="EG1694" s="29"/>
      <c r="EH1694" s="29"/>
      <c r="EI1694" s="29"/>
      <c r="EJ1694" s="29"/>
      <c r="EK1694" s="29"/>
      <c r="EL1694" s="29"/>
      <c r="EM1694" s="29"/>
      <c r="EN1694" s="29"/>
      <c r="EO1694" s="29"/>
      <c r="EP1694" s="29"/>
      <c r="EQ1694" s="29"/>
      <c r="ER1694" s="29"/>
      <c r="ES1694" s="29"/>
      <c r="ET1694" s="29"/>
      <c r="EU1694" s="29"/>
      <c r="EV1694" s="29"/>
      <c r="EW1694" s="29"/>
      <c r="EX1694" s="29"/>
      <c r="EY1694" s="29"/>
      <c r="EZ1694" s="29"/>
      <c r="FA1694" s="29"/>
      <c r="FB1694" s="29"/>
      <c r="FC1694" s="29"/>
      <c r="FD1694" s="29"/>
      <c r="FE1694" s="29"/>
      <c r="FF1694" s="29"/>
      <c r="FG1694" s="29"/>
      <c r="FH1694" s="29"/>
      <c r="FI1694" s="29"/>
      <c r="FJ1694" s="29"/>
      <c r="FK1694" s="29"/>
      <c r="FL1694" s="29"/>
      <c r="FM1694" s="29"/>
      <c r="FN1694" s="29"/>
      <c r="FO1694" s="29"/>
      <c r="FP1694" s="29"/>
      <c r="FQ1694" s="29"/>
      <c r="FR1694" s="29"/>
      <c r="FS1694" s="29"/>
      <c r="FT1694" s="29"/>
      <c r="FU1694" s="29"/>
      <c r="FV1694" s="29"/>
      <c r="FW1694" s="29"/>
      <c r="FX1694" s="29"/>
      <c r="FY1694" s="29"/>
      <c r="FZ1694" s="29"/>
      <c r="GA1694" s="29"/>
      <c r="GB1694" s="29"/>
      <c r="GC1694" s="29"/>
      <c r="GD1694" s="29"/>
      <c r="GE1694" s="29"/>
      <c r="GF1694" s="29"/>
      <c r="GG1694" s="29"/>
      <c r="GH1694" s="29"/>
      <c r="GI1694" s="29"/>
      <c r="GJ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</row>
    <row r="1695" spans="2:230" ht="12.75">
      <c r="B1695" s="48"/>
      <c r="C1695" s="48"/>
      <c r="D1695" s="48"/>
      <c r="E1695" s="55"/>
      <c r="F1695" s="56"/>
      <c r="G1695" s="56"/>
      <c r="H1695" s="56"/>
      <c r="I1695" s="48"/>
      <c r="J1695" s="48"/>
      <c r="K1695" s="48"/>
      <c r="L1695" s="56"/>
      <c r="M1695" s="48"/>
      <c r="N1695" s="48"/>
      <c r="O1695" s="49"/>
      <c r="P1695" s="48"/>
      <c r="Q1695" s="48"/>
      <c r="R1695" s="56"/>
      <c r="S1695" s="52"/>
      <c r="T1695" s="116"/>
      <c r="U1695" s="116"/>
      <c r="V1695" s="116"/>
      <c r="W1695" s="116"/>
      <c r="X1695" s="43"/>
      <c r="Y1695" s="43"/>
      <c r="Z1695" s="42"/>
      <c r="AA1695" s="43"/>
      <c r="AB1695" s="45"/>
      <c r="AC1695" s="45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  <c r="BE1695" s="29"/>
      <c r="BF1695" s="29"/>
      <c r="BG1695" s="29"/>
      <c r="BH1695" s="29"/>
      <c r="BI1695" s="29"/>
      <c r="BJ1695" s="29"/>
      <c r="BK1695" s="29"/>
      <c r="BL1695" s="29"/>
      <c r="BM1695" s="29"/>
      <c r="BN1695" s="29"/>
      <c r="BO1695" s="29"/>
      <c r="BP1695" s="29"/>
      <c r="BQ1695" s="29"/>
      <c r="BR1695" s="29"/>
      <c r="BS1695" s="29"/>
      <c r="BT1695" s="29"/>
      <c r="BU1695" s="29"/>
      <c r="BV1695" s="29"/>
      <c r="BW1695" s="29"/>
      <c r="BX1695" s="29"/>
      <c r="BY1695" s="29"/>
      <c r="BZ1695" s="29"/>
      <c r="CA1695" s="29"/>
      <c r="CB1695" s="29"/>
      <c r="CC1695" s="29"/>
      <c r="CD1695" s="29"/>
      <c r="CE1695" s="29"/>
      <c r="CF1695" s="29"/>
      <c r="CG1695" s="29"/>
      <c r="CH1695" s="29"/>
      <c r="CI1695" s="29"/>
      <c r="CJ1695" s="29"/>
      <c r="CK1695" s="29"/>
      <c r="CL1695" s="29"/>
      <c r="CM1695" s="29"/>
      <c r="CN1695" s="29"/>
      <c r="CO1695" s="29"/>
      <c r="CP1695" s="29"/>
      <c r="CQ1695" s="29"/>
      <c r="CR1695" s="29"/>
      <c r="CS1695" s="29"/>
      <c r="CT1695" s="29"/>
      <c r="CU1695" s="29"/>
      <c r="CV1695" s="29"/>
      <c r="CW1695" s="29"/>
      <c r="CX1695" s="29"/>
      <c r="CY1695" s="29"/>
      <c r="CZ1695" s="29"/>
      <c r="DA1695" s="29"/>
      <c r="DB1695" s="29"/>
      <c r="DC1695" s="29"/>
      <c r="DD1695" s="29"/>
      <c r="DE1695" s="29"/>
      <c r="DF1695" s="29"/>
      <c r="DG1695" s="29"/>
      <c r="DH1695" s="29"/>
      <c r="DI1695" s="29"/>
      <c r="DJ1695" s="29"/>
      <c r="DK1695" s="29"/>
      <c r="DL1695" s="29"/>
      <c r="DM1695" s="29"/>
      <c r="DN1695" s="29"/>
      <c r="DO1695" s="29"/>
      <c r="DP1695" s="29"/>
      <c r="DQ1695" s="29"/>
      <c r="DR1695" s="29"/>
      <c r="DS1695" s="29"/>
      <c r="DT1695" s="29"/>
      <c r="DU1695" s="29"/>
      <c r="DV1695" s="29"/>
      <c r="DW1695" s="29"/>
      <c r="DX1695" s="29"/>
      <c r="DY1695" s="29"/>
      <c r="DZ1695" s="29"/>
      <c r="EA1695" s="29"/>
      <c r="EB1695" s="29"/>
      <c r="EC1695" s="29"/>
      <c r="ED1695" s="29"/>
      <c r="EE1695" s="29"/>
      <c r="EF1695" s="29"/>
      <c r="EG1695" s="29"/>
      <c r="EH1695" s="29"/>
      <c r="EI1695" s="29"/>
      <c r="EJ1695" s="29"/>
      <c r="EK1695" s="29"/>
      <c r="EL1695" s="29"/>
      <c r="EM1695" s="29"/>
      <c r="EN1695" s="29"/>
      <c r="EO1695" s="29"/>
      <c r="EP1695" s="29"/>
      <c r="EQ1695" s="29"/>
      <c r="ER1695" s="29"/>
      <c r="ES1695" s="29"/>
      <c r="ET1695" s="29"/>
      <c r="EU1695" s="29"/>
      <c r="EV1695" s="29"/>
      <c r="EW1695" s="29"/>
      <c r="EX1695" s="29"/>
      <c r="EY1695" s="29"/>
      <c r="EZ1695" s="29"/>
      <c r="FA1695" s="29"/>
      <c r="FB1695" s="29"/>
      <c r="FC1695" s="29"/>
      <c r="FD1695" s="29"/>
      <c r="FE1695" s="29"/>
      <c r="FF1695" s="29"/>
      <c r="FG1695" s="29"/>
      <c r="FH1695" s="29"/>
      <c r="FI1695" s="29"/>
      <c r="FJ1695" s="29"/>
      <c r="FK1695" s="29"/>
      <c r="FL1695" s="29"/>
      <c r="FM1695" s="29"/>
      <c r="FN1695" s="29"/>
      <c r="FO1695" s="29"/>
      <c r="FP1695" s="29"/>
      <c r="FQ1695" s="29"/>
      <c r="FR1695" s="29"/>
      <c r="FS1695" s="29"/>
      <c r="FT1695" s="29"/>
      <c r="FU1695" s="29"/>
      <c r="FV1695" s="29"/>
      <c r="FW1695" s="29"/>
      <c r="FX1695" s="29"/>
      <c r="FY1695" s="29"/>
      <c r="FZ1695" s="29"/>
      <c r="GA1695" s="29"/>
      <c r="GB1695" s="29"/>
      <c r="GC1695" s="29"/>
      <c r="GD1695" s="29"/>
      <c r="GE1695" s="29"/>
      <c r="GF1695" s="29"/>
      <c r="GG1695" s="29"/>
      <c r="GH1695" s="29"/>
      <c r="GI1695" s="29"/>
      <c r="GJ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</row>
    <row r="1696" spans="2:230" ht="12.75">
      <c r="B1696" s="48"/>
      <c r="C1696" s="48"/>
      <c r="D1696" s="48"/>
      <c r="E1696" s="55"/>
      <c r="F1696" s="56"/>
      <c r="G1696" s="56"/>
      <c r="H1696" s="56"/>
      <c r="I1696" s="48"/>
      <c r="J1696" s="48"/>
      <c r="K1696" s="48"/>
      <c r="L1696" s="56"/>
      <c r="M1696" s="48"/>
      <c r="N1696" s="48"/>
      <c r="O1696" s="49"/>
      <c r="P1696" s="48"/>
      <c r="Q1696" s="48"/>
      <c r="R1696" s="56"/>
      <c r="S1696" s="52"/>
      <c r="T1696" s="116"/>
      <c r="U1696" s="116"/>
      <c r="V1696" s="116"/>
      <c r="W1696" s="116"/>
      <c r="X1696" s="43"/>
      <c r="Y1696" s="43"/>
      <c r="Z1696" s="42"/>
      <c r="AA1696" s="43"/>
      <c r="AB1696" s="45"/>
      <c r="AC1696" s="45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  <c r="BE1696" s="29"/>
      <c r="BF1696" s="29"/>
      <c r="BG1696" s="29"/>
      <c r="BH1696" s="29"/>
      <c r="BI1696" s="29"/>
      <c r="BJ1696" s="29"/>
      <c r="BK1696" s="29"/>
      <c r="BL1696" s="29"/>
      <c r="BM1696" s="29"/>
      <c r="BN1696" s="29"/>
      <c r="BO1696" s="29"/>
      <c r="BP1696" s="29"/>
      <c r="BQ1696" s="29"/>
      <c r="BR1696" s="29"/>
      <c r="BS1696" s="29"/>
      <c r="BT1696" s="29"/>
      <c r="BU1696" s="29"/>
      <c r="BV1696" s="29"/>
      <c r="BW1696" s="29"/>
      <c r="BX1696" s="29"/>
      <c r="BY1696" s="29"/>
      <c r="BZ1696" s="29"/>
      <c r="CA1696" s="29"/>
      <c r="CB1696" s="29"/>
      <c r="CC1696" s="29"/>
      <c r="CD1696" s="29"/>
      <c r="CE1696" s="29"/>
      <c r="CF1696" s="29"/>
      <c r="CG1696" s="29"/>
      <c r="CH1696" s="29"/>
      <c r="CI1696" s="29"/>
      <c r="CJ1696" s="29"/>
      <c r="CK1696" s="29"/>
      <c r="CL1696" s="29"/>
      <c r="CM1696" s="29"/>
      <c r="CN1696" s="29"/>
      <c r="CO1696" s="29"/>
      <c r="CP1696" s="29"/>
      <c r="CQ1696" s="29"/>
      <c r="CR1696" s="29"/>
      <c r="CS1696" s="29"/>
      <c r="CT1696" s="29"/>
      <c r="CU1696" s="29"/>
      <c r="CV1696" s="29"/>
      <c r="CW1696" s="29"/>
      <c r="CX1696" s="29"/>
      <c r="CY1696" s="29"/>
      <c r="CZ1696" s="29"/>
      <c r="DA1696" s="29"/>
      <c r="DB1696" s="29"/>
      <c r="DC1696" s="29"/>
      <c r="DD1696" s="29"/>
      <c r="DE1696" s="29"/>
      <c r="DF1696" s="29"/>
      <c r="DG1696" s="29"/>
      <c r="DH1696" s="29"/>
      <c r="DI1696" s="29"/>
      <c r="DJ1696" s="29"/>
      <c r="DK1696" s="29"/>
      <c r="DL1696" s="29"/>
      <c r="DM1696" s="29"/>
      <c r="DN1696" s="29"/>
      <c r="DO1696" s="29"/>
      <c r="DP1696" s="29"/>
      <c r="DQ1696" s="29"/>
      <c r="DR1696" s="29"/>
      <c r="DS1696" s="29"/>
      <c r="DT1696" s="29"/>
      <c r="DU1696" s="29"/>
      <c r="DV1696" s="29"/>
      <c r="DW1696" s="29"/>
      <c r="DX1696" s="29"/>
      <c r="DY1696" s="29"/>
      <c r="DZ1696" s="29"/>
      <c r="EA1696" s="29"/>
      <c r="EB1696" s="29"/>
      <c r="EC1696" s="29"/>
      <c r="ED1696" s="29"/>
      <c r="EE1696" s="29"/>
      <c r="EF1696" s="29"/>
      <c r="EG1696" s="29"/>
      <c r="EH1696" s="29"/>
      <c r="EI1696" s="29"/>
      <c r="EJ1696" s="29"/>
      <c r="EK1696" s="29"/>
      <c r="EL1696" s="29"/>
      <c r="EM1696" s="29"/>
      <c r="EN1696" s="29"/>
      <c r="EO1696" s="29"/>
      <c r="EP1696" s="29"/>
      <c r="EQ1696" s="29"/>
      <c r="ER1696" s="29"/>
      <c r="ES1696" s="29"/>
      <c r="ET1696" s="29"/>
      <c r="EU1696" s="29"/>
      <c r="EV1696" s="29"/>
      <c r="EW1696" s="29"/>
      <c r="EX1696" s="29"/>
      <c r="EY1696" s="29"/>
      <c r="EZ1696" s="29"/>
      <c r="FA1696" s="29"/>
      <c r="FB1696" s="29"/>
      <c r="FC1696" s="29"/>
      <c r="FD1696" s="29"/>
      <c r="FE1696" s="29"/>
      <c r="FF1696" s="29"/>
      <c r="FG1696" s="29"/>
      <c r="FH1696" s="29"/>
      <c r="FI1696" s="29"/>
      <c r="FJ1696" s="29"/>
      <c r="FK1696" s="29"/>
      <c r="FL1696" s="29"/>
      <c r="FM1696" s="29"/>
      <c r="FN1696" s="29"/>
      <c r="FO1696" s="29"/>
      <c r="FP1696" s="29"/>
      <c r="FQ1696" s="29"/>
      <c r="FR1696" s="29"/>
      <c r="FS1696" s="29"/>
      <c r="FT1696" s="29"/>
      <c r="FU1696" s="29"/>
      <c r="FV1696" s="29"/>
      <c r="FW1696" s="29"/>
      <c r="FX1696" s="29"/>
      <c r="FY1696" s="29"/>
      <c r="FZ1696" s="29"/>
      <c r="GA1696" s="29"/>
      <c r="GB1696" s="29"/>
      <c r="GC1696" s="29"/>
      <c r="GD1696" s="29"/>
      <c r="GE1696" s="29"/>
      <c r="GF1696" s="29"/>
      <c r="GG1696" s="29"/>
      <c r="GH1696" s="29"/>
      <c r="GI1696" s="29"/>
      <c r="GJ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</row>
    <row r="1697" spans="2:230" ht="12.75">
      <c r="B1697" s="48"/>
      <c r="C1697" s="48"/>
      <c r="D1697" s="48"/>
      <c r="E1697" s="55"/>
      <c r="F1697" s="56"/>
      <c r="G1697" s="56"/>
      <c r="H1697" s="56"/>
      <c r="I1697" s="48"/>
      <c r="J1697" s="48"/>
      <c r="K1697" s="48"/>
      <c r="L1697" s="56"/>
      <c r="M1697" s="48"/>
      <c r="N1697" s="48"/>
      <c r="O1697" s="49"/>
      <c r="P1697" s="48"/>
      <c r="Q1697" s="48"/>
      <c r="R1697" s="56"/>
      <c r="S1697" s="52"/>
      <c r="T1697" s="116"/>
      <c r="U1697" s="116"/>
      <c r="V1697" s="116"/>
      <c r="W1697" s="116"/>
      <c r="X1697" s="43"/>
      <c r="Y1697" s="43"/>
      <c r="Z1697" s="42"/>
      <c r="AA1697" s="43"/>
      <c r="AB1697" s="45"/>
      <c r="AC1697" s="45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  <c r="BI1697" s="29"/>
      <c r="BJ1697" s="29"/>
      <c r="BK1697" s="29"/>
      <c r="BL1697" s="29"/>
      <c r="BM1697" s="29"/>
      <c r="BN1697" s="29"/>
      <c r="BO1697" s="29"/>
      <c r="BP1697" s="29"/>
      <c r="BQ1697" s="29"/>
      <c r="BR1697" s="29"/>
      <c r="BS1697" s="29"/>
      <c r="BT1697" s="29"/>
      <c r="BU1697" s="29"/>
      <c r="BV1697" s="29"/>
      <c r="BW1697" s="29"/>
      <c r="BX1697" s="29"/>
      <c r="BY1697" s="29"/>
      <c r="BZ1697" s="29"/>
      <c r="CA1697" s="29"/>
      <c r="CB1697" s="29"/>
      <c r="CC1697" s="29"/>
      <c r="CD1697" s="29"/>
      <c r="CE1697" s="29"/>
      <c r="CF1697" s="29"/>
      <c r="CG1697" s="29"/>
      <c r="CH1697" s="29"/>
      <c r="CI1697" s="29"/>
      <c r="CJ1697" s="29"/>
      <c r="CK1697" s="29"/>
      <c r="CL1697" s="29"/>
      <c r="CM1697" s="29"/>
      <c r="CN1697" s="29"/>
      <c r="CO1697" s="29"/>
      <c r="CP1697" s="29"/>
      <c r="CQ1697" s="29"/>
      <c r="CR1697" s="29"/>
      <c r="CS1697" s="29"/>
      <c r="CT1697" s="29"/>
      <c r="CU1697" s="29"/>
      <c r="CV1697" s="29"/>
      <c r="CW1697" s="29"/>
      <c r="CX1697" s="29"/>
      <c r="CY1697" s="29"/>
      <c r="CZ1697" s="29"/>
      <c r="DA1697" s="29"/>
      <c r="DB1697" s="29"/>
      <c r="DC1697" s="29"/>
      <c r="DD1697" s="29"/>
      <c r="DE1697" s="29"/>
      <c r="DF1697" s="29"/>
      <c r="DG1697" s="29"/>
      <c r="DH1697" s="29"/>
      <c r="DI1697" s="29"/>
      <c r="DJ1697" s="29"/>
      <c r="DK1697" s="29"/>
      <c r="DL1697" s="29"/>
      <c r="DM1697" s="29"/>
      <c r="DN1697" s="29"/>
      <c r="DO1697" s="29"/>
      <c r="DP1697" s="29"/>
      <c r="DQ1697" s="29"/>
      <c r="DR1697" s="29"/>
      <c r="DS1697" s="29"/>
      <c r="DT1697" s="29"/>
      <c r="DU1697" s="29"/>
      <c r="DV1697" s="29"/>
      <c r="DW1697" s="29"/>
      <c r="DX1697" s="29"/>
      <c r="DY1697" s="29"/>
      <c r="DZ1697" s="29"/>
      <c r="EA1697" s="29"/>
      <c r="EB1697" s="29"/>
      <c r="EC1697" s="29"/>
      <c r="ED1697" s="29"/>
      <c r="EE1697" s="29"/>
      <c r="EF1697" s="29"/>
      <c r="EG1697" s="29"/>
      <c r="EH1697" s="29"/>
      <c r="EI1697" s="29"/>
      <c r="EJ1697" s="29"/>
      <c r="EK1697" s="29"/>
      <c r="EL1697" s="29"/>
      <c r="EM1697" s="29"/>
      <c r="EN1697" s="29"/>
      <c r="EO1697" s="29"/>
      <c r="EP1697" s="29"/>
      <c r="EQ1697" s="29"/>
      <c r="ER1697" s="29"/>
      <c r="ES1697" s="29"/>
      <c r="ET1697" s="29"/>
      <c r="EU1697" s="29"/>
      <c r="EV1697" s="29"/>
      <c r="EW1697" s="29"/>
      <c r="EX1697" s="29"/>
      <c r="EY1697" s="29"/>
      <c r="EZ1697" s="29"/>
      <c r="FA1697" s="29"/>
      <c r="FB1697" s="29"/>
      <c r="FC1697" s="29"/>
      <c r="FD1697" s="29"/>
      <c r="FE1697" s="29"/>
      <c r="FF1697" s="29"/>
      <c r="FG1697" s="29"/>
      <c r="FH1697" s="29"/>
      <c r="FI1697" s="29"/>
      <c r="FJ1697" s="29"/>
      <c r="FK1697" s="29"/>
      <c r="FL1697" s="29"/>
      <c r="FM1697" s="29"/>
      <c r="FN1697" s="29"/>
      <c r="FO1697" s="29"/>
      <c r="FP1697" s="29"/>
      <c r="FQ1697" s="29"/>
      <c r="FR1697" s="29"/>
      <c r="FS1697" s="29"/>
      <c r="FT1697" s="29"/>
      <c r="FU1697" s="29"/>
      <c r="FV1697" s="29"/>
      <c r="FW1697" s="29"/>
      <c r="FX1697" s="29"/>
      <c r="FY1697" s="29"/>
      <c r="FZ1697" s="29"/>
      <c r="GA1697" s="29"/>
      <c r="GB1697" s="29"/>
      <c r="GC1697" s="29"/>
      <c r="GD1697" s="29"/>
      <c r="GE1697" s="29"/>
      <c r="GF1697" s="29"/>
      <c r="GG1697" s="29"/>
      <c r="GH1697" s="29"/>
      <c r="GI1697" s="29"/>
      <c r="GJ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</row>
    <row r="1698" spans="2:230" ht="12.75">
      <c r="B1698" s="48"/>
      <c r="C1698" s="48"/>
      <c r="D1698" s="48"/>
      <c r="E1698" s="55"/>
      <c r="F1698" s="56"/>
      <c r="G1698" s="56"/>
      <c r="H1698" s="56"/>
      <c r="I1698" s="48"/>
      <c r="J1698" s="48"/>
      <c r="K1698" s="48"/>
      <c r="L1698" s="56"/>
      <c r="M1698" s="48"/>
      <c r="N1698" s="48"/>
      <c r="O1698" s="49"/>
      <c r="P1698" s="48"/>
      <c r="Q1698" s="48"/>
      <c r="R1698" s="56"/>
      <c r="S1698" s="52"/>
      <c r="T1698" s="116"/>
      <c r="U1698" s="116"/>
      <c r="V1698" s="116"/>
      <c r="W1698" s="116"/>
      <c r="X1698" s="43"/>
      <c r="Y1698" s="43"/>
      <c r="Z1698" s="42"/>
      <c r="AA1698" s="43"/>
      <c r="AB1698" s="45"/>
      <c r="AC1698" s="45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  <c r="BE1698" s="29"/>
      <c r="BF1698" s="29"/>
      <c r="BG1698" s="29"/>
      <c r="BH1698" s="29"/>
      <c r="BI1698" s="29"/>
      <c r="BJ1698" s="29"/>
      <c r="BK1698" s="29"/>
      <c r="BL1698" s="29"/>
      <c r="BM1698" s="29"/>
      <c r="BN1698" s="29"/>
      <c r="BO1698" s="29"/>
      <c r="BP1698" s="29"/>
      <c r="BQ1698" s="29"/>
      <c r="BR1698" s="29"/>
      <c r="BS1698" s="29"/>
      <c r="BT1698" s="29"/>
      <c r="BU1698" s="29"/>
      <c r="BV1698" s="29"/>
      <c r="BW1698" s="29"/>
      <c r="BX1698" s="29"/>
      <c r="BY1698" s="29"/>
      <c r="BZ1698" s="29"/>
      <c r="CA1698" s="29"/>
      <c r="CB1698" s="29"/>
      <c r="CC1698" s="29"/>
      <c r="CD1698" s="29"/>
      <c r="CE1698" s="29"/>
      <c r="CF1698" s="29"/>
      <c r="CG1698" s="29"/>
      <c r="CH1698" s="29"/>
      <c r="CI1698" s="29"/>
      <c r="CJ1698" s="29"/>
      <c r="CK1698" s="29"/>
      <c r="CL1698" s="29"/>
      <c r="CM1698" s="29"/>
      <c r="CN1698" s="29"/>
      <c r="CO1698" s="29"/>
      <c r="CP1698" s="29"/>
      <c r="CQ1698" s="29"/>
      <c r="CR1698" s="29"/>
      <c r="CS1698" s="29"/>
      <c r="CT1698" s="29"/>
      <c r="CU1698" s="29"/>
      <c r="CV1698" s="29"/>
      <c r="CW1698" s="29"/>
      <c r="CX1698" s="29"/>
      <c r="CY1698" s="29"/>
      <c r="CZ1698" s="29"/>
      <c r="DA1698" s="29"/>
      <c r="DB1698" s="29"/>
      <c r="DC1698" s="29"/>
      <c r="DD1698" s="29"/>
      <c r="DE1698" s="29"/>
      <c r="DF1698" s="29"/>
      <c r="DG1698" s="29"/>
      <c r="DH1698" s="29"/>
      <c r="DI1698" s="29"/>
      <c r="DJ1698" s="29"/>
      <c r="DK1698" s="29"/>
      <c r="DL1698" s="29"/>
      <c r="DM1698" s="29"/>
      <c r="DN1698" s="29"/>
      <c r="DO1698" s="29"/>
      <c r="DP1698" s="29"/>
      <c r="DQ1698" s="29"/>
      <c r="DR1698" s="29"/>
      <c r="DS1698" s="29"/>
      <c r="DT1698" s="29"/>
      <c r="DU1698" s="29"/>
      <c r="DV1698" s="29"/>
      <c r="DW1698" s="29"/>
      <c r="DX1698" s="29"/>
      <c r="DY1698" s="29"/>
      <c r="DZ1698" s="29"/>
      <c r="EA1698" s="29"/>
      <c r="EB1698" s="29"/>
      <c r="EC1698" s="29"/>
      <c r="ED1698" s="29"/>
      <c r="EE1698" s="29"/>
      <c r="EF1698" s="29"/>
      <c r="EG1698" s="29"/>
      <c r="EH1698" s="29"/>
      <c r="EI1698" s="29"/>
      <c r="EJ1698" s="29"/>
      <c r="EK1698" s="29"/>
      <c r="EL1698" s="29"/>
      <c r="EM1698" s="29"/>
      <c r="EN1698" s="29"/>
      <c r="EO1698" s="29"/>
      <c r="EP1698" s="29"/>
      <c r="EQ1698" s="29"/>
      <c r="ER1698" s="29"/>
      <c r="ES1698" s="29"/>
      <c r="ET1698" s="29"/>
      <c r="EU1698" s="29"/>
      <c r="EV1698" s="29"/>
      <c r="EW1698" s="29"/>
      <c r="EX1698" s="29"/>
      <c r="EY1698" s="29"/>
      <c r="EZ1698" s="29"/>
      <c r="FA1698" s="29"/>
      <c r="FB1698" s="29"/>
      <c r="FC1698" s="29"/>
      <c r="FD1698" s="29"/>
      <c r="FE1698" s="29"/>
      <c r="FF1698" s="29"/>
      <c r="FG1698" s="29"/>
      <c r="FH1698" s="29"/>
      <c r="FI1698" s="29"/>
      <c r="FJ1698" s="29"/>
      <c r="FK1698" s="29"/>
      <c r="FL1698" s="29"/>
      <c r="FM1698" s="29"/>
      <c r="FN1698" s="29"/>
      <c r="FO1698" s="29"/>
      <c r="FP1698" s="29"/>
      <c r="FQ1698" s="29"/>
      <c r="FR1698" s="29"/>
      <c r="FS1698" s="29"/>
      <c r="FT1698" s="29"/>
      <c r="FU1698" s="29"/>
      <c r="FV1698" s="29"/>
      <c r="FW1698" s="29"/>
      <c r="FX1698" s="29"/>
      <c r="FY1698" s="29"/>
      <c r="FZ1698" s="29"/>
      <c r="GA1698" s="29"/>
      <c r="GB1698" s="29"/>
      <c r="GC1698" s="29"/>
      <c r="GD1698" s="29"/>
      <c r="GE1698" s="29"/>
      <c r="GF1698" s="29"/>
      <c r="GG1698" s="29"/>
      <c r="GH1698" s="29"/>
      <c r="GI1698" s="29"/>
      <c r="GJ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</row>
    <row r="1699" spans="2:230" ht="12.75">
      <c r="B1699" s="48"/>
      <c r="C1699" s="48"/>
      <c r="D1699" s="48"/>
      <c r="E1699" s="55"/>
      <c r="F1699" s="56"/>
      <c r="G1699" s="56"/>
      <c r="H1699" s="56"/>
      <c r="I1699" s="48"/>
      <c r="J1699" s="48"/>
      <c r="K1699" s="48"/>
      <c r="L1699" s="56"/>
      <c r="M1699" s="48"/>
      <c r="N1699" s="48"/>
      <c r="O1699" s="49"/>
      <c r="P1699" s="48"/>
      <c r="Q1699" s="48"/>
      <c r="R1699" s="56"/>
      <c r="S1699" s="52"/>
      <c r="T1699" s="116"/>
      <c r="U1699" s="116"/>
      <c r="V1699" s="116"/>
      <c r="W1699" s="116"/>
      <c r="X1699" s="43"/>
      <c r="Y1699" s="43"/>
      <c r="Z1699" s="42"/>
      <c r="AA1699" s="43"/>
      <c r="AB1699" s="45"/>
      <c r="AC1699" s="45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  <c r="BE1699" s="29"/>
      <c r="BF1699" s="29"/>
      <c r="BG1699" s="29"/>
      <c r="BH1699" s="29"/>
      <c r="BI1699" s="29"/>
      <c r="BJ1699" s="29"/>
      <c r="BK1699" s="29"/>
      <c r="BL1699" s="29"/>
      <c r="BM1699" s="29"/>
      <c r="BN1699" s="29"/>
      <c r="BO1699" s="29"/>
      <c r="BP1699" s="29"/>
      <c r="BQ1699" s="29"/>
      <c r="BR1699" s="29"/>
      <c r="BS1699" s="29"/>
      <c r="BT1699" s="29"/>
      <c r="BU1699" s="29"/>
      <c r="BV1699" s="29"/>
      <c r="BW1699" s="29"/>
      <c r="BX1699" s="29"/>
      <c r="BY1699" s="29"/>
      <c r="BZ1699" s="29"/>
      <c r="CA1699" s="29"/>
      <c r="CB1699" s="29"/>
      <c r="CC1699" s="29"/>
      <c r="CD1699" s="29"/>
      <c r="CE1699" s="29"/>
      <c r="CF1699" s="29"/>
      <c r="CG1699" s="29"/>
      <c r="CH1699" s="29"/>
      <c r="CI1699" s="29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  <c r="DM1699" s="29"/>
      <c r="DN1699" s="29"/>
      <c r="DO1699" s="29"/>
      <c r="DP1699" s="29"/>
      <c r="DQ1699" s="29"/>
      <c r="DR1699" s="29"/>
      <c r="DS1699" s="29"/>
      <c r="DT1699" s="29"/>
      <c r="DU1699" s="29"/>
      <c r="DV1699" s="29"/>
      <c r="DW1699" s="29"/>
      <c r="DX1699" s="29"/>
      <c r="DY1699" s="29"/>
      <c r="DZ1699" s="29"/>
      <c r="EA1699" s="29"/>
      <c r="EB1699" s="29"/>
      <c r="EC1699" s="29"/>
      <c r="ED1699" s="29"/>
      <c r="EE1699" s="29"/>
      <c r="EF1699" s="29"/>
      <c r="EG1699" s="29"/>
      <c r="EH1699" s="29"/>
      <c r="EI1699" s="29"/>
      <c r="EJ1699" s="29"/>
      <c r="EK1699" s="29"/>
      <c r="EL1699" s="29"/>
      <c r="EM1699" s="29"/>
      <c r="EN1699" s="29"/>
      <c r="EO1699" s="29"/>
      <c r="EP1699" s="29"/>
      <c r="EQ1699" s="29"/>
      <c r="ER1699" s="29"/>
      <c r="ES1699" s="29"/>
      <c r="ET1699" s="29"/>
      <c r="EU1699" s="29"/>
      <c r="EV1699" s="29"/>
      <c r="EW1699" s="29"/>
      <c r="EX1699" s="29"/>
      <c r="EY1699" s="29"/>
      <c r="EZ1699" s="29"/>
      <c r="FA1699" s="29"/>
      <c r="FB1699" s="29"/>
      <c r="FC1699" s="29"/>
      <c r="FD1699" s="29"/>
      <c r="FE1699" s="29"/>
      <c r="FF1699" s="29"/>
      <c r="FG1699" s="29"/>
      <c r="FH1699" s="29"/>
      <c r="FI1699" s="29"/>
      <c r="FJ1699" s="29"/>
      <c r="FK1699" s="29"/>
      <c r="FL1699" s="29"/>
      <c r="FM1699" s="29"/>
      <c r="FN1699" s="29"/>
      <c r="FO1699" s="29"/>
      <c r="FP1699" s="29"/>
      <c r="FQ1699" s="29"/>
      <c r="FR1699" s="29"/>
      <c r="FS1699" s="29"/>
      <c r="FT1699" s="29"/>
      <c r="FU1699" s="29"/>
      <c r="FV1699" s="29"/>
      <c r="FW1699" s="29"/>
      <c r="FX1699" s="29"/>
      <c r="FY1699" s="29"/>
      <c r="FZ1699" s="29"/>
      <c r="GA1699" s="29"/>
      <c r="GB1699" s="29"/>
      <c r="GC1699" s="29"/>
      <c r="GD1699" s="29"/>
      <c r="GE1699" s="29"/>
      <c r="GF1699" s="29"/>
      <c r="GG1699" s="29"/>
      <c r="GH1699" s="29"/>
      <c r="GI1699" s="29"/>
      <c r="GJ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</row>
    <row r="1700" spans="2:230" ht="12.75">
      <c r="B1700" s="48"/>
      <c r="C1700" s="48"/>
      <c r="D1700" s="48"/>
      <c r="E1700" s="55"/>
      <c r="F1700" s="56"/>
      <c r="G1700" s="56"/>
      <c r="H1700" s="56"/>
      <c r="I1700" s="48"/>
      <c r="J1700" s="48"/>
      <c r="K1700" s="48"/>
      <c r="L1700" s="56"/>
      <c r="M1700" s="48"/>
      <c r="N1700" s="48"/>
      <c r="O1700" s="49"/>
      <c r="P1700" s="48"/>
      <c r="Q1700" s="48"/>
      <c r="R1700" s="56"/>
      <c r="S1700" s="52"/>
      <c r="T1700" s="116"/>
      <c r="U1700" s="116"/>
      <c r="V1700" s="116"/>
      <c r="W1700" s="116"/>
      <c r="X1700" s="43"/>
      <c r="Y1700" s="43"/>
      <c r="Z1700" s="42"/>
      <c r="AA1700" s="43"/>
      <c r="AB1700" s="45"/>
      <c r="AC1700" s="45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  <c r="BE1700" s="29"/>
      <c r="BF1700" s="29"/>
      <c r="BG1700" s="29"/>
      <c r="BH1700" s="29"/>
      <c r="BI1700" s="29"/>
      <c r="BJ1700" s="29"/>
      <c r="BK1700" s="29"/>
      <c r="BL1700" s="29"/>
      <c r="BM1700" s="29"/>
      <c r="BN1700" s="29"/>
      <c r="BO1700" s="29"/>
      <c r="BP1700" s="29"/>
      <c r="BQ1700" s="29"/>
      <c r="BR1700" s="29"/>
      <c r="BS1700" s="29"/>
      <c r="BT1700" s="29"/>
      <c r="BU1700" s="29"/>
      <c r="BV1700" s="29"/>
      <c r="BW1700" s="29"/>
      <c r="BX1700" s="29"/>
      <c r="BY1700" s="29"/>
      <c r="BZ1700" s="29"/>
      <c r="CA1700" s="29"/>
      <c r="CB1700" s="29"/>
      <c r="CC1700" s="29"/>
      <c r="CD1700" s="29"/>
      <c r="CE1700" s="29"/>
      <c r="CF1700" s="29"/>
      <c r="CG1700" s="29"/>
      <c r="CH1700" s="29"/>
      <c r="CI1700" s="29"/>
      <c r="CJ1700" s="29"/>
      <c r="CK1700" s="29"/>
      <c r="CL1700" s="29"/>
      <c r="CM1700" s="29"/>
      <c r="CN1700" s="29"/>
      <c r="CO1700" s="29"/>
      <c r="CP1700" s="29"/>
      <c r="CQ1700" s="29"/>
      <c r="CR1700" s="29"/>
      <c r="CS1700" s="29"/>
      <c r="CT1700" s="29"/>
      <c r="CU1700" s="29"/>
      <c r="CV1700" s="29"/>
      <c r="CW1700" s="29"/>
      <c r="CX1700" s="29"/>
      <c r="CY1700" s="29"/>
      <c r="CZ1700" s="29"/>
      <c r="DA1700" s="29"/>
      <c r="DB1700" s="29"/>
      <c r="DC1700" s="29"/>
      <c r="DD1700" s="29"/>
      <c r="DE1700" s="29"/>
      <c r="DF1700" s="29"/>
      <c r="DG1700" s="29"/>
      <c r="DH1700" s="29"/>
      <c r="DI1700" s="29"/>
      <c r="DJ1700" s="29"/>
      <c r="DK1700" s="29"/>
      <c r="DL1700" s="29"/>
      <c r="DM1700" s="29"/>
      <c r="DN1700" s="29"/>
      <c r="DO1700" s="29"/>
      <c r="DP1700" s="29"/>
      <c r="DQ1700" s="29"/>
      <c r="DR1700" s="29"/>
      <c r="DS1700" s="29"/>
      <c r="DT1700" s="29"/>
      <c r="DU1700" s="29"/>
      <c r="DV1700" s="29"/>
      <c r="DW1700" s="29"/>
      <c r="DX1700" s="29"/>
      <c r="DY1700" s="29"/>
      <c r="DZ1700" s="29"/>
      <c r="EA1700" s="29"/>
      <c r="EB1700" s="29"/>
      <c r="EC1700" s="29"/>
      <c r="ED1700" s="29"/>
      <c r="EE1700" s="29"/>
      <c r="EF1700" s="29"/>
      <c r="EG1700" s="29"/>
      <c r="EH1700" s="29"/>
      <c r="EI1700" s="29"/>
      <c r="EJ1700" s="29"/>
      <c r="EK1700" s="29"/>
      <c r="EL1700" s="29"/>
      <c r="EM1700" s="29"/>
      <c r="EN1700" s="29"/>
      <c r="EO1700" s="29"/>
      <c r="EP1700" s="29"/>
      <c r="EQ1700" s="29"/>
      <c r="ER1700" s="29"/>
      <c r="ES1700" s="29"/>
      <c r="ET1700" s="29"/>
      <c r="EU1700" s="29"/>
      <c r="EV1700" s="29"/>
      <c r="EW1700" s="29"/>
      <c r="EX1700" s="29"/>
      <c r="EY1700" s="29"/>
      <c r="EZ1700" s="29"/>
      <c r="FA1700" s="29"/>
      <c r="FB1700" s="29"/>
      <c r="FC1700" s="29"/>
      <c r="FD1700" s="29"/>
      <c r="FE1700" s="29"/>
      <c r="FF1700" s="29"/>
      <c r="FG1700" s="29"/>
      <c r="FH1700" s="29"/>
      <c r="FI1700" s="29"/>
      <c r="FJ1700" s="29"/>
      <c r="FK1700" s="29"/>
      <c r="FL1700" s="29"/>
      <c r="FM1700" s="29"/>
      <c r="FN1700" s="29"/>
      <c r="FO1700" s="29"/>
      <c r="FP1700" s="29"/>
      <c r="FQ1700" s="29"/>
      <c r="FR1700" s="29"/>
      <c r="FS1700" s="29"/>
      <c r="FT1700" s="29"/>
      <c r="FU1700" s="29"/>
      <c r="FV1700" s="29"/>
      <c r="FW1700" s="29"/>
      <c r="FX1700" s="29"/>
      <c r="FY1700" s="29"/>
      <c r="FZ1700" s="29"/>
      <c r="GA1700" s="29"/>
      <c r="GB1700" s="29"/>
      <c r="GC1700" s="29"/>
      <c r="GD1700" s="29"/>
      <c r="GE1700" s="29"/>
      <c r="GF1700" s="29"/>
      <c r="GG1700" s="29"/>
      <c r="GH1700" s="29"/>
      <c r="GI1700" s="29"/>
      <c r="GJ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</row>
    <row r="1701" spans="2:230" ht="12.75">
      <c r="B1701" s="48"/>
      <c r="C1701" s="48"/>
      <c r="D1701" s="48"/>
      <c r="E1701" s="55"/>
      <c r="F1701" s="56"/>
      <c r="G1701" s="56"/>
      <c r="H1701" s="56"/>
      <c r="I1701" s="48"/>
      <c r="J1701" s="48"/>
      <c r="K1701" s="48"/>
      <c r="L1701" s="56"/>
      <c r="M1701" s="48"/>
      <c r="N1701" s="48"/>
      <c r="O1701" s="49"/>
      <c r="P1701" s="48"/>
      <c r="Q1701" s="48"/>
      <c r="R1701" s="56"/>
      <c r="S1701" s="52"/>
      <c r="T1701" s="116"/>
      <c r="U1701" s="116"/>
      <c r="V1701" s="116"/>
      <c r="W1701" s="116"/>
      <c r="X1701" s="43"/>
      <c r="Y1701" s="43"/>
      <c r="Z1701" s="42"/>
      <c r="AA1701" s="43"/>
      <c r="AB1701" s="45"/>
      <c r="AC1701" s="45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  <c r="BE1701" s="29"/>
      <c r="BF1701" s="29"/>
      <c r="BG1701" s="29"/>
      <c r="BH1701" s="29"/>
      <c r="BI1701" s="29"/>
      <c r="BJ1701" s="29"/>
      <c r="BK1701" s="29"/>
      <c r="BL1701" s="29"/>
      <c r="BM1701" s="29"/>
      <c r="BN1701" s="29"/>
      <c r="BO1701" s="29"/>
      <c r="BP1701" s="29"/>
      <c r="BQ1701" s="29"/>
      <c r="BR1701" s="29"/>
      <c r="BS1701" s="29"/>
      <c r="BT1701" s="29"/>
      <c r="BU1701" s="29"/>
      <c r="BV1701" s="29"/>
      <c r="BW1701" s="29"/>
      <c r="BX1701" s="29"/>
      <c r="BY1701" s="29"/>
      <c r="BZ1701" s="29"/>
      <c r="CA1701" s="29"/>
      <c r="CB1701" s="29"/>
      <c r="CC1701" s="29"/>
      <c r="CD1701" s="29"/>
      <c r="CE1701" s="29"/>
      <c r="CF1701" s="29"/>
      <c r="CG1701" s="29"/>
      <c r="CH1701" s="29"/>
      <c r="CI1701" s="29"/>
      <c r="CJ1701" s="29"/>
      <c r="CK1701" s="29"/>
      <c r="CL1701" s="29"/>
      <c r="CM1701" s="29"/>
      <c r="CN1701" s="29"/>
      <c r="CO1701" s="29"/>
      <c r="CP1701" s="29"/>
      <c r="CQ1701" s="29"/>
      <c r="CR1701" s="29"/>
      <c r="CS1701" s="29"/>
      <c r="CT1701" s="29"/>
      <c r="CU1701" s="29"/>
      <c r="CV1701" s="29"/>
      <c r="CW1701" s="29"/>
      <c r="CX1701" s="29"/>
      <c r="CY1701" s="29"/>
      <c r="CZ1701" s="29"/>
      <c r="DA1701" s="29"/>
      <c r="DB1701" s="29"/>
      <c r="DC1701" s="29"/>
      <c r="DD1701" s="29"/>
      <c r="DE1701" s="29"/>
      <c r="DF1701" s="29"/>
      <c r="DG1701" s="29"/>
      <c r="DH1701" s="29"/>
      <c r="DI1701" s="29"/>
      <c r="DJ1701" s="29"/>
      <c r="DK1701" s="29"/>
      <c r="DL1701" s="29"/>
      <c r="DM1701" s="29"/>
      <c r="DN1701" s="29"/>
      <c r="DO1701" s="29"/>
      <c r="DP1701" s="29"/>
      <c r="DQ1701" s="29"/>
      <c r="DR1701" s="29"/>
      <c r="DS1701" s="29"/>
      <c r="DT1701" s="29"/>
      <c r="DU1701" s="29"/>
      <c r="DV1701" s="29"/>
      <c r="DW1701" s="29"/>
      <c r="DX1701" s="29"/>
      <c r="DY1701" s="29"/>
      <c r="DZ1701" s="29"/>
      <c r="EA1701" s="29"/>
      <c r="EB1701" s="29"/>
      <c r="EC1701" s="29"/>
      <c r="ED1701" s="29"/>
      <c r="EE1701" s="29"/>
      <c r="EF1701" s="29"/>
      <c r="EG1701" s="29"/>
      <c r="EH1701" s="29"/>
      <c r="EI1701" s="29"/>
      <c r="EJ1701" s="29"/>
      <c r="EK1701" s="29"/>
      <c r="EL1701" s="29"/>
      <c r="EM1701" s="29"/>
      <c r="EN1701" s="29"/>
      <c r="EO1701" s="29"/>
      <c r="EP1701" s="29"/>
      <c r="EQ1701" s="29"/>
      <c r="ER1701" s="29"/>
      <c r="ES1701" s="29"/>
      <c r="ET1701" s="29"/>
      <c r="EU1701" s="29"/>
      <c r="EV1701" s="29"/>
      <c r="EW1701" s="29"/>
      <c r="EX1701" s="29"/>
      <c r="EY1701" s="29"/>
      <c r="EZ1701" s="29"/>
      <c r="FA1701" s="29"/>
      <c r="FB1701" s="29"/>
      <c r="FC1701" s="29"/>
      <c r="FD1701" s="29"/>
      <c r="FE1701" s="29"/>
      <c r="FF1701" s="29"/>
      <c r="FG1701" s="29"/>
      <c r="FH1701" s="29"/>
      <c r="FI1701" s="29"/>
      <c r="FJ1701" s="29"/>
      <c r="FK1701" s="29"/>
      <c r="FL1701" s="29"/>
      <c r="FM1701" s="29"/>
      <c r="FN1701" s="29"/>
      <c r="FO1701" s="29"/>
      <c r="FP1701" s="29"/>
      <c r="FQ1701" s="29"/>
      <c r="FR1701" s="29"/>
      <c r="FS1701" s="29"/>
      <c r="FT1701" s="29"/>
      <c r="FU1701" s="29"/>
      <c r="FV1701" s="29"/>
      <c r="FW1701" s="29"/>
      <c r="FX1701" s="29"/>
      <c r="FY1701" s="29"/>
      <c r="FZ1701" s="29"/>
      <c r="GA1701" s="29"/>
      <c r="GB1701" s="29"/>
      <c r="GC1701" s="29"/>
      <c r="GD1701" s="29"/>
      <c r="GE1701" s="29"/>
      <c r="GF1701" s="29"/>
      <c r="GG1701" s="29"/>
      <c r="GH1701" s="29"/>
      <c r="GI1701" s="29"/>
      <c r="GJ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</row>
    <row r="1702" spans="2:230" ht="12.75">
      <c r="B1702" s="48"/>
      <c r="C1702" s="48"/>
      <c r="D1702" s="48"/>
      <c r="E1702" s="55"/>
      <c r="F1702" s="56"/>
      <c r="G1702" s="56"/>
      <c r="H1702" s="56"/>
      <c r="I1702" s="48"/>
      <c r="J1702" s="48"/>
      <c r="K1702" s="48"/>
      <c r="L1702" s="56"/>
      <c r="M1702" s="48"/>
      <c r="N1702" s="48"/>
      <c r="O1702" s="49"/>
      <c r="P1702" s="48"/>
      <c r="Q1702" s="48"/>
      <c r="R1702" s="56"/>
      <c r="S1702" s="52"/>
      <c r="T1702" s="116"/>
      <c r="U1702" s="116"/>
      <c r="V1702" s="116"/>
      <c r="W1702" s="116"/>
      <c r="X1702" s="43"/>
      <c r="Y1702" s="43"/>
      <c r="Z1702" s="42"/>
      <c r="AA1702" s="43"/>
      <c r="AB1702" s="45"/>
      <c r="AC1702" s="45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  <c r="BE1702" s="29"/>
      <c r="BF1702" s="29"/>
      <c r="BG1702" s="29"/>
      <c r="BH1702" s="29"/>
      <c r="BI1702" s="29"/>
      <c r="BJ1702" s="29"/>
      <c r="BK1702" s="29"/>
      <c r="BL1702" s="29"/>
      <c r="BM1702" s="29"/>
      <c r="BN1702" s="29"/>
      <c r="BO1702" s="29"/>
      <c r="BP1702" s="29"/>
      <c r="BQ1702" s="29"/>
      <c r="BR1702" s="29"/>
      <c r="BS1702" s="29"/>
      <c r="BT1702" s="29"/>
      <c r="BU1702" s="29"/>
      <c r="BV1702" s="29"/>
      <c r="BW1702" s="29"/>
      <c r="BX1702" s="29"/>
      <c r="BY1702" s="29"/>
      <c r="BZ1702" s="29"/>
      <c r="CA1702" s="29"/>
      <c r="CB1702" s="29"/>
      <c r="CC1702" s="29"/>
      <c r="CD1702" s="29"/>
      <c r="CE1702" s="29"/>
      <c r="CF1702" s="29"/>
      <c r="CG1702" s="29"/>
      <c r="CH1702" s="29"/>
      <c r="CI1702" s="29"/>
      <c r="CJ1702" s="29"/>
      <c r="CK1702" s="29"/>
      <c r="CL1702" s="29"/>
      <c r="CM1702" s="29"/>
      <c r="CN1702" s="29"/>
      <c r="CO1702" s="29"/>
      <c r="CP1702" s="29"/>
      <c r="CQ1702" s="29"/>
      <c r="CR1702" s="29"/>
      <c r="CS1702" s="29"/>
      <c r="CT1702" s="29"/>
      <c r="CU1702" s="29"/>
      <c r="CV1702" s="29"/>
      <c r="CW1702" s="29"/>
      <c r="CX1702" s="29"/>
      <c r="CY1702" s="29"/>
      <c r="CZ1702" s="29"/>
      <c r="DA1702" s="29"/>
      <c r="DB1702" s="29"/>
      <c r="DC1702" s="29"/>
      <c r="DD1702" s="29"/>
      <c r="DE1702" s="29"/>
      <c r="DF1702" s="29"/>
      <c r="DG1702" s="29"/>
      <c r="DH1702" s="29"/>
      <c r="DI1702" s="29"/>
      <c r="DJ1702" s="29"/>
      <c r="DK1702" s="29"/>
      <c r="DL1702" s="29"/>
      <c r="DM1702" s="29"/>
      <c r="DN1702" s="29"/>
      <c r="DO1702" s="29"/>
      <c r="DP1702" s="29"/>
      <c r="DQ1702" s="29"/>
      <c r="DR1702" s="29"/>
      <c r="DS1702" s="29"/>
      <c r="DT1702" s="29"/>
      <c r="DU1702" s="29"/>
      <c r="DV1702" s="29"/>
      <c r="DW1702" s="29"/>
      <c r="DX1702" s="29"/>
      <c r="DY1702" s="29"/>
      <c r="DZ1702" s="29"/>
      <c r="EA1702" s="29"/>
      <c r="EB1702" s="29"/>
      <c r="EC1702" s="29"/>
      <c r="ED1702" s="29"/>
      <c r="EE1702" s="29"/>
      <c r="EF1702" s="29"/>
      <c r="EG1702" s="29"/>
      <c r="EH1702" s="29"/>
      <c r="EI1702" s="29"/>
      <c r="EJ1702" s="29"/>
      <c r="EK1702" s="29"/>
      <c r="EL1702" s="29"/>
      <c r="EM1702" s="29"/>
      <c r="EN1702" s="29"/>
      <c r="EO1702" s="29"/>
      <c r="EP1702" s="29"/>
      <c r="EQ1702" s="29"/>
      <c r="ER1702" s="29"/>
      <c r="ES1702" s="29"/>
      <c r="ET1702" s="29"/>
      <c r="EU1702" s="29"/>
      <c r="EV1702" s="29"/>
      <c r="EW1702" s="29"/>
      <c r="EX1702" s="29"/>
      <c r="EY1702" s="29"/>
      <c r="EZ1702" s="29"/>
      <c r="FA1702" s="29"/>
      <c r="FB1702" s="29"/>
      <c r="FC1702" s="29"/>
      <c r="FD1702" s="29"/>
      <c r="FE1702" s="29"/>
      <c r="FF1702" s="29"/>
      <c r="FG1702" s="29"/>
      <c r="FH1702" s="29"/>
      <c r="FI1702" s="29"/>
      <c r="FJ1702" s="29"/>
      <c r="FK1702" s="29"/>
      <c r="FL1702" s="29"/>
      <c r="FM1702" s="29"/>
      <c r="FN1702" s="29"/>
      <c r="FO1702" s="29"/>
      <c r="FP1702" s="29"/>
      <c r="FQ1702" s="29"/>
      <c r="FR1702" s="29"/>
      <c r="FS1702" s="29"/>
      <c r="FT1702" s="29"/>
      <c r="FU1702" s="29"/>
      <c r="FV1702" s="29"/>
      <c r="FW1702" s="29"/>
      <c r="FX1702" s="29"/>
      <c r="FY1702" s="29"/>
      <c r="FZ1702" s="29"/>
      <c r="GA1702" s="29"/>
      <c r="GB1702" s="29"/>
      <c r="GC1702" s="29"/>
      <c r="GD1702" s="29"/>
      <c r="GE1702" s="29"/>
      <c r="GF1702" s="29"/>
      <c r="GG1702" s="29"/>
      <c r="GH1702" s="29"/>
      <c r="GI1702" s="29"/>
      <c r="GJ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</row>
    <row r="1703" spans="2:230" ht="12.75">
      <c r="B1703" s="48"/>
      <c r="C1703" s="48"/>
      <c r="D1703" s="48"/>
      <c r="E1703" s="55"/>
      <c r="F1703" s="56"/>
      <c r="G1703" s="56"/>
      <c r="H1703" s="56"/>
      <c r="I1703" s="48"/>
      <c r="J1703" s="48"/>
      <c r="K1703" s="48"/>
      <c r="L1703" s="56"/>
      <c r="M1703" s="48"/>
      <c r="N1703" s="48"/>
      <c r="O1703" s="49"/>
      <c r="P1703" s="48"/>
      <c r="Q1703" s="48"/>
      <c r="R1703" s="56"/>
      <c r="S1703" s="52"/>
      <c r="T1703" s="116"/>
      <c r="U1703" s="116"/>
      <c r="V1703" s="116"/>
      <c r="W1703" s="116"/>
      <c r="X1703" s="43"/>
      <c r="Y1703" s="43"/>
      <c r="Z1703" s="42"/>
      <c r="AA1703" s="43"/>
      <c r="AB1703" s="45"/>
      <c r="AC1703" s="45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  <c r="BI1703" s="29"/>
      <c r="BJ1703" s="29"/>
      <c r="BK1703" s="29"/>
      <c r="BL1703" s="29"/>
      <c r="BM1703" s="29"/>
      <c r="BN1703" s="29"/>
      <c r="BO1703" s="29"/>
      <c r="BP1703" s="29"/>
      <c r="BQ1703" s="29"/>
      <c r="BR1703" s="29"/>
      <c r="BS1703" s="29"/>
      <c r="BT1703" s="29"/>
      <c r="BU1703" s="29"/>
      <c r="BV1703" s="29"/>
      <c r="BW1703" s="29"/>
      <c r="BX1703" s="29"/>
      <c r="BY1703" s="29"/>
      <c r="BZ1703" s="29"/>
      <c r="CA1703" s="29"/>
      <c r="CB1703" s="29"/>
      <c r="CC1703" s="29"/>
      <c r="CD1703" s="29"/>
      <c r="CE1703" s="29"/>
      <c r="CF1703" s="29"/>
      <c r="CG1703" s="29"/>
      <c r="CH1703" s="29"/>
      <c r="CI1703" s="29"/>
      <c r="CJ1703" s="29"/>
      <c r="CK1703" s="29"/>
      <c r="CL1703" s="29"/>
      <c r="CM1703" s="29"/>
      <c r="CN1703" s="29"/>
      <c r="CO1703" s="29"/>
      <c r="CP1703" s="29"/>
      <c r="CQ1703" s="29"/>
      <c r="CR1703" s="29"/>
      <c r="CS1703" s="29"/>
      <c r="CT1703" s="29"/>
      <c r="CU1703" s="29"/>
      <c r="CV1703" s="29"/>
      <c r="CW1703" s="29"/>
      <c r="CX1703" s="29"/>
      <c r="CY1703" s="29"/>
      <c r="CZ1703" s="29"/>
      <c r="DA1703" s="29"/>
      <c r="DB1703" s="29"/>
      <c r="DC1703" s="29"/>
      <c r="DD1703" s="29"/>
      <c r="DE1703" s="29"/>
      <c r="DF1703" s="29"/>
      <c r="DG1703" s="29"/>
      <c r="DH1703" s="29"/>
      <c r="DI1703" s="29"/>
      <c r="DJ1703" s="29"/>
      <c r="DK1703" s="29"/>
      <c r="DL1703" s="29"/>
      <c r="DM1703" s="29"/>
      <c r="DN1703" s="29"/>
      <c r="DO1703" s="29"/>
      <c r="DP1703" s="29"/>
      <c r="DQ1703" s="29"/>
      <c r="DR1703" s="29"/>
      <c r="DS1703" s="29"/>
      <c r="DT1703" s="29"/>
      <c r="DU1703" s="29"/>
      <c r="DV1703" s="29"/>
      <c r="DW1703" s="29"/>
      <c r="DX1703" s="29"/>
      <c r="DY1703" s="29"/>
      <c r="DZ1703" s="29"/>
      <c r="EA1703" s="29"/>
      <c r="EB1703" s="29"/>
      <c r="EC1703" s="29"/>
      <c r="ED1703" s="29"/>
      <c r="EE1703" s="29"/>
      <c r="EF1703" s="29"/>
      <c r="EG1703" s="29"/>
      <c r="EH1703" s="29"/>
      <c r="EI1703" s="29"/>
      <c r="EJ1703" s="29"/>
      <c r="EK1703" s="29"/>
      <c r="EL1703" s="29"/>
      <c r="EM1703" s="29"/>
      <c r="EN1703" s="29"/>
      <c r="EO1703" s="29"/>
      <c r="EP1703" s="29"/>
      <c r="EQ1703" s="29"/>
      <c r="ER1703" s="29"/>
      <c r="ES1703" s="29"/>
      <c r="ET1703" s="29"/>
      <c r="EU1703" s="29"/>
      <c r="EV1703" s="29"/>
      <c r="EW1703" s="29"/>
      <c r="EX1703" s="29"/>
      <c r="EY1703" s="29"/>
      <c r="EZ1703" s="29"/>
      <c r="FA1703" s="29"/>
      <c r="FB1703" s="29"/>
      <c r="FC1703" s="29"/>
      <c r="FD1703" s="29"/>
      <c r="FE1703" s="29"/>
      <c r="FF1703" s="29"/>
      <c r="FG1703" s="29"/>
      <c r="FH1703" s="29"/>
      <c r="FI1703" s="29"/>
      <c r="FJ1703" s="29"/>
      <c r="FK1703" s="29"/>
      <c r="FL1703" s="29"/>
      <c r="FM1703" s="29"/>
      <c r="FN1703" s="29"/>
      <c r="FO1703" s="29"/>
      <c r="FP1703" s="29"/>
      <c r="FQ1703" s="29"/>
      <c r="FR1703" s="29"/>
      <c r="FS1703" s="29"/>
      <c r="FT1703" s="29"/>
      <c r="FU1703" s="29"/>
      <c r="FV1703" s="29"/>
      <c r="FW1703" s="29"/>
      <c r="FX1703" s="29"/>
      <c r="FY1703" s="29"/>
      <c r="FZ1703" s="29"/>
      <c r="GA1703" s="29"/>
      <c r="GB1703" s="29"/>
      <c r="GC1703" s="29"/>
      <c r="GD1703" s="29"/>
      <c r="GE1703" s="29"/>
      <c r="GF1703" s="29"/>
      <c r="GG1703" s="29"/>
      <c r="GH1703" s="29"/>
      <c r="GI1703" s="29"/>
      <c r="GJ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</row>
    <row r="1704" spans="2:230" ht="12.75">
      <c r="B1704" s="48"/>
      <c r="C1704" s="48"/>
      <c r="D1704" s="48"/>
      <c r="E1704" s="55"/>
      <c r="F1704" s="56"/>
      <c r="G1704" s="56"/>
      <c r="H1704" s="56"/>
      <c r="I1704" s="48"/>
      <c r="J1704" s="48"/>
      <c r="K1704" s="48"/>
      <c r="L1704" s="56"/>
      <c r="M1704" s="48"/>
      <c r="N1704" s="48"/>
      <c r="O1704" s="49"/>
      <c r="P1704" s="48"/>
      <c r="Q1704" s="48"/>
      <c r="R1704" s="56"/>
      <c r="S1704" s="52"/>
      <c r="T1704" s="116"/>
      <c r="U1704" s="116"/>
      <c r="V1704" s="116"/>
      <c r="W1704" s="116"/>
      <c r="X1704" s="43"/>
      <c r="Y1704" s="43"/>
      <c r="Z1704" s="42"/>
      <c r="AA1704" s="43"/>
      <c r="AB1704" s="45"/>
      <c r="AC1704" s="45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  <c r="BE1704" s="29"/>
      <c r="BF1704" s="29"/>
      <c r="BG1704" s="29"/>
      <c r="BH1704" s="29"/>
      <c r="BI1704" s="29"/>
      <c r="BJ1704" s="29"/>
      <c r="BK1704" s="29"/>
      <c r="BL1704" s="29"/>
      <c r="BM1704" s="29"/>
      <c r="BN1704" s="29"/>
      <c r="BO1704" s="29"/>
      <c r="BP1704" s="29"/>
      <c r="BQ1704" s="29"/>
      <c r="BR1704" s="29"/>
      <c r="BS1704" s="29"/>
      <c r="BT1704" s="29"/>
      <c r="BU1704" s="29"/>
      <c r="BV1704" s="29"/>
      <c r="BW1704" s="29"/>
      <c r="BX1704" s="29"/>
      <c r="BY1704" s="29"/>
      <c r="BZ1704" s="29"/>
      <c r="CA1704" s="29"/>
      <c r="CB1704" s="29"/>
      <c r="CC1704" s="29"/>
      <c r="CD1704" s="29"/>
      <c r="CE1704" s="29"/>
      <c r="CF1704" s="29"/>
      <c r="CG1704" s="29"/>
      <c r="CH1704" s="29"/>
      <c r="CI1704" s="29"/>
      <c r="CJ1704" s="29"/>
      <c r="CK1704" s="29"/>
      <c r="CL1704" s="29"/>
      <c r="CM1704" s="29"/>
      <c r="CN1704" s="29"/>
      <c r="CO1704" s="29"/>
      <c r="CP1704" s="29"/>
      <c r="CQ1704" s="29"/>
      <c r="CR1704" s="29"/>
      <c r="CS1704" s="29"/>
      <c r="CT1704" s="29"/>
      <c r="CU1704" s="29"/>
      <c r="CV1704" s="29"/>
      <c r="CW1704" s="29"/>
      <c r="CX1704" s="29"/>
      <c r="CY1704" s="29"/>
      <c r="CZ1704" s="29"/>
      <c r="DA1704" s="29"/>
      <c r="DB1704" s="29"/>
      <c r="DC1704" s="29"/>
      <c r="DD1704" s="29"/>
      <c r="DE1704" s="29"/>
      <c r="DF1704" s="29"/>
      <c r="DG1704" s="29"/>
      <c r="DH1704" s="29"/>
      <c r="DI1704" s="29"/>
      <c r="DJ1704" s="29"/>
      <c r="DK1704" s="29"/>
      <c r="DL1704" s="29"/>
      <c r="DM1704" s="29"/>
      <c r="DN1704" s="29"/>
      <c r="DO1704" s="29"/>
      <c r="DP1704" s="29"/>
      <c r="DQ1704" s="29"/>
      <c r="DR1704" s="29"/>
      <c r="DS1704" s="29"/>
      <c r="DT1704" s="29"/>
      <c r="DU1704" s="29"/>
      <c r="DV1704" s="29"/>
      <c r="DW1704" s="29"/>
      <c r="DX1704" s="29"/>
      <c r="DY1704" s="29"/>
      <c r="DZ1704" s="29"/>
      <c r="EA1704" s="29"/>
      <c r="EB1704" s="29"/>
      <c r="EC1704" s="29"/>
      <c r="ED1704" s="29"/>
      <c r="EE1704" s="29"/>
      <c r="EF1704" s="29"/>
      <c r="EG1704" s="29"/>
      <c r="EH1704" s="29"/>
      <c r="EI1704" s="29"/>
      <c r="EJ1704" s="29"/>
      <c r="EK1704" s="29"/>
      <c r="EL1704" s="29"/>
      <c r="EM1704" s="29"/>
      <c r="EN1704" s="29"/>
      <c r="EO1704" s="29"/>
      <c r="EP1704" s="29"/>
      <c r="EQ1704" s="29"/>
      <c r="ER1704" s="29"/>
      <c r="ES1704" s="29"/>
      <c r="ET1704" s="29"/>
      <c r="EU1704" s="29"/>
      <c r="EV1704" s="29"/>
      <c r="EW1704" s="29"/>
      <c r="EX1704" s="29"/>
      <c r="EY1704" s="29"/>
      <c r="EZ1704" s="29"/>
      <c r="FA1704" s="29"/>
      <c r="FB1704" s="29"/>
      <c r="FC1704" s="29"/>
      <c r="FD1704" s="29"/>
      <c r="FE1704" s="29"/>
      <c r="FF1704" s="29"/>
      <c r="FG1704" s="29"/>
      <c r="FH1704" s="29"/>
      <c r="FI1704" s="29"/>
      <c r="FJ1704" s="29"/>
      <c r="FK1704" s="29"/>
      <c r="FL1704" s="29"/>
      <c r="FM1704" s="29"/>
      <c r="FN1704" s="29"/>
      <c r="FO1704" s="29"/>
      <c r="FP1704" s="29"/>
      <c r="FQ1704" s="29"/>
      <c r="FR1704" s="29"/>
      <c r="FS1704" s="29"/>
      <c r="FT1704" s="29"/>
      <c r="FU1704" s="29"/>
      <c r="FV1704" s="29"/>
      <c r="FW1704" s="29"/>
      <c r="FX1704" s="29"/>
      <c r="FY1704" s="29"/>
      <c r="FZ1704" s="29"/>
      <c r="GA1704" s="29"/>
      <c r="GB1704" s="29"/>
      <c r="GC1704" s="29"/>
      <c r="GD1704" s="29"/>
      <c r="GE1704" s="29"/>
      <c r="GF1704" s="29"/>
      <c r="GG1704" s="29"/>
      <c r="GH1704" s="29"/>
      <c r="GI1704" s="29"/>
      <c r="GJ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</row>
    <row r="1705" spans="2:230" ht="12.75">
      <c r="B1705" s="48"/>
      <c r="C1705" s="48"/>
      <c r="D1705" s="48"/>
      <c r="E1705" s="55"/>
      <c r="F1705" s="56"/>
      <c r="G1705" s="56"/>
      <c r="H1705" s="56"/>
      <c r="I1705" s="48"/>
      <c r="J1705" s="48"/>
      <c r="K1705" s="48"/>
      <c r="L1705" s="56"/>
      <c r="M1705" s="48"/>
      <c r="N1705" s="48"/>
      <c r="O1705" s="49"/>
      <c r="P1705" s="48"/>
      <c r="Q1705" s="48"/>
      <c r="R1705" s="56"/>
      <c r="S1705" s="52"/>
      <c r="T1705" s="116"/>
      <c r="U1705" s="116"/>
      <c r="V1705" s="116"/>
      <c r="W1705" s="116"/>
      <c r="X1705" s="43"/>
      <c r="Y1705" s="43"/>
      <c r="Z1705" s="42"/>
      <c r="AA1705" s="43"/>
      <c r="AB1705" s="45"/>
      <c r="AC1705" s="45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  <c r="BE1705" s="29"/>
      <c r="BF1705" s="29"/>
      <c r="BG1705" s="29"/>
      <c r="BH1705" s="29"/>
      <c r="BI1705" s="29"/>
      <c r="BJ1705" s="29"/>
      <c r="BK1705" s="29"/>
      <c r="BL1705" s="29"/>
      <c r="BM1705" s="29"/>
      <c r="BN1705" s="29"/>
      <c r="BO1705" s="29"/>
      <c r="BP1705" s="29"/>
      <c r="BQ1705" s="29"/>
      <c r="BR1705" s="29"/>
      <c r="BS1705" s="29"/>
      <c r="BT1705" s="29"/>
      <c r="BU1705" s="29"/>
      <c r="BV1705" s="29"/>
      <c r="BW1705" s="29"/>
      <c r="BX1705" s="29"/>
      <c r="BY1705" s="29"/>
      <c r="BZ1705" s="29"/>
      <c r="CA1705" s="29"/>
      <c r="CB1705" s="29"/>
      <c r="CC1705" s="29"/>
      <c r="CD1705" s="29"/>
      <c r="CE1705" s="29"/>
      <c r="CF1705" s="29"/>
      <c r="CG1705" s="29"/>
      <c r="CH1705" s="29"/>
      <c r="CI1705" s="29"/>
      <c r="CJ1705" s="29"/>
      <c r="CK1705" s="29"/>
      <c r="CL1705" s="29"/>
      <c r="CM1705" s="29"/>
      <c r="CN1705" s="29"/>
      <c r="CO1705" s="29"/>
      <c r="CP1705" s="29"/>
      <c r="CQ1705" s="29"/>
      <c r="CR1705" s="29"/>
      <c r="CS1705" s="29"/>
      <c r="CT1705" s="29"/>
      <c r="CU1705" s="29"/>
      <c r="CV1705" s="29"/>
      <c r="CW1705" s="29"/>
      <c r="CX1705" s="29"/>
      <c r="CY1705" s="29"/>
      <c r="CZ1705" s="29"/>
      <c r="DA1705" s="29"/>
      <c r="DB1705" s="29"/>
      <c r="DC1705" s="29"/>
      <c r="DD1705" s="29"/>
      <c r="DE1705" s="29"/>
      <c r="DF1705" s="29"/>
      <c r="DG1705" s="29"/>
      <c r="DH1705" s="29"/>
      <c r="DI1705" s="29"/>
      <c r="DJ1705" s="29"/>
      <c r="DK1705" s="29"/>
      <c r="DL1705" s="29"/>
      <c r="DM1705" s="29"/>
      <c r="DN1705" s="29"/>
      <c r="DO1705" s="29"/>
      <c r="DP1705" s="29"/>
      <c r="DQ1705" s="29"/>
      <c r="DR1705" s="29"/>
      <c r="DS1705" s="29"/>
      <c r="DT1705" s="29"/>
      <c r="DU1705" s="29"/>
      <c r="DV1705" s="29"/>
      <c r="DW1705" s="29"/>
      <c r="DX1705" s="29"/>
      <c r="DY1705" s="29"/>
      <c r="DZ1705" s="29"/>
      <c r="EA1705" s="29"/>
      <c r="EB1705" s="29"/>
      <c r="EC1705" s="29"/>
      <c r="ED1705" s="29"/>
      <c r="EE1705" s="29"/>
      <c r="EF1705" s="29"/>
      <c r="EG1705" s="29"/>
      <c r="EH1705" s="29"/>
      <c r="EI1705" s="29"/>
      <c r="EJ1705" s="29"/>
      <c r="EK1705" s="29"/>
      <c r="EL1705" s="29"/>
      <c r="EM1705" s="29"/>
      <c r="EN1705" s="29"/>
      <c r="EO1705" s="29"/>
      <c r="EP1705" s="29"/>
      <c r="EQ1705" s="29"/>
      <c r="ER1705" s="29"/>
      <c r="ES1705" s="29"/>
      <c r="ET1705" s="29"/>
      <c r="EU1705" s="29"/>
      <c r="EV1705" s="29"/>
      <c r="EW1705" s="29"/>
      <c r="EX1705" s="29"/>
      <c r="EY1705" s="29"/>
      <c r="EZ1705" s="29"/>
      <c r="FA1705" s="29"/>
      <c r="FB1705" s="29"/>
      <c r="FC1705" s="29"/>
      <c r="FD1705" s="29"/>
      <c r="FE1705" s="29"/>
      <c r="FF1705" s="29"/>
      <c r="FG1705" s="29"/>
      <c r="FH1705" s="29"/>
      <c r="FI1705" s="29"/>
      <c r="FJ1705" s="29"/>
      <c r="FK1705" s="29"/>
      <c r="FL1705" s="29"/>
      <c r="FM1705" s="29"/>
      <c r="FN1705" s="29"/>
      <c r="FO1705" s="29"/>
      <c r="FP1705" s="29"/>
      <c r="FQ1705" s="29"/>
      <c r="FR1705" s="29"/>
      <c r="FS1705" s="29"/>
      <c r="FT1705" s="29"/>
      <c r="FU1705" s="29"/>
      <c r="FV1705" s="29"/>
      <c r="FW1705" s="29"/>
      <c r="FX1705" s="29"/>
      <c r="FY1705" s="29"/>
      <c r="FZ1705" s="29"/>
      <c r="GA1705" s="29"/>
      <c r="GB1705" s="29"/>
      <c r="GC1705" s="29"/>
      <c r="GD1705" s="29"/>
      <c r="GE1705" s="29"/>
      <c r="GF1705" s="29"/>
      <c r="GG1705" s="29"/>
      <c r="GH1705" s="29"/>
      <c r="GI1705" s="29"/>
      <c r="GJ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</row>
    <row r="1706" spans="2:230" ht="12.75">
      <c r="B1706" s="48"/>
      <c r="C1706" s="48"/>
      <c r="D1706" s="48"/>
      <c r="E1706" s="55"/>
      <c r="F1706" s="56"/>
      <c r="G1706" s="56"/>
      <c r="H1706" s="56"/>
      <c r="I1706" s="48"/>
      <c r="J1706" s="48"/>
      <c r="K1706" s="48"/>
      <c r="L1706" s="56"/>
      <c r="M1706" s="48"/>
      <c r="N1706" s="48"/>
      <c r="O1706" s="49"/>
      <c r="P1706" s="48"/>
      <c r="Q1706" s="48"/>
      <c r="R1706" s="56"/>
      <c r="S1706" s="52"/>
      <c r="T1706" s="116"/>
      <c r="U1706" s="116"/>
      <c r="V1706" s="116"/>
      <c r="W1706" s="116"/>
      <c r="X1706" s="43"/>
      <c r="Y1706" s="43"/>
      <c r="Z1706" s="42"/>
      <c r="AA1706" s="43"/>
      <c r="AB1706" s="45"/>
      <c r="AC1706" s="45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  <c r="BE1706" s="29"/>
      <c r="BF1706" s="29"/>
      <c r="BG1706" s="29"/>
      <c r="BH1706" s="29"/>
      <c r="BI1706" s="29"/>
      <c r="BJ1706" s="29"/>
      <c r="BK1706" s="29"/>
      <c r="BL1706" s="29"/>
      <c r="BM1706" s="29"/>
      <c r="BN1706" s="29"/>
      <c r="BO1706" s="29"/>
      <c r="BP1706" s="29"/>
      <c r="BQ1706" s="29"/>
      <c r="BR1706" s="29"/>
      <c r="BS1706" s="29"/>
      <c r="BT1706" s="29"/>
      <c r="BU1706" s="29"/>
      <c r="BV1706" s="29"/>
      <c r="BW1706" s="29"/>
      <c r="BX1706" s="29"/>
      <c r="BY1706" s="29"/>
      <c r="BZ1706" s="29"/>
      <c r="CA1706" s="29"/>
      <c r="CB1706" s="29"/>
      <c r="CC1706" s="29"/>
      <c r="CD1706" s="29"/>
      <c r="CE1706" s="29"/>
      <c r="CF1706" s="29"/>
      <c r="CG1706" s="29"/>
      <c r="CH1706" s="29"/>
      <c r="CI1706" s="29"/>
      <c r="CJ1706" s="29"/>
      <c r="CK1706" s="29"/>
      <c r="CL1706" s="29"/>
      <c r="CM1706" s="29"/>
      <c r="CN1706" s="29"/>
      <c r="CO1706" s="29"/>
      <c r="CP1706" s="29"/>
      <c r="CQ1706" s="29"/>
      <c r="CR1706" s="29"/>
      <c r="CS1706" s="29"/>
      <c r="CT1706" s="29"/>
      <c r="CU1706" s="29"/>
      <c r="CV1706" s="29"/>
      <c r="CW1706" s="29"/>
      <c r="CX1706" s="29"/>
      <c r="CY1706" s="29"/>
      <c r="CZ1706" s="29"/>
      <c r="DA1706" s="29"/>
      <c r="DB1706" s="29"/>
      <c r="DC1706" s="29"/>
      <c r="DD1706" s="29"/>
      <c r="DE1706" s="29"/>
      <c r="DF1706" s="29"/>
      <c r="DG1706" s="29"/>
      <c r="DH1706" s="29"/>
      <c r="DI1706" s="29"/>
      <c r="DJ1706" s="29"/>
      <c r="DK1706" s="29"/>
      <c r="DL1706" s="29"/>
      <c r="DM1706" s="29"/>
      <c r="DN1706" s="29"/>
      <c r="DO1706" s="29"/>
      <c r="DP1706" s="29"/>
      <c r="DQ1706" s="29"/>
      <c r="DR1706" s="29"/>
      <c r="DS1706" s="29"/>
      <c r="DT1706" s="29"/>
      <c r="DU1706" s="29"/>
      <c r="DV1706" s="29"/>
      <c r="DW1706" s="29"/>
      <c r="DX1706" s="29"/>
      <c r="DY1706" s="29"/>
      <c r="DZ1706" s="29"/>
      <c r="EA1706" s="29"/>
      <c r="EB1706" s="29"/>
      <c r="EC1706" s="29"/>
      <c r="ED1706" s="29"/>
      <c r="EE1706" s="29"/>
      <c r="EF1706" s="29"/>
      <c r="EG1706" s="29"/>
      <c r="EH1706" s="29"/>
      <c r="EI1706" s="29"/>
      <c r="EJ1706" s="29"/>
      <c r="EK1706" s="29"/>
      <c r="EL1706" s="29"/>
      <c r="EM1706" s="29"/>
      <c r="EN1706" s="29"/>
      <c r="EO1706" s="29"/>
      <c r="EP1706" s="29"/>
      <c r="EQ1706" s="29"/>
      <c r="ER1706" s="29"/>
      <c r="ES1706" s="29"/>
      <c r="ET1706" s="29"/>
      <c r="EU1706" s="29"/>
      <c r="EV1706" s="29"/>
      <c r="EW1706" s="29"/>
      <c r="EX1706" s="29"/>
      <c r="EY1706" s="29"/>
      <c r="EZ1706" s="29"/>
      <c r="FA1706" s="29"/>
      <c r="FB1706" s="29"/>
      <c r="FC1706" s="29"/>
      <c r="FD1706" s="29"/>
      <c r="FE1706" s="29"/>
      <c r="FF1706" s="29"/>
      <c r="FG1706" s="29"/>
      <c r="FH1706" s="29"/>
      <c r="FI1706" s="29"/>
      <c r="FJ1706" s="29"/>
      <c r="FK1706" s="29"/>
      <c r="FL1706" s="29"/>
      <c r="FM1706" s="29"/>
      <c r="FN1706" s="29"/>
      <c r="FO1706" s="29"/>
      <c r="FP1706" s="29"/>
      <c r="FQ1706" s="29"/>
      <c r="FR1706" s="29"/>
      <c r="FS1706" s="29"/>
      <c r="FT1706" s="29"/>
      <c r="FU1706" s="29"/>
      <c r="FV1706" s="29"/>
      <c r="FW1706" s="29"/>
      <c r="FX1706" s="29"/>
      <c r="FY1706" s="29"/>
      <c r="FZ1706" s="29"/>
      <c r="GA1706" s="29"/>
      <c r="GB1706" s="29"/>
      <c r="GC1706" s="29"/>
      <c r="GD1706" s="29"/>
      <c r="GE1706" s="29"/>
      <c r="GF1706" s="29"/>
      <c r="GG1706" s="29"/>
      <c r="GH1706" s="29"/>
      <c r="GI1706" s="29"/>
      <c r="GJ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</row>
    <row r="1707" spans="2:230" ht="12.75">
      <c r="B1707" s="48"/>
      <c r="C1707" s="48"/>
      <c r="D1707" s="48"/>
      <c r="E1707" s="55"/>
      <c r="F1707" s="56"/>
      <c r="G1707" s="56"/>
      <c r="H1707" s="56"/>
      <c r="I1707" s="48"/>
      <c r="J1707" s="48"/>
      <c r="K1707" s="48"/>
      <c r="L1707" s="56"/>
      <c r="M1707" s="48"/>
      <c r="N1707" s="48"/>
      <c r="O1707" s="49"/>
      <c r="P1707" s="48"/>
      <c r="Q1707" s="48"/>
      <c r="R1707" s="56"/>
      <c r="S1707" s="52"/>
      <c r="T1707" s="116"/>
      <c r="U1707" s="116"/>
      <c r="V1707" s="116"/>
      <c r="W1707" s="116"/>
      <c r="X1707" s="43"/>
      <c r="Y1707" s="43"/>
      <c r="Z1707" s="42"/>
      <c r="AA1707" s="43"/>
      <c r="AB1707" s="45"/>
      <c r="AC1707" s="45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  <c r="BE1707" s="29"/>
      <c r="BF1707" s="29"/>
      <c r="BG1707" s="29"/>
      <c r="BH1707" s="29"/>
      <c r="BI1707" s="29"/>
      <c r="BJ1707" s="29"/>
      <c r="BK1707" s="29"/>
      <c r="BL1707" s="29"/>
      <c r="BM1707" s="29"/>
      <c r="BN1707" s="29"/>
      <c r="BO1707" s="29"/>
      <c r="BP1707" s="29"/>
      <c r="BQ1707" s="29"/>
      <c r="BR1707" s="29"/>
      <c r="BS1707" s="29"/>
      <c r="BT1707" s="29"/>
      <c r="BU1707" s="29"/>
      <c r="BV1707" s="29"/>
      <c r="BW1707" s="29"/>
      <c r="BX1707" s="29"/>
      <c r="BY1707" s="29"/>
      <c r="BZ1707" s="29"/>
      <c r="CA1707" s="29"/>
      <c r="CB1707" s="29"/>
      <c r="CC1707" s="29"/>
      <c r="CD1707" s="29"/>
      <c r="CE1707" s="29"/>
      <c r="CF1707" s="29"/>
      <c r="CG1707" s="29"/>
      <c r="CH1707" s="29"/>
      <c r="CI1707" s="29"/>
      <c r="CJ1707" s="29"/>
      <c r="CK1707" s="29"/>
      <c r="CL1707" s="29"/>
      <c r="CM1707" s="29"/>
      <c r="CN1707" s="29"/>
      <c r="CO1707" s="29"/>
      <c r="CP1707" s="29"/>
      <c r="CQ1707" s="29"/>
      <c r="CR1707" s="29"/>
      <c r="CS1707" s="29"/>
      <c r="CT1707" s="29"/>
      <c r="CU1707" s="29"/>
      <c r="CV1707" s="29"/>
      <c r="CW1707" s="29"/>
      <c r="CX1707" s="29"/>
      <c r="CY1707" s="29"/>
      <c r="CZ1707" s="29"/>
      <c r="DA1707" s="29"/>
      <c r="DB1707" s="29"/>
      <c r="DC1707" s="29"/>
      <c r="DD1707" s="29"/>
      <c r="DE1707" s="29"/>
      <c r="DF1707" s="29"/>
      <c r="DG1707" s="29"/>
      <c r="DH1707" s="29"/>
      <c r="DI1707" s="29"/>
      <c r="DJ1707" s="29"/>
      <c r="DK1707" s="29"/>
      <c r="DL1707" s="29"/>
      <c r="DM1707" s="29"/>
      <c r="DN1707" s="29"/>
      <c r="DO1707" s="29"/>
      <c r="DP1707" s="29"/>
      <c r="DQ1707" s="29"/>
      <c r="DR1707" s="29"/>
      <c r="DS1707" s="29"/>
      <c r="DT1707" s="29"/>
      <c r="DU1707" s="29"/>
      <c r="DV1707" s="29"/>
      <c r="DW1707" s="29"/>
      <c r="DX1707" s="29"/>
      <c r="DY1707" s="29"/>
      <c r="DZ1707" s="29"/>
      <c r="EA1707" s="29"/>
      <c r="EB1707" s="29"/>
      <c r="EC1707" s="29"/>
      <c r="ED1707" s="29"/>
      <c r="EE1707" s="29"/>
      <c r="EF1707" s="29"/>
      <c r="EG1707" s="29"/>
      <c r="EH1707" s="29"/>
      <c r="EI1707" s="29"/>
      <c r="EJ1707" s="29"/>
      <c r="EK1707" s="29"/>
      <c r="EL1707" s="29"/>
      <c r="EM1707" s="29"/>
      <c r="EN1707" s="29"/>
      <c r="EO1707" s="29"/>
      <c r="EP1707" s="29"/>
      <c r="EQ1707" s="29"/>
      <c r="ER1707" s="29"/>
      <c r="ES1707" s="29"/>
      <c r="ET1707" s="29"/>
      <c r="EU1707" s="29"/>
      <c r="EV1707" s="29"/>
      <c r="EW1707" s="29"/>
      <c r="EX1707" s="29"/>
      <c r="EY1707" s="29"/>
      <c r="EZ1707" s="29"/>
      <c r="FA1707" s="29"/>
      <c r="FB1707" s="29"/>
      <c r="FC1707" s="29"/>
      <c r="FD1707" s="29"/>
      <c r="FE1707" s="29"/>
      <c r="FF1707" s="29"/>
      <c r="FG1707" s="29"/>
      <c r="FH1707" s="29"/>
      <c r="FI1707" s="29"/>
      <c r="FJ1707" s="29"/>
      <c r="FK1707" s="29"/>
      <c r="FL1707" s="29"/>
      <c r="FM1707" s="29"/>
      <c r="FN1707" s="29"/>
      <c r="FO1707" s="29"/>
      <c r="FP1707" s="29"/>
      <c r="FQ1707" s="29"/>
      <c r="FR1707" s="29"/>
      <c r="FS1707" s="29"/>
      <c r="FT1707" s="29"/>
      <c r="FU1707" s="29"/>
      <c r="FV1707" s="29"/>
      <c r="FW1707" s="29"/>
      <c r="FX1707" s="29"/>
      <c r="FY1707" s="29"/>
      <c r="FZ1707" s="29"/>
      <c r="GA1707" s="29"/>
      <c r="GB1707" s="29"/>
      <c r="GC1707" s="29"/>
      <c r="GD1707" s="29"/>
      <c r="GE1707" s="29"/>
      <c r="GF1707" s="29"/>
      <c r="GG1707" s="29"/>
      <c r="GH1707" s="29"/>
      <c r="GI1707" s="29"/>
      <c r="GJ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</row>
    <row r="1708" spans="2:230" ht="12.75">
      <c r="B1708" s="48"/>
      <c r="C1708" s="48"/>
      <c r="D1708" s="48"/>
      <c r="E1708" s="55"/>
      <c r="F1708" s="56"/>
      <c r="G1708" s="56"/>
      <c r="H1708" s="56"/>
      <c r="I1708" s="48"/>
      <c r="J1708" s="48"/>
      <c r="K1708" s="48"/>
      <c r="L1708" s="56"/>
      <c r="M1708" s="48"/>
      <c r="N1708" s="48"/>
      <c r="O1708" s="49"/>
      <c r="P1708" s="48"/>
      <c r="Q1708" s="48"/>
      <c r="R1708" s="56"/>
      <c r="S1708" s="52"/>
      <c r="T1708" s="116"/>
      <c r="U1708" s="116"/>
      <c r="V1708" s="116"/>
      <c r="W1708" s="116"/>
      <c r="X1708" s="43"/>
      <c r="Y1708" s="43"/>
      <c r="Z1708" s="42"/>
      <c r="AA1708" s="43"/>
      <c r="AB1708" s="45"/>
      <c r="AC1708" s="45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  <c r="BE1708" s="29"/>
      <c r="BF1708" s="29"/>
      <c r="BG1708" s="29"/>
      <c r="BH1708" s="29"/>
      <c r="BI1708" s="29"/>
      <c r="BJ1708" s="29"/>
      <c r="BK1708" s="29"/>
      <c r="BL1708" s="29"/>
      <c r="BM1708" s="29"/>
      <c r="BN1708" s="29"/>
      <c r="BO1708" s="29"/>
      <c r="BP1708" s="29"/>
      <c r="BQ1708" s="29"/>
      <c r="BR1708" s="29"/>
      <c r="BS1708" s="29"/>
      <c r="BT1708" s="29"/>
      <c r="BU1708" s="29"/>
      <c r="BV1708" s="29"/>
      <c r="BW1708" s="29"/>
      <c r="BX1708" s="29"/>
      <c r="BY1708" s="29"/>
      <c r="BZ1708" s="29"/>
      <c r="CA1708" s="29"/>
      <c r="CB1708" s="29"/>
      <c r="CC1708" s="29"/>
      <c r="CD1708" s="29"/>
      <c r="CE1708" s="29"/>
      <c r="CF1708" s="29"/>
      <c r="CG1708" s="29"/>
      <c r="CH1708" s="29"/>
      <c r="CI1708" s="29"/>
      <c r="CJ1708" s="29"/>
      <c r="CK1708" s="29"/>
      <c r="CL1708" s="29"/>
      <c r="CM1708" s="29"/>
      <c r="CN1708" s="29"/>
      <c r="CO1708" s="29"/>
      <c r="CP1708" s="29"/>
      <c r="CQ1708" s="29"/>
      <c r="CR1708" s="29"/>
      <c r="CS1708" s="29"/>
      <c r="CT1708" s="29"/>
      <c r="CU1708" s="29"/>
      <c r="CV1708" s="29"/>
      <c r="CW1708" s="29"/>
      <c r="CX1708" s="29"/>
      <c r="CY1708" s="29"/>
      <c r="CZ1708" s="29"/>
      <c r="DA1708" s="29"/>
      <c r="DB1708" s="29"/>
      <c r="DC1708" s="29"/>
      <c r="DD1708" s="29"/>
      <c r="DE1708" s="29"/>
      <c r="DF1708" s="29"/>
      <c r="DG1708" s="29"/>
      <c r="DH1708" s="29"/>
      <c r="DI1708" s="29"/>
      <c r="DJ1708" s="29"/>
      <c r="DK1708" s="29"/>
      <c r="DL1708" s="29"/>
      <c r="DM1708" s="29"/>
      <c r="DN1708" s="29"/>
      <c r="DO1708" s="29"/>
      <c r="DP1708" s="29"/>
      <c r="DQ1708" s="29"/>
      <c r="DR1708" s="29"/>
      <c r="DS1708" s="29"/>
      <c r="DT1708" s="29"/>
      <c r="DU1708" s="29"/>
      <c r="DV1708" s="29"/>
      <c r="DW1708" s="29"/>
      <c r="DX1708" s="29"/>
      <c r="DY1708" s="29"/>
      <c r="DZ1708" s="29"/>
      <c r="EA1708" s="29"/>
      <c r="EB1708" s="29"/>
      <c r="EC1708" s="29"/>
      <c r="ED1708" s="29"/>
      <c r="EE1708" s="29"/>
      <c r="EF1708" s="29"/>
      <c r="EG1708" s="29"/>
      <c r="EH1708" s="29"/>
      <c r="EI1708" s="29"/>
      <c r="EJ1708" s="29"/>
      <c r="EK1708" s="29"/>
      <c r="EL1708" s="29"/>
      <c r="EM1708" s="29"/>
      <c r="EN1708" s="29"/>
      <c r="EO1708" s="29"/>
      <c r="EP1708" s="29"/>
      <c r="EQ1708" s="29"/>
      <c r="ER1708" s="29"/>
      <c r="ES1708" s="29"/>
      <c r="ET1708" s="29"/>
      <c r="EU1708" s="29"/>
      <c r="EV1708" s="29"/>
      <c r="EW1708" s="29"/>
      <c r="EX1708" s="29"/>
      <c r="EY1708" s="29"/>
      <c r="EZ1708" s="29"/>
      <c r="FA1708" s="29"/>
      <c r="FB1708" s="29"/>
      <c r="FC1708" s="29"/>
      <c r="FD1708" s="29"/>
      <c r="FE1708" s="29"/>
      <c r="FF1708" s="29"/>
      <c r="FG1708" s="29"/>
      <c r="FH1708" s="29"/>
      <c r="FI1708" s="29"/>
      <c r="FJ1708" s="29"/>
      <c r="FK1708" s="29"/>
      <c r="FL1708" s="29"/>
      <c r="FM1708" s="29"/>
      <c r="FN1708" s="29"/>
      <c r="FO1708" s="29"/>
      <c r="FP1708" s="29"/>
      <c r="FQ1708" s="29"/>
      <c r="FR1708" s="29"/>
      <c r="FS1708" s="29"/>
      <c r="FT1708" s="29"/>
      <c r="FU1708" s="29"/>
      <c r="FV1708" s="29"/>
      <c r="FW1708" s="29"/>
      <c r="FX1708" s="29"/>
      <c r="FY1708" s="29"/>
      <c r="FZ1708" s="29"/>
      <c r="GA1708" s="29"/>
      <c r="GB1708" s="29"/>
      <c r="GC1708" s="29"/>
      <c r="GD1708" s="29"/>
      <c r="GE1708" s="29"/>
      <c r="GF1708" s="29"/>
      <c r="GG1708" s="29"/>
      <c r="GH1708" s="29"/>
      <c r="GI1708" s="29"/>
      <c r="GJ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</row>
    <row r="1709" spans="2:230" ht="12.75">
      <c r="B1709" s="48"/>
      <c r="C1709" s="48"/>
      <c r="D1709" s="48"/>
      <c r="E1709" s="55"/>
      <c r="F1709" s="56"/>
      <c r="G1709" s="56"/>
      <c r="H1709" s="56"/>
      <c r="I1709" s="48"/>
      <c r="J1709" s="48"/>
      <c r="K1709" s="48"/>
      <c r="L1709" s="56"/>
      <c r="M1709" s="48"/>
      <c r="N1709" s="48"/>
      <c r="O1709" s="49"/>
      <c r="P1709" s="48"/>
      <c r="Q1709" s="48"/>
      <c r="R1709" s="56"/>
      <c r="S1709" s="52"/>
      <c r="T1709" s="116"/>
      <c r="U1709" s="116"/>
      <c r="V1709" s="116"/>
      <c r="W1709" s="116"/>
      <c r="X1709" s="43"/>
      <c r="Y1709" s="43"/>
      <c r="Z1709" s="42"/>
      <c r="AA1709" s="43"/>
      <c r="AB1709" s="45"/>
      <c r="AC1709" s="45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  <c r="BI1709" s="29"/>
      <c r="BJ1709" s="29"/>
      <c r="BK1709" s="29"/>
      <c r="BL1709" s="29"/>
      <c r="BM1709" s="29"/>
      <c r="BN1709" s="29"/>
      <c r="BO1709" s="29"/>
      <c r="BP1709" s="29"/>
      <c r="BQ1709" s="29"/>
      <c r="BR1709" s="29"/>
      <c r="BS1709" s="29"/>
      <c r="BT1709" s="29"/>
      <c r="BU1709" s="29"/>
      <c r="BV1709" s="29"/>
      <c r="BW1709" s="29"/>
      <c r="BX1709" s="29"/>
      <c r="BY1709" s="29"/>
      <c r="BZ1709" s="29"/>
      <c r="CA1709" s="29"/>
      <c r="CB1709" s="29"/>
      <c r="CC1709" s="29"/>
      <c r="CD1709" s="29"/>
      <c r="CE1709" s="29"/>
      <c r="CF1709" s="29"/>
      <c r="CG1709" s="29"/>
      <c r="CH1709" s="29"/>
      <c r="CI1709" s="29"/>
      <c r="CJ1709" s="29"/>
      <c r="CK1709" s="29"/>
      <c r="CL1709" s="29"/>
      <c r="CM1709" s="29"/>
      <c r="CN1709" s="29"/>
      <c r="CO1709" s="29"/>
      <c r="CP1709" s="29"/>
      <c r="CQ1709" s="29"/>
      <c r="CR1709" s="29"/>
      <c r="CS1709" s="29"/>
      <c r="CT1709" s="29"/>
      <c r="CU1709" s="29"/>
      <c r="CV1709" s="29"/>
      <c r="CW1709" s="29"/>
      <c r="CX1709" s="29"/>
      <c r="CY1709" s="29"/>
      <c r="CZ1709" s="29"/>
      <c r="DA1709" s="29"/>
      <c r="DB1709" s="29"/>
      <c r="DC1709" s="29"/>
      <c r="DD1709" s="29"/>
      <c r="DE1709" s="29"/>
      <c r="DF1709" s="29"/>
      <c r="DG1709" s="29"/>
      <c r="DH1709" s="29"/>
      <c r="DI1709" s="29"/>
      <c r="DJ1709" s="29"/>
      <c r="DK1709" s="29"/>
      <c r="DL1709" s="29"/>
      <c r="DM1709" s="29"/>
      <c r="DN1709" s="29"/>
      <c r="DO1709" s="29"/>
      <c r="DP1709" s="29"/>
      <c r="DQ1709" s="29"/>
      <c r="DR1709" s="29"/>
      <c r="DS1709" s="29"/>
      <c r="DT1709" s="29"/>
      <c r="DU1709" s="29"/>
      <c r="DV1709" s="29"/>
      <c r="DW1709" s="29"/>
      <c r="DX1709" s="29"/>
      <c r="DY1709" s="29"/>
      <c r="DZ1709" s="29"/>
      <c r="EA1709" s="29"/>
      <c r="EB1709" s="29"/>
      <c r="EC1709" s="29"/>
      <c r="ED1709" s="29"/>
      <c r="EE1709" s="29"/>
      <c r="EF1709" s="29"/>
      <c r="EG1709" s="29"/>
      <c r="EH1709" s="29"/>
      <c r="EI1709" s="29"/>
      <c r="EJ1709" s="29"/>
      <c r="EK1709" s="29"/>
      <c r="EL1709" s="29"/>
      <c r="EM1709" s="29"/>
      <c r="EN1709" s="29"/>
      <c r="EO1709" s="29"/>
      <c r="EP1709" s="29"/>
      <c r="EQ1709" s="29"/>
      <c r="ER1709" s="29"/>
      <c r="ES1709" s="29"/>
      <c r="ET1709" s="29"/>
      <c r="EU1709" s="29"/>
      <c r="EV1709" s="29"/>
      <c r="EW1709" s="29"/>
      <c r="EX1709" s="29"/>
      <c r="EY1709" s="29"/>
      <c r="EZ1709" s="29"/>
      <c r="FA1709" s="29"/>
      <c r="FB1709" s="29"/>
      <c r="FC1709" s="29"/>
      <c r="FD1709" s="29"/>
      <c r="FE1709" s="29"/>
      <c r="FF1709" s="29"/>
      <c r="FG1709" s="29"/>
      <c r="FH1709" s="29"/>
      <c r="FI1709" s="29"/>
      <c r="FJ1709" s="29"/>
      <c r="FK1709" s="29"/>
      <c r="FL1709" s="29"/>
      <c r="FM1709" s="29"/>
      <c r="FN1709" s="29"/>
      <c r="FO1709" s="29"/>
      <c r="FP1709" s="29"/>
      <c r="FQ1709" s="29"/>
      <c r="FR1709" s="29"/>
      <c r="FS1709" s="29"/>
      <c r="FT1709" s="29"/>
      <c r="FU1709" s="29"/>
      <c r="FV1709" s="29"/>
      <c r="FW1709" s="29"/>
      <c r="FX1709" s="29"/>
      <c r="FY1709" s="29"/>
      <c r="FZ1709" s="29"/>
      <c r="GA1709" s="29"/>
      <c r="GB1709" s="29"/>
      <c r="GC1709" s="29"/>
      <c r="GD1709" s="29"/>
      <c r="GE1709" s="29"/>
      <c r="GF1709" s="29"/>
      <c r="GG1709" s="29"/>
      <c r="GH1709" s="29"/>
      <c r="GI1709" s="29"/>
      <c r="GJ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</row>
    <row r="1710" spans="2:230" ht="12.75">
      <c r="B1710" s="48"/>
      <c r="C1710" s="48"/>
      <c r="D1710" s="48"/>
      <c r="E1710" s="55"/>
      <c r="F1710" s="56"/>
      <c r="G1710" s="56"/>
      <c r="H1710" s="56"/>
      <c r="I1710" s="48"/>
      <c r="J1710" s="48"/>
      <c r="K1710" s="48"/>
      <c r="L1710" s="56"/>
      <c r="M1710" s="48"/>
      <c r="N1710" s="48"/>
      <c r="O1710" s="49"/>
      <c r="P1710" s="48"/>
      <c r="Q1710" s="48"/>
      <c r="R1710" s="56"/>
      <c r="S1710" s="52"/>
      <c r="T1710" s="116"/>
      <c r="U1710" s="116"/>
      <c r="V1710" s="116"/>
      <c r="W1710" s="116"/>
      <c r="X1710" s="43"/>
      <c r="Y1710" s="43"/>
      <c r="Z1710" s="42"/>
      <c r="AA1710" s="43"/>
      <c r="AB1710" s="45"/>
      <c r="AC1710" s="45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  <c r="BE1710" s="29"/>
      <c r="BF1710" s="29"/>
      <c r="BG1710" s="29"/>
      <c r="BH1710" s="29"/>
      <c r="BI1710" s="29"/>
      <c r="BJ1710" s="29"/>
      <c r="BK1710" s="29"/>
      <c r="BL1710" s="29"/>
      <c r="BM1710" s="29"/>
      <c r="BN1710" s="29"/>
      <c r="BO1710" s="29"/>
      <c r="BP1710" s="29"/>
      <c r="BQ1710" s="29"/>
      <c r="BR1710" s="29"/>
      <c r="BS1710" s="29"/>
      <c r="BT1710" s="29"/>
      <c r="BU1710" s="29"/>
      <c r="BV1710" s="29"/>
      <c r="BW1710" s="29"/>
      <c r="BX1710" s="29"/>
      <c r="BY1710" s="29"/>
      <c r="BZ1710" s="29"/>
      <c r="CA1710" s="29"/>
      <c r="CB1710" s="29"/>
      <c r="CC1710" s="29"/>
      <c r="CD1710" s="29"/>
      <c r="CE1710" s="29"/>
      <c r="CF1710" s="29"/>
      <c r="CG1710" s="29"/>
      <c r="CH1710" s="29"/>
      <c r="CI1710" s="29"/>
      <c r="CJ1710" s="29"/>
      <c r="CK1710" s="29"/>
      <c r="CL1710" s="29"/>
      <c r="CM1710" s="29"/>
      <c r="CN1710" s="29"/>
      <c r="CO1710" s="29"/>
      <c r="CP1710" s="29"/>
      <c r="CQ1710" s="29"/>
      <c r="CR1710" s="29"/>
      <c r="CS1710" s="29"/>
      <c r="CT1710" s="29"/>
      <c r="CU1710" s="29"/>
      <c r="CV1710" s="29"/>
      <c r="CW1710" s="29"/>
      <c r="CX1710" s="29"/>
      <c r="CY1710" s="29"/>
      <c r="CZ1710" s="29"/>
      <c r="DA1710" s="29"/>
      <c r="DB1710" s="29"/>
      <c r="DC1710" s="29"/>
      <c r="DD1710" s="29"/>
      <c r="DE1710" s="29"/>
      <c r="DF1710" s="29"/>
      <c r="DG1710" s="29"/>
      <c r="DH1710" s="29"/>
      <c r="DI1710" s="29"/>
      <c r="DJ1710" s="29"/>
      <c r="DK1710" s="29"/>
      <c r="DL1710" s="29"/>
      <c r="DM1710" s="29"/>
      <c r="DN1710" s="29"/>
      <c r="DO1710" s="29"/>
      <c r="DP1710" s="29"/>
      <c r="DQ1710" s="29"/>
      <c r="DR1710" s="29"/>
      <c r="DS1710" s="29"/>
      <c r="DT1710" s="29"/>
      <c r="DU1710" s="29"/>
      <c r="DV1710" s="29"/>
      <c r="DW1710" s="29"/>
      <c r="DX1710" s="29"/>
      <c r="DY1710" s="29"/>
      <c r="DZ1710" s="29"/>
      <c r="EA1710" s="29"/>
      <c r="EB1710" s="29"/>
      <c r="EC1710" s="29"/>
      <c r="ED1710" s="29"/>
      <c r="EE1710" s="29"/>
      <c r="EF1710" s="29"/>
      <c r="EG1710" s="29"/>
      <c r="EH1710" s="29"/>
      <c r="EI1710" s="29"/>
      <c r="EJ1710" s="29"/>
      <c r="EK1710" s="29"/>
      <c r="EL1710" s="29"/>
      <c r="EM1710" s="29"/>
      <c r="EN1710" s="29"/>
      <c r="EO1710" s="29"/>
      <c r="EP1710" s="29"/>
      <c r="EQ1710" s="29"/>
      <c r="ER1710" s="29"/>
      <c r="ES1710" s="29"/>
      <c r="ET1710" s="29"/>
      <c r="EU1710" s="29"/>
      <c r="EV1710" s="29"/>
      <c r="EW1710" s="29"/>
      <c r="EX1710" s="29"/>
      <c r="EY1710" s="29"/>
      <c r="EZ1710" s="29"/>
      <c r="FA1710" s="29"/>
      <c r="FB1710" s="29"/>
      <c r="FC1710" s="29"/>
      <c r="FD1710" s="29"/>
      <c r="FE1710" s="29"/>
      <c r="FF1710" s="29"/>
      <c r="FG1710" s="29"/>
      <c r="FH1710" s="29"/>
      <c r="FI1710" s="29"/>
      <c r="FJ1710" s="29"/>
      <c r="FK1710" s="29"/>
      <c r="FL1710" s="29"/>
      <c r="FM1710" s="29"/>
      <c r="FN1710" s="29"/>
      <c r="FO1710" s="29"/>
      <c r="FP1710" s="29"/>
      <c r="FQ1710" s="29"/>
      <c r="FR1710" s="29"/>
      <c r="FS1710" s="29"/>
      <c r="FT1710" s="29"/>
      <c r="FU1710" s="29"/>
      <c r="FV1710" s="29"/>
      <c r="FW1710" s="29"/>
      <c r="FX1710" s="29"/>
      <c r="FY1710" s="29"/>
      <c r="FZ1710" s="29"/>
      <c r="GA1710" s="29"/>
      <c r="GB1710" s="29"/>
      <c r="GC1710" s="29"/>
      <c r="GD1710" s="29"/>
      <c r="GE1710" s="29"/>
      <c r="GF1710" s="29"/>
      <c r="GG1710" s="29"/>
      <c r="GH1710" s="29"/>
      <c r="GI1710" s="29"/>
      <c r="GJ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</row>
    <row r="1711" spans="2:230" ht="12.75">
      <c r="B1711" s="48"/>
      <c r="C1711" s="48"/>
      <c r="D1711" s="48"/>
      <c r="E1711" s="55"/>
      <c r="F1711" s="56"/>
      <c r="G1711" s="56"/>
      <c r="H1711" s="56"/>
      <c r="I1711" s="48"/>
      <c r="J1711" s="48"/>
      <c r="K1711" s="48"/>
      <c r="L1711" s="56"/>
      <c r="M1711" s="48"/>
      <c r="N1711" s="48"/>
      <c r="O1711" s="49"/>
      <c r="P1711" s="48"/>
      <c r="Q1711" s="48"/>
      <c r="R1711" s="56"/>
      <c r="S1711" s="52"/>
      <c r="T1711" s="116"/>
      <c r="U1711" s="116"/>
      <c r="V1711" s="116"/>
      <c r="W1711" s="116"/>
      <c r="X1711" s="43"/>
      <c r="Y1711" s="43"/>
      <c r="Z1711" s="42"/>
      <c r="AA1711" s="43"/>
      <c r="AB1711" s="45"/>
      <c r="AC1711" s="45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  <c r="BE1711" s="29"/>
      <c r="BF1711" s="29"/>
      <c r="BG1711" s="29"/>
      <c r="BH1711" s="29"/>
      <c r="BI1711" s="29"/>
      <c r="BJ1711" s="29"/>
      <c r="BK1711" s="29"/>
      <c r="BL1711" s="29"/>
      <c r="BM1711" s="29"/>
      <c r="BN1711" s="29"/>
      <c r="BO1711" s="29"/>
      <c r="BP1711" s="29"/>
      <c r="BQ1711" s="29"/>
      <c r="BR1711" s="29"/>
      <c r="BS1711" s="29"/>
      <c r="BT1711" s="29"/>
      <c r="BU1711" s="29"/>
      <c r="BV1711" s="29"/>
      <c r="BW1711" s="29"/>
      <c r="BX1711" s="29"/>
      <c r="BY1711" s="29"/>
      <c r="BZ1711" s="29"/>
      <c r="CA1711" s="29"/>
      <c r="CB1711" s="29"/>
      <c r="CC1711" s="29"/>
      <c r="CD1711" s="29"/>
      <c r="CE1711" s="29"/>
      <c r="CF1711" s="29"/>
      <c r="CG1711" s="29"/>
      <c r="CH1711" s="29"/>
      <c r="CI1711" s="29"/>
      <c r="CJ1711" s="29"/>
      <c r="CK1711" s="29"/>
      <c r="CL1711" s="29"/>
      <c r="CM1711" s="29"/>
      <c r="CN1711" s="29"/>
      <c r="CO1711" s="29"/>
      <c r="CP1711" s="29"/>
      <c r="CQ1711" s="29"/>
      <c r="CR1711" s="29"/>
      <c r="CS1711" s="29"/>
      <c r="CT1711" s="29"/>
      <c r="CU1711" s="29"/>
      <c r="CV1711" s="29"/>
      <c r="CW1711" s="29"/>
      <c r="CX1711" s="29"/>
      <c r="CY1711" s="29"/>
      <c r="CZ1711" s="29"/>
      <c r="DA1711" s="29"/>
      <c r="DB1711" s="29"/>
      <c r="DC1711" s="29"/>
      <c r="DD1711" s="29"/>
      <c r="DE1711" s="29"/>
      <c r="DF1711" s="29"/>
      <c r="DG1711" s="29"/>
      <c r="DH1711" s="29"/>
      <c r="DI1711" s="29"/>
      <c r="DJ1711" s="29"/>
      <c r="DK1711" s="29"/>
      <c r="DL1711" s="29"/>
      <c r="DM1711" s="29"/>
      <c r="DN1711" s="29"/>
      <c r="DO1711" s="29"/>
      <c r="DP1711" s="29"/>
      <c r="DQ1711" s="29"/>
      <c r="DR1711" s="29"/>
      <c r="DS1711" s="29"/>
      <c r="DT1711" s="29"/>
      <c r="DU1711" s="29"/>
      <c r="DV1711" s="29"/>
      <c r="DW1711" s="29"/>
      <c r="DX1711" s="29"/>
      <c r="DY1711" s="29"/>
      <c r="DZ1711" s="29"/>
      <c r="EA1711" s="29"/>
      <c r="EB1711" s="29"/>
      <c r="EC1711" s="29"/>
      <c r="ED1711" s="29"/>
      <c r="EE1711" s="29"/>
      <c r="EF1711" s="29"/>
      <c r="EG1711" s="29"/>
      <c r="EH1711" s="29"/>
      <c r="EI1711" s="29"/>
      <c r="EJ1711" s="29"/>
      <c r="EK1711" s="29"/>
      <c r="EL1711" s="29"/>
      <c r="EM1711" s="29"/>
      <c r="EN1711" s="29"/>
      <c r="EO1711" s="29"/>
      <c r="EP1711" s="29"/>
      <c r="EQ1711" s="29"/>
      <c r="ER1711" s="29"/>
      <c r="ES1711" s="29"/>
      <c r="ET1711" s="29"/>
      <c r="EU1711" s="29"/>
      <c r="EV1711" s="29"/>
      <c r="EW1711" s="29"/>
      <c r="EX1711" s="29"/>
      <c r="EY1711" s="29"/>
      <c r="EZ1711" s="29"/>
      <c r="FA1711" s="29"/>
      <c r="FB1711" s="29"/>
      <c r="FC1711" s="29"/>
      <c r="FD1711" s="29"/>
      <c r="FE1711" s="29"/>
      <c r="FF1711" s="29"/>
      <c r="FG1711" s="29"/>
      <c r="FH1711" s="29"/>
      <c r="FI1711" s="29"/>
      <c r="FJ1711" s="29"/>
      <c r="FK1711" s="29"/>
      <c r="FL1711" s="29"/>
      <c r="FM1711" s="29"/>
      <c r="FN1711" s="29"/>
      <c r="FO1711" s="29"/>
      <c r="FP1711" s="29"/>
      <c r="FQ1711" s="29"/>
      <c r="FR1711" s="29"/>
      <c r="FS1711" s="29"/>
      <c r="FT1711" s="29"/>
      <c r="FU1711" s="29"/>
      <c r="FV1711" s="29"/>
      <c r="FW1711" s="29"/>
      <c r="FX1711" s="29"/>
      <c r="FY1711" s="29"/>
      <c r="FZ1711" s="29"/>
      <c r="GA1711" s="29"/>
      <c r="GB1711" s="29"/>
      <c r="GC1711" s="29"/>
      <c r="GD1711" s="29"/>
      <c r="GE1711" s="29"/>
      <c r="GF1711" s="29"/>
      <c r="GG1711" s="29"/>
      <c r="GH1711" s="29"/>
      <c r="GI1711" s="29"/>
      <c r="GJ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</row>
    <row r="1712" spans="2:230" ht="12.75">
      <c r="B1712" s="48"/>
      <c r="C1712" s="48"/>
      <c r="D1712" s="48"/>
      <c r="E1712" s="55"/>
      <c r="F1712" s="56"/>
      <c r="G1712" s="56"/>
      <c r="H1712" s="56"/>
      <c r="I1712" s="48"/>
      <c r="J1712" s="48"/>
      <c r="K1712" s="48"/>
      <c r="L1712" s="56"/>
      <c r="M1712" s="48"/>
      <c r="N1712" s="48"/>
      <c r="O1712" s="49"/>
      <c r="P1712" s="48"/>
      <c r="Q1712" s="48"/>
      <c r="R1712" s="56"/>
      <c r="S1712" s="52"/>
      <c r="T1712" s="116"/>
      <c r="U1712" s="116"/>
      <c r="V1712" s="116"/>
      <c r="W1712" s="116"/>
      <c r="X1712" s="43"/>
      <c r="Y1712" s="43"/>
      <c r="Z1712" s="42"/>
      <c r="AA1712" s="43"/>
      <c r="AB1712" s="45"/>
      <c r="AC1712" s="45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  <c r="BE1712" s="29"/>
      <c r="BF1712" s="29"/>
      <c r="BG1712" s="29"/>
      <c r="BH1712" s="29"/>
      <c r="BI1712" s="29"/>
      <c r="BJ1712" s="29"/>
      <c r="BK1712" s="29"/>
      <c r="BL1712" s="29"/>
      <c r="BM1712" s="29"/>
      <c r="BN1712" s="29"/>
      <c r="BO1712" s="29"/>
      <c r="BP1712" s="29"/>
      <c r="BQ1712" s="29"/>
      <c r="BR1712" s="29"/>
      <c r="BS1712" s="29"/>
      <c r="BT1712" s="29"/>
      <c r="BU1712" s="29"/>
      <c r="BV1712" s="29"/>
      <c r="BW1712" s="29"/>
      <c r="BX1712" s="29"/>
      <c r="BY1712" s="29"/>
      <c r="BZ1712" s="29"/>
      <c r="CA1712" s="29"/>
      <c r="CB1712" s="29"/>
      <c r="CC1712" s="29"/>
      <c r="CD1712" s="29"/>
      <c r="CE1712" s="29"/>
      <c r="CF1712" s="29"/>
      <c r="CG1712" s="29"/>
      <c r="CH1712" s="29"/>
      <c r="CI1712" s="29"/>
      <c r="CJ1712" s="29"/>
      <c r="CK1712" s="29"/>
      <c r="CL1712" s="29"/>
      <c r="CM1712" s="29"/>
      <c r="CN1712" s="29"/>
      <c r="CO1712" s="29"/>
      <c r="CP1712" s="29"/>
      <c r="CQ1712" s="29"/>
      <c r="CR1712" s="29"/>
      <c r="CS1712" s="29"/>
      <c r="CT1712" s="29"/>
      <c r="CU1712" s="29"/>
      <c r="CV1712" s="29"/>
      <c r="CW1712" s="29"/>
      <c r="CX1712" s="29"/>
      <c r="CY1712" s="29"/>
      <c r="CZ1712" s="29"/>
      <c r="DA1712" s="29"/>
      <c r="DB1712" s="29"/>
      <c r="DC1712" s="29"/>
      <c r="DD1712" s="29"/>
      <c r="DE1712" s="29"/>
      <c r="DF1712" s="29"/>
      <c r="DG1712" s="29"/>
      <c r="DH1712" s="29"/>
      <c r="DI1712" s="29"/>
      <c r="DJ1712" s="29"/>
      <c r="DK1712" s="29"/>
      <c r="DL1712" s="29"/>
      <c r="DM1712" s="29"/>
      <c r="DN1712" s="29"/>
      <c r="DO1712" s="29"/>
      <c r="DP1712" s="29"/>
      <c r="DQ1712" s="29"/>
      <c r="DR1712" s="29"/>
      <c r="DS1712" s="29"/>
      <c r="DT1712" s="29"/>
      <c r="DU1712" s="29"/>
      <c r="DV1712" s="29"/>
      <c r="DW1712" s="29"/>
      <c r="DX1712" s="29"/>
      <c r="DY1712" s="29"/>
      <c r="DZ1712" s="29"/>
      <c r="EA1712" s="29"/>
      <c r="EB1712" s="29"/>
      <c r="EC1712" s="29"/>
      <c r="ED1712" s="29"/>
      <c r="EE1712" s="29"/>
      <c r="EF1712" s="29"/>
      <c r="EG1712" s="29"/>
      <c r="EH1712" s="29"/>
      <c r="EI1712" s="29"/>
      <c r="EJ1712" s="29"/>
      <c r="EK1712" s="29"/>
      <c r="EL1712" s="29"/>
      <c r="EM1712" s="29"/>
      <c r="EN1712" s="29"/>
      <c r="EO1712" s="29"/>
      <c r="EP1712" s="29"/>
      <c r="EQ1712" s="29"/>
      <c r="ER1712" s="29"/>
      <c r="ES1712" s="29"/>
      <c r="ET1712" s="29"/>
      <c r="EU1712" s="29"/>
      <c r="EV1712" s="29"/>
      <c r="EW1712" s="29"/>
      <c r="EX1712" s="29"/>
      <c r="EY1712" s="29"/>
      <c r="EZ1712" s="29"/>
      <c r="FA1712" s="29"/>
      <c r="FB1712" s="29"/>
      <c r="FC1712" s="29"/>
      <c r="FD1712" s="29"/>
      <c r="FE1712" s="29"/>
      <c r="FF1712" s="29"/>
      <c r="FG1712" s="29"/>
      <c r="FH1712" s="29"/>
      <c r="FI1712" s="29"/>
      <c r="FJ1712" s="29"/>
      <c r="FK1712" s="29"/>
      <c r="FL1712" s="29"/>
      <c r="FM1712" s="29"/>
      <c r="FN1712" s="29"/>
      <c r="FO1712" s="29"/>
      <c r="FP1712" s="29"/>
      <c r="FQ1712" s="29"/>
      <c r="FR1712" s="29"/>
      <c r="FS1712" s="29"/>
      <c r="FT1712" s="29"/>
      <c r="FU1712" s="29"/>
      <c r="FV1712" s="29"/>
      <c r="FW1712" s="29"/>
      <c r="FX1712" s="29"/>
      <c r="FY1712" s="29"/>
      <c r="FZ1712" s="29"/>
      <c r="GA1712" s="29"/>
      <c r="GB1712" s="29"/>
      <c r="GC1712" s="29"/>
      <c r="GD1712" s="29"/>
      <c r="GE1712" s="29"/>
      <c r="GF1712" s="29"/>
      <c r="GG1712" s="29"/>
      <c r="GH1712" s="29"/>
      <c r="GI1712" s="29"/>
      <c r="GJ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</row>
    <row r="1713" spans="2:230" ht="12.75">
      <c r="B1713" s="48"/>
      <c r="C1713" s="48"/>
      <c r="D1713" s="48"/>
      <c r="E1713" s="55"/>
      <c r="F1713" s="56"/>
      <c r="G1713" s="56"/>
      <c r="H1713" s="56"/>
      <c r="I1713" s="48"/>
      <c r="J1713" s="48"/>
      <c r="K1713" s="48"/>
      <c r="L1713" s="56"/>
      <c r="M1713" s="48"/>
      <c r="N1713" s="48"/>
      <c r="O1713" s="49"/>
      <c r="P1713" s="48"/>
      <c r="Q1713" s="48"/>
      <c r="R1713" s="56"/>
      <c r="S1713" s="52"/>
      <c r="T1713" s="116"/>
      <c r="U1713" s="116"/>
      <c r="V1713" s="116"/>
      <c r="W1713" s="116"/>
      <c r="X1713" s="43"/>
      <c r="Y1713" s="43"/>
      <c r="Z1713" s="42"/>
      <c r="AA1713" s="43"/>
      <c r="AB1713" s="45"/>
      <c r="AC1713" s="45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  <c r="BE1713" s="29"/>
      <c r="BF1713" s="29"/>
      <c r="BG1713" s="29"/>
      <c r="BH1713" s="29"/>
      <c r="BI1713" s="29"/>
      <c r="BJ1713" s="29"/>
      <c r="BK1713" s="29"/>
      <c r="BL1713" s="29"/>
      <c r="BM1713" s="29"/>
      <c r="BN1713" s="29"/>
      <c r="BO1713" s="29"/>
      <c r="BP1713" s="29"/>
      <c r="BQ1713" s="29"/>
      <c r="BR1713" s="29"/>
      <c r="BS1713" s="29"/>
      <c r="BT1713" s="29"/>
      <c r="BU1713" s="29"/>
      <c r="BV1713" s="29"/>
      <c r="BW1713" s="29"/>
      <c r="BX1713" s="29"/>
      <c r="BY1713" s="29"/>
      <c r="BZ1713" s="29"/>
      <c r="CA1713" s="29"/>
      <c r="CB1713" s="29"/>
      <c r="CC1713" s="29"/>
      <c r="CD1713" s="29"/>
      <c r="CE1713" s="29"/>
      <c r="CF1713" s="29"/>
      <c r="CG1713" s="29"/>
      <c r="CH1713" s="29"/>
      <c r="CI1713" s="29"/>
      <c r="CJ1713" s="29"/>
      <c r="CK1713" s="29"/>
      <c r="CL1713" s="29"/>
      <c r="CM1713" s="29"/>
      <c r="CN1713" s="29"/>
      <c r="CO1713" s="29"/>
      <c r="CP1713" s="29"/>
      <c r="CQ1713" s="29"/>
      <c r="CR1713" s="29"/>
      <c r="CS1713" s="29"/>
      <c r="CT1713" s="29"/>
      <c r="CU1713" s="29"/>
      <c r="CV1713" s="29"/>
      <c r="CW1713" s="29"/>
      <c r="CX1713" s="29"/>
      <c r="CY1713" s="29"/>
      <c r="CZ1713" s="29"/>
      <c r="DA1713" s="29"/>
      <c r="DB1713" s="29"/>
      <c r="DC1713" s="29"/>
      <c r="DD1713" s="29"/>
      <c r="DE1713" s="29"/>
      <c r="DF1713" s="29"/>
      <c r="DG1713" s="29"/>
      <c r="DH1713" s="29"/>
      <c r="DI1713" s="29"/>
      <c r="DJ1713" s="29"/>
      <c r="DK1713" s="29"/>
      <c r="DL1713" s="29"/>
      <c r="DM1713" s="29"/>
      <c r="DN1713" s="29"/>
      <c r="DO1713" s="29"/>
      <c r="DP1713" s="29"/>
      <c r="DQ1713" s="29"/>
      <c r="DR1713" s="29"/>
      <c r="DS1713" s="29"/>
      <c r="DT1713" s="29"/>
      <c r="DU1713" s="29"/>
      <c r="DV1713" s="29"/>
      <c r="DW1713" s="29"/>
      <c r="DX1713" s="29"/>
      <c r="DY1713" s="29"/>
      <c r="DZ1713" s="29"/>
      <c r="EA1713" s="29"/>
      <c r="EB1713" s="29"/>
      <c r="EC1713" s="29"/>
      <c r="ED1713" s="29"/>
      <c r="EE1713" s="29"/>
      <c r="EF1713" s="29"/>
      <c r="EG1713" s="29"/>
      <c r="EH1713" s="29"/>
      <c r="EI1713" s="29"/>
      <c r="EJ1713" s="29"/>
      <c r="EK1713" s="29"/>
      <c r="EL1713" s="29"/>
      <c r="EM1713" s="29"/>
      <c r="EN1713" s="29"/>
      <c r="EO1713" s="29"/>
      <c r="EP1713" s="29"/>
      <c r="EQ1713" s="29"/>
      <c r="ER1713" s="29"/>
      <c r="ES1713" s="29"/>
      <c r="ET1713" s="29"/>
      <c r="EU1713" s="29"/>
      <c r="EV1713" s="29"/>
      <c r="EW1713" s="29"/>
      <c r="EX1713" s="29"/>
      <c r="EY1713" s="29"/>
      <c r="EZ1713" s="29"/>
      <c r="FA1713" s="29"/>
      <c r="FB1713" s="29"/>
      <c r="FC1713" s="29"/>
      <c r="FD1713" s="29"/>
      <c r="FE1713" s="29"/>
      <c r="FF1713" s="29"/>
      <c r="FG1713" s="29"/>
      <c r="FH1713" s="29"/>
      <c r="FI1713" s="29"/>
      <c r="FJ1713" s="29"/>
      <c r="FK1713" s="29"/>
      <c r="FL1713" s="29"/>
      <c r="FM1713" s="29"/>
      <c r="FN1713" s="29"/>
      <c r="FO1713" s="29"/>
      <c r="FP1713" s="29"/>
      <c r="FQ1713" s="29"/>
      <c r="FR1713" s="29"/>
      <c r="FS1713" s="29"/>
      <c r="FT1713" s="29"/>
      <c r="FU1713" s="29"/>
      <c r="FV1713" s="29"/>
      <c r="FW1713" s="29"/>
      <c r="FX1713" s="29"/>
      <c r="FY1713" s="29"/>
      <c r="FZ1713" s="29"/>
      <c r="GA1713" s="29"/>
      <c r="GB1713" s="29"/>
      <c r="GC1713" s="29"/>
      <c r="GD1713" s="29"/>
      <c r="GE1713" s="29"/>
      <c r="GF1713" s="29"/>
      <c r="GG1713" s="29"/>
      <c r="GH1713" s="29"/>
      <c r="GI1713" s="29"/>
      <c r="GJ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</row>
    <row r="1714" spans="2:230" ht="12.75">
      <c r="B1714" s="48"/>
      <c r="C1714" s="48"/>
      <c r="D1714" s="48"/>
      <c r="E1714" s="55"/>
      <c r="F1714" s="56"/>
      <c r="G1714" s="56"/>
      <c r="H1714" s="56"/>
      <c r="I1714" s="48"/>
      <c r="J1714" s="48"/>
      <c r="K1714" s="48"/>
      <c r="L1714" s="56"/>
      <c r="M1714" s="48"/>
      <c r="N1714" s="48"/>
      <c r="O1714" s="49"/>
      <c r="P1714" s="48"/>
      <c r="Q1714" s="48"/>
      <c r="R1714" s="56"/>
      <c r="S1714" s="52"/>
      <c r="T1714" s="116"/>
      <c r="U1714" s="116"/>
      <c r="V1714" s="116"/>
      <c r="W1714" s="116"/>
      <c r="X1714" s="43"/>
      <c r="Y1714" s="43"/>
      <c r="Z1714" s="42"/>
      <c r="AA1714" s="43"/>
      <c r="AB1714" s="45"/>
      <c r="AC1714" s="45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  <c r="BE1714" s="29"/>
      <c r="BF1714" s="29"/>
      <c r="BG1714" s="29"/>
      <c r="BH1714" s="29"/>
      <c r="BI1714" s="29"/>
      <c r="BJ1714" s="29"/>
      <c r="BK1714" s="29"/>
      <c r="BL1714" s="29"/>
      <c r="BM1714" s="29"/>
      <c r="BN1714" s="29"/>
      <c r="BO1714" s="29"/>
      <c r="BP1714" s="29"/>
      <c r="BQ1714" s="29"/>
      <c r="BR1714" s="29"/>
      <c r="BS1714" s="29"/>
      <c r="BT1714" s="29"/>
      <c r="BU1714" s="29"/>
      <c r="BV1714" s="29"/>
      <c r="BW1714" s="29"/>
      <c r="BX1714" s="29"/>
      <c r="BY1714" s="29"/>
      <c r="BZ1714" s="29"/>
      <c r="CA1714" s="29"/>
      <c r="CB1714" s="29"/>
      <c r="CC1714" s="29"/>
      <c r="CD1714" s="29"/>
      <c r="CE1714" s="29"/>
      <c r="CF1714" s="29"/>
      <c r="CG1714" s="29"/>
      <c r="CH1714" s="29"/>
      <c r="CI1714" s="29"/>
      <c r="CJ1714" s="29"/>
      <c r="CK1714" s="29"/>
      <c r="CL1714" s="29"/>
      <c r="CM1714" s="29"/>
      <c r="CN1714" s="29"/>
      <c r="CO1714" s="29"/>
      <c r="CP1714" s="29"/>
      <c r="CQ1714" s="29"/>
      <c r="CR1714" s="29"/>
      <c r="CS1714" s="29"/>
      <c r="CT1714" s="29"/>
      <c r="CU1714" s="29"/>
      <c r="CV1714" s="29"/>
      <c r="CW1714" s="29"/>
      <c r="CX1714" s="29"/>
      <c r="CY1714" s="29"/>
      <c r="CZ1714" s="29"/>
      <c r="DA1714" s="29"/>
      <c r="DB1714" s="29"/>
      <c r="DC1714" s="29"/>
      <c r="DD1714" s="29"/>
      <c r="DE1714" s="29"/>
      <c r="DF1714" s="29"/>
      <c r="DG1714" s="29"/>
      <c r="DH1714" s="29"/>
      <c r="DI1714" s="29"/>
      <c r="DJ1714" s="29"/>
      <c r="DK1714" s="29"/>
      <c r="DL1714" s="29"/>
      <c r="DM1714" s="29"/>
      <c r="DN1714" s="29"/>
      <c r="DO1714" s="29"/>
      <c r="DP1714" s="29"/>
      <c r="DQ1714" s="29"/>
      <c r="DR1714" s="29"/>
      <c r="DS1714" s="29"/>
      <c r="DT1714" s="29"/>
      <c r="DU1714" s="29"/>
      <c r="DV1714" s="29"/>
      <c r="DW1714" s="29"/>
      <c r="DX1714" s="29"/>
      <c r="DY1714" s="29"/>
      <c r="DZ1714" s="29"/>
      <c r="EA1714" s="29"/>
      <c r="EB1714" s="29"/>
      <c r="EC1714" s="29"/>
      <c r="ED1714" s="29"/>
      <c r="EE1714" s="29"/>
      <c r="EF1714" s="29"/>
      <c r="EG1714" s="29"/>
      <c r="EH1714" s="29"/>
      <c r="EI1714" s="29"/>
      <c r="EJ1714" s="29"/>
      <c r="EK1714" s="29"/>
      <c r="EL1714" s="29"/>
      <c r="EM1714" s="29"/>
      <c r="EN1714" s="29"/>
      <c r="EO1714" s="29"/>
      <c r="EP1714" s="29"/>
      <c r="EQ1714" s="29"/>
      <c r="ER1714" s="29"/>
      <c r="ES1714" s="29"/>
      <c r="ET1714" s="29"/>
      <c r="EU1714" s="29"/>
      <c r="EV1714" s="29"/>
      <c r="EW1714" s="29"/>
      <c r="EX1714" s="29"/>
      <c r="EY1714" s="29"/>
      <c r="EZ1714" s="29"/>
      <c r="FA1714" s="29"/>
      <c r="FB1714" s="29"/>
      <c r="FC1714" s="29"/>
      <c r="FD1714" s="29"/>
      <c r="FE1714" s="29"/>
      <c r="FF1714" s="29"/>
      <c r="FG1714" s="29"/>
      <c r="FH1714" s="29"/>
      <c r="FI1714" s="29"/>
      <c r="FJ1714" s="29"/>
      <c r="FK1714" s="29"/>
      <c r="FL1714" s="29"/>
      <c r="FM1714" s="29"/>
      <c r="FN1714" s="29"/>
      <c r="FO1714" s="29"/>
      <c r="FP1714" s="29"/>
      <c r="FQ1714" s="29"/>
      <c r="FR1714" s="29"/>
      <c r="FS1714" s="29"/>
      <c r="FT1714" s="29"/>
      <c r="FU1714" s="29"/>
      <c r="FV1714" s="29"/>
      <c r="FW1714" s="29"/>
      <c r="FX1714" s="29"/>
      <c r="FY1714" s="29"/>
      <c r="FZ1714" s="29"/>
      <c r="GA1714" s="29"/>
      <c r="GB1714" s="29"/>
      <c r="GC1714" s="29"/>
      <c r="GD1714" s="29"/>
      <c r="GE1714" s="29"/>
      <c r="GF1714" s="29"/>
      <c r="GG1714" s="29"/>
      <c r="GH1714" s="29"/>
      <c r="GI1714" s="29"/>
      <c r="GJ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</row>
    <row r="1715" spans="2:230" ht="12.75">
      <c r="B1715" s="48"/>
      <c r="C1715" s="48"/>
      <c r="D1715" s="48"/>
      <c r="E1715" s="55"/>
      <c r="F1715" s="56"/>
      <c r="G1715" s="56"/>
      <c r="H1715" s="56"/>
      <c r="I1715" s="48"/>
      <c r="J1715" s="48"/>
      <c r="K1715" s="48"/>
      <c r="L1715" s="56"/>
      <c r="M1715" s="48"/>
      <c r="N1715" s="48"/>
      <c r="O1715" s="49"/>
      <c r="P1715" s="48"/>
      <c r="Q1715" s="48"/>
      <c r="R1715" s="56"/>
      <c r="S1715" s="52"/>
      <c r="T1715" s="116"/>
      <c r="U1715" s="116"/>
      <c r="V1715" s="116"/>
      <c r="W1715" s="116"/>
      <c r="X1715" s="43"/>
      <c r="Y1715" s="43"/>
      <c r="Z1715" s="42"/>
      <c r="AA1715" s="43"/>
      <c r="AB1715" s="45"/>
      <c r="AC1715" s="45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  <c r="BI1715" s="29"/>
      <c r="BJ1715" s="29"/>
      <c r="BK1715" s="29"/>
      <c r="BL1715" s="29"/>
      <c r="BM1715" s="29"/>
      <c r="BN1715" s="29"/>
      <c r="BO1715" s="29"/>
      <c r="BP1715" s="29"/>
      <c r="BQ1715" s="29"/>
      <c r="BR1715" s="29"/>
      <c r="BS1715" s="29"/>
      <c r="BT1715" s="29"/>
      <c r="BU1715" s="29"/>
      <c r="BV1715" s="29"/>
      <c r="BW1715" s="29"/>
      <c r="BX1715" s="29"/>
      <c r="BY1715" s="29"/>
      <c r="BZ1715" s="29"/>
      <c r="CA1715" s="29"/>
      <c r="CB1715" s="29"/>
      <c r="CC1715" s="29"/>
      <c r="CD1715" s="29"/>
      <c r="CE1715" s="29"/>
      <c r="CF1715" s="29"/>
      <c r="CG1715" s="29"/>
      <c r="CH1715" s="29"/>
      <c r="CI1715" s="29"/>
      <c r="CJ1715" s="29"/>
      <c r="CK1715" s="29"/>
      <c r="CL1715" s="29"/>
      <c r="CM1715" s="29"/>
      <c r="CN1715" s="29"/>
      <c r="CO1715" s="29"/>
      <c r="CP1715" s="29"/>
      <c r="CQ1715" s="29"/>
      <c r="CR1715" s="29"/>
      <c r="CS1715" s="29"/>
      <c r="CT1715" s="29"/>
      <c r="CU1715" s="29"/>
      <c r="CV1715" s="29"/>
      <c r="CW1715" s="29"/>
      <c r="CX1715" s="29"/>
      <c r="CY1715" s="29"/>
      <c r="CZ1715" s="29"/>
      <c r="DA1715" s="29"/>
      <c r="DB1715" s="29"/>
      <c r="DC1715" s="29"/>
      <c r="DD1715" s="29"/>
      <c r="DE1715" s="29"/>
      <c r="DF1715" s="29"/>
      <c r="DG1715" s="29"/>
      <c r="DH1715" s="29"/>
      <c r="DI1715" s="29"/>
      <c r="DJ1715" s="29"/>
      <c r="DK1715" s="29"/>
      <c r="DL1715" s="29"/>
      <c r="DM1715" s="29"/>
      <c r="DN1715" s="29"/>
      <c r="DO1715" s="29"/>
      <c r="DP1715" s="29"/>
      <c r="DQ1715" s="29"/>
      <c r="DR1715" s="29"/>
      <c r="DS1715" s="29"/>
      <c r="DT1715" s="29"/>
      <c r="DU1715" s="29"/>
      <c r="DV1715" s="29"/>
      <c r="DW1715" s="29"/>
      <c r="DX1715" s="29"/>
      <c r="DY1715" s="29"/>
      <c r="DZ1715" s="29"/>
      <c r="EA1715" s="29"/>
      <c r="EB1715" s="29"/>
      <c r="EC1715" s="29"/>
      <c r="ED1715" s="29"/>
      <c r="EE1715" s="29"/>
      <c r="EF1715" s="29"/>
      <c r="EG1715" s="29"/>
      <c r="EH1715" s="29"/>
      <c r="EI1715" s="29"/>
      <c r="EJ1715" s="29"/>
      <c r="EK1715" s="29"/>
      <c r="EL1715" s="29"/>
      <c r="EM1715" s="29"/>
      <c r="EN1715" s="29"/>
      <c r="EO1715" s="29"/>
      <c r="EP1715" s="29"/>
      <c r="EQ1715" s="29"/>
      <c r="ER1715" s="29"/>
      <c r="ES1715" s="29"/>
      <c r="ET1715" s="29"/>
      <c r="EU1715" s="29"/>
      <c r="EV1715" s="29"/>
      <c r="EW1715" s="29"/>
      <c r="EX1715" s="29"/>
      <c r="EY1715" s="29"/>
      <c r="EZ1715" s="29"/>
      <c r="FA1715" s="29"/>
      <c r="FB1715" s="29"/>
      <c r="FC1715" s="29"/>
      <c r="FD1715" s="29"/>
      <c r="FE1715" s="29"/>
      <c r="FF1715" s="29"/>
      <c r="FG1715" s="29"/>
      <c r="FH1715" s="29"/>
      <c r="FI1715" s="29"/>
      <c r="FJ1715" s="29"/>
      <c r="FK1715" s="29"/>
      <c r="FL1715" s="29"/>
      <c r="FM1715" s="29"/>
      <c r="FN1715" s="29"/>
      <c r="FO1715" s="29"/>
      <c r="FP1715" s="29"/>
      <c r="FQ1715" s="29"/>
      <c r="FR1715" s="29"/>
      <c r="FS1715" s="29"/>
      <c r="FT1715" s="29"/>
      <c r="FU1715" s="29"/>
      <c r="FV1715" s="29"/>
      <c r="FW1715" s="29"/>
      <c r="FX1715" s="29"/>
      <c r="FY1715" s="29"/>
      <c r="FZ1715" s="29"/>
      <c r="GA1715" s="29"/>
      <c r="GB1715" s="29"/>
      <c r="GC1715" s="29"/>
      <c r="GD1715" s="29"/>
      <c r="GE1715" s="29"/>
      <c r="GF1715" s="29"/>
      <c r="GG1715" s="29"/>
      <c r="GH1715" s="29"/>
      <c r="GI1715" s="29"/>
      <c r="GJ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</row>
    <row r="1716" spans="2:230" ht="12.75">
      <c r="B1716" s="48"/>
      <c r="C1716" s="48"/>
      <c r="D1716" s="48"/>
      <c r="E1716" s="55"/>
      <c r="F1716" s="56"/>
      <c r="G1716" s="56"/>
      <c r="H1716" s="56"/>
      <c r="I1716" s="48"/>
      <c r="J1716" s="48"/>
      <c r="K1716" s="48"/>
      <c r="L1716" s="56"/>
      <c r="M1716" s="48"/>
      <c r="N1716" s="48"/>
      <c r="O1716" s="49"/>
      <c r="P1716" s="48"/>
      <c r="Q1716" s="48"/>
      <c r="R1716" s="56"/>
      <c r="S1716" s="52"/>
      <c r="T1716" s="116"/>
      <c r="U1716" s="116"/>
      <c r="V1716" s="116"/>
      <c r="W1716" s="116"/>
      <c r="X1716" s="43"/>
      <c r="Y1716" s="43"/>
      <c r="Z1716" s="42"/>
      <c r="AA1716" s="43"/>
      <c r="AB1716" s="45"/>
      <c r="AC1716" s="45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  <c r="BE1716" s="29"/>
      <c r="BF1716" s="29"/>
      <c r="BG1716" s="29"/>
      <c r="BH1716" s="29"/>
      <c r="BI1716" s="29"/>
      <c r="BJ1716" s="29"/>
      <c r="BK1716" s="29"/>
      <c r="BL1716" s="29"/>
      <c r="BM1716" s="29"/>
      <c r="BN1716" s="29"/>
      <c r="BO1716" s="29"/>
      <c r="BP1716" s="29"/>
      <c r="BQ1716" s="29"/>
      <c r="BR1716" s="29"/>
      <c r="BS1716" s="29"/>
      <c r="BT1716" s="29"/>
      <c r="BU1716" s="29"/>
      <c r="BV1716" s="29"/>
      <c r="BW1716" s="29"/>
      <c r="BX1716" s="29"/>
      <c r="BY1716" s="29"/>
      <c r="BZ1716" s="29"/>
      <c r="CA1716" s="29"/>
      <c r="CB1716" s="29"/>
      <c r="CC1716" s="29"/>
      <c r="CD1716" s="29"/>
      <c r="CE1716" s="29"/>
      <c r="CF1716" s="29"/>
      <c r="CG1716" s="29"/>
      <c r="CH1716" s="29"/>
      <c r="CI1716" s="29"/>
      <c r="CJ1716" s="29"/>
      <c r="CK1716" s="29"/>
      <c r="CL1716" s="29"/>
      <c r="CM1716" s="29"/>
      <c r="CN1716" s="29"/>
      <c r="CO1716" s="29"/>
      <c r="CP1716" s="29"/>
      <c r="CQ1716" s="29"/>
      <c r="CR1716" s="29"/>
      <c r="CS1716" s="29"/>
      <c r="CT1716" s="29"/>
      <c r="CU1716" s="29"/>
      <c r="CV1716" s="29"/>
      <c r="CW1716" s="29"/>
      <c r="CX1716" s="29"/>
      <c r="CY1716" s="29"/>
      <c r="CZ1716" s="29"/>
      <c r="DA1716" s="29"/>
      <c r="DB1716" s="29"/>
      <c r="DC1716" s="29"/>
      <c r="DD1716" s="29"/>
      <c r="DE1716" s="29"/>
      <c r="DF1716" s="29"/>
      <c r="DG1716" s="29"/>
      <c r="DH1716" s="29"/>
      <c r="DI1716" s="29"/>
      <c r="DJ1716" s="29"/>
      <c r="DK1716" s="29"/>
      <c r="DL1716" s="29"/>
      <c r="DM1716" s="29"/>
      <c r="DN1716" s="29"/>
      <c r="DO1716" s="29"/>
      <c r="DP1716" s="29"/>
      <c r="DQ1716" s="29"/>
      <c r="DR1716" s="29"/>
      <c r="DS1716" s="29"/>
      <c r="DT1716" s="29"/>
      <c r="DU1716" s="29"/>
      <c r="DV1716" s="29"/>
      <c r="DW1716" s="29"/>
      <c r="DX1716" s="29"/>
      <c r="DY1716" s="29"/>
      <c r="DZ1716" s="29"/>
      <c r="EA1716" s="29"/>
      <c r="EB1716" s="29"/>
      <c r="EC1716" s="29"/>
      <c r="ED1716" s="29"/>
      <c r="EE1716" s="29"/>
      <c r="EF1716" s="29"/>
      <c r="EG1716" s="29"/>
      <c r="EH1716" s="29"/>
      <c r="EI1716" s="29"/>
      <c r="EJ1716" s="29"/>
      <c r="EK1716" s="29"/>
      <c r="EL1716" s="29"/>
      <c r="EM1716" s="29"/>
      <c r="EN1716" s="29"/>
      <c r="EO1716" s="29"/>
      <c r="EP1716" s="29"/>
      <c r="EQ1716" s="29"/>
      <c r="ER1716" s="29"/>
      <c r="ES1716" s="29"/>
      <c r="ET1716" s="29"/>
      <c r="EU1716" s="29"/>
      <c r="EV1716" s="29"/>
      <c r="EW1716" s="29"/>
      <c r="EX1716" s="29"/>
      <c r="EY1716" s="29"/>
      <c r="EZ1716" s="29"/>
      <c r="FA1716" s="29"/>
      <c r="FB1716" s="29"/>
      <c r="FC1716" s="29"/>
      <c r="FD1716" s="29"/>
      <c r="FE1716" s="29"/>
      <c r="FF1716" s="29"/>
      <c r="FG1716" s="29"/>
      <c r="FH1716" s="29"/>
      <c r="FI1716" s="29"/>
      <c r="FJ1716" s="29"/>
      <c r="FK1716" s="29"/>
      <c r="FL1716" s="29"/>
      <c r="FM1716" s="29"/>
      <c r="FN1716" s="29"/>
      <c r="FO1716" s="29"/>
      <c r="FP1716" s="29"/>
      <c r="FQ1716" s="29"/>
      <c r="FR1716" s="29"/>
      <c r="FS1716" s="29"/>
      <c r="FT1716" s="29"/>
      <c r="FU1716" s="29"/>
      <c r="FV1716" s="29"/>
      <c r="FW1716" s="29"/>
      <c r="FX1716" s="29"/>
      <c r="FY1716" s="29"/>
      <c r="FZ1716" s="29"/>
      <c r="GA1716" s="29"/>
      <c r="GB1716" s="29"/>
      <c r="GC1716" s="29"/>
      <c r="GD1716" s="29"/>
      <c r="GE1716" s="29"/>
      <c r="GF1716" s="29"/>
      <c r="GG1716" s="29"/>
      <c r="GH1716" s="29"/>
      <c r="GI1716" s="29"/>
      <c r="GJ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</row>
    <row r="1717" spans="2:230" ht="12.75">
      <c r="B1717" s="48"/>
      <c r="C1717" s="48"/>
      <c r="D1717" s="48"/>
      <c r="E1717" s="55"/>
      <c r="F1717" s="56"/>
      <c r="G1717" s="56"/>
      <c r="H1717" s="56"/>
      <c r="I1717" s="48"/>
      <c r="J1717" s="48"/>
      <c r="K1717" s="48"/>
      <c r="L1717" s="56"/>
      <c r="M1717" s="48"/>
      <c r="N1717" s="48"/>
      <c r="O1717" s="49"/>
      <c r="P1717" s="48"/>
      <c r="Q1717" s="48"/>
      <c r="R1717" s="56"/>
      <c r="S1717" s="52"/>
      <c r="T1717" s="116"/>
      <c r="U1717" s="116"/>
      <c r="V1717" s="116"/>
      <c r="W1717" s="116"/>
      <c r="X1717" s="43"/>
      <c r="Y1717" s="43"/>
      <c r="Z1717" s="42"/>
      <c r="AA1717" s="43"/>
      <c r="AB1717" s="45"/>
      <c r="AC1717" s="45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  <c r="BE1717" s="29"/>
      <c r="BF1717" s="29"/>
      <c r="BG1717" s="29"/>
      <c r="BH1717" s="29"/>
      <c r="BI1717" s="29"/>
      <c r="BJ1717" s="29"/>
      <c r="BK1717" s="29"/>
      <c r="BL1717" s="29"/>
      <c r="BM1717" s="29"/>
      <c r="BN1717" s="29"/>
      <c r="BO1717" s="29"/>
      <c r="BP1717" s="29"/>
      <c r="BQ1717" s="29"/>
      <c r="BR1717" s="29"/>
      <c r="BS1717" s="29"/>
      <c r="BT1717" s="29"/>
      <c r="BU1717" s="29"/>
      <c r="BV1717" s="29"/>
      <c r="BW1717" s="29"/>
      <c r="BX1717" s="29"/>
      <c r="BY1717" s="29"/>
      <c r="BZ1717" s="29"/>
      <c r="CA1717" s="29"/>
      <c r="CB1717" s="29"/>
      <c r="CC1717" s="29"/>
      <c r="CD1717" s="29"/>
      <c r="CE1717" s="29"/>
      <c r="CF1717" s="29"/>
      <c r="CG1717" s="29"/>
      <c r="CH1717" s="29"/>
      <c r="CI1717" s="29"/>
      <c r="CJ1717" s="29"/>
      <c r="CK1717" s="29"/>
      <c r="CL1717" s="29"/>
      <c r="CM1717" s="29"/>
      <c r="CN1717" s="29"/>
      <c r="CO1717" s="29"/>
      <c r="CP1717" s="29"/>
      <c r="CQ1717" s="29"/>
      <c r="CR1717" s="29"/>
      <c r="CS1717" s="29"/>
      <c r="CT1717" s="29"/>
      <c r="CU1717" s="29"/>
      <c r="CV1717" s="29"/>
      <c r="CW1717" s="29"/>
      <c r="CX1717" s="29"/>
      <c r="CY1717" s="29"/>
      <c r="CZ1717" s="29"/>
      <c r="DA1717" s="29"/>
      <c r="DB1717" s="29"/>
      <c r="DC1717" s="29"/>
      <c r="DD1717" s="29"/>
      <c r="DE1717" s="29"/>
      <c r="DF1717" s="29"/>
      <c r="DG1717" s="29"/>
      <c r="DH1717" s="29"/>
      <c r="DI1717" s="29"/>
      <c r="DJ1717" s="29"/>
      <c r="DK1717" s="29"/>
      <c r="DL1717" s="29"/>
      <c r="DM1717" s="29"/>
      <c r="DN1717" s="29"/>
      <c r="DO1717" s="29"/>
      <c r="DP1717" s="29"/>
      <c r="DQ1717" s="29"/>
      <c r="DR1717" s="29"/>
      <c r="DS1717" s="29"/>
      <c r="DT1717" s="29"/>
      <c r="DU1717" s="29"/>
      <c r="DV1717" s="29"/>
      <c r="DW1717" s="29"/>
      <c r="DX1717" s="29"/>
      <c r="DY1717" s="29"/>
      <c r="DZ1717" s="29"/>
      <c r="EA1717" s="29"/>
      <c r="EB1717" s="29"/>
      <c r="EC1717" s="29"/>
      <c r="ED1717" s="29"/>
      <c r="EE1717" s="29"/>
      <c r="EF1717" s="29"/>
      <c r="EG1717" s="29"/>
      <c r="EH1717" s="29"/>
      <c r="EI1717" s="29"/>
      <c r="EJ1717" s="29"/>
      <c r="EK1717" s="29"/>
      <c r="EL1717" s="29"/>
      <c r="EM1717" s="29"/>
      <c r="EN1717" s="29"/>
      <c r="EO1717" s="29"/>
      <c r="EP1717" s="29"/>
      <c r="EQ1717" s="29"/>
      <c r="ER1717" s="29"/>
      <c r="ES1717" s="29"/>
      <c r="ET1717" s="29"/>
      <c r="EU1717" s="29"/>
      <c r="EV1717" s="29"/>
      <c r="EW1717" s="29"/>
      <c r="EX1717" s="29"/>
      <c r="EY1717" s="29"/>
      <c r="EZ1717" s="29"/>
      <c r="FA1717" s="29"/>
      <c r="FB1717" s="29"/>
      <c r="FC1717" s="29"/>
      <c r="FD1717" s="29"/>
      <c r="FE1717" s="29"/>
      <c r="FF1717" s="29"/>
      <c r="FG1717" s="29"/>
      <c r="FH1717" s="29"/>
      <c r="FI1717" s="29"/>
      <c r="FJ1717" s="29"/>
      <c r="FK1717" s="29"/>
      <c r="FL1717" s="29"/>
      <c r="FM1717" s="29"/>
      <c r="FN1717" s="29"/>
      <c r="FO1717" s="29"/>
      <c r="FP1717" s="29"/>
      <c r="FQ1717" s="29"/>
      <c r="FR1717" s="29"/>
      <c r="FS1717" s="29"/>
      <c r="FT1717" s="29"/>
      <c r="FU1717" s="29"/>
      <c r="FV1717" s="29"/>
      <c r="FW1717" s="29"/>
      <c r="FX1717" s="29"/>
      <c r="FY1717" s="29"/>
      <c r="FZ1717" s="29"/>
      <c r="GA1717" s="29"/>
      <c r="GB1717" s="29"/>
      <c r="GC1717" s="29"/>
      <c r="GD1717" s="29"/>
      <c r="GE1717" s="29"/>
      <c r="GF1717" s="29"/>
      <c r="GG1717" s="29"/>
      <c r="GH1717" s="29"/>
      <c r="GI1717" s="29"/>
      <c r="GJ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</row>
    <row r="1718" spans="2:230" ht="12.75">
      <c r="B1718" s="48"/>
      <c r="C1718" s="48"/>
      <c r="D1718" s="48"/>
      <c r="E1718" s="55"/>
      <c r="F1718" s="56"/>
      <c r="G1718" s="56"/>
      <c r="H1718" s="56"/>
      <c r="I1718" s="48"/>
      <c r="J1718" s="48"/>
      <c r="K1718" s="48"/>
      <c r="L1718" s="56"/>
      <c r="M1718" s="48"/>
      <c r="N1718" s="48"/>
      <c r="O1718" s="49"/>
      <c r="P1718" s="48"/>
      <c r="Q1718" s="48"/>
      <c r="R1718" s="56"/>
      <c r="S1718" s="52"/>
      <c r="T1718" s="116"/>
      <c r="U1718" s="116"/>
      <c r="V1718" s="116"/>
      <c r="W1718" s="116"/>
      <c r="X1718" s="43"/>
      <c r="Y1718" s="43"/>
      <c r="Z1718" s="42"/>
      <c r="AA1718" s="43"/>
      <c r="AB1718" s="45"/>
      <c r="AC1718" s="45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  <c r="BE1718" s="29"/>
      <c r="BF1718" s="29"/>
      <c r="BG1718" s="29"/>
      <c r="BH1718" s="29"/>
      <c r="BI1718" s="29"/>
      <c r="BJ1718" s="29"/>
      <c r="BK1718" s="29"/>
      <c r="BL1718" s="29"/>
      <c r="BM1718" s="29"/>
      <c r="BN1718" s="29"/>
      <c r="BO1718" s="29"/>
      <c r="BP1718" s="29"/>
      <c r="BQ1718" s="29"/>
      <c r="BR1718" s="29"/>
      <c r="BS1718" s="29"/>
      <c r="BT1718" s="29"/>
      <c r="BU1718" s="29"/>
      <c r="BV1718" s="29"/>
      <c r="BW1718" s="29"/>
      <c r="BX1718" s="29"/>
      <c r="BY1718" s="29"/>
      <c r="BZ1718" s="29"/>
      <c r="CA1718" s="29"/>
      <c r="CB1718" s="29"/>
      <c r="CC1718" s="29"/>
      <c r="CD1718" s="29"/>
      <c r="CE1718" s="29"/>
      <c r="CF1718" s="29"/>
      <c r="CG1718" s="29"/>
      <c r="CH1718" s="29"/>
      <c r="CI1718" s="29"/>
      <c r="CJ1718" s="29"/>
      <c r="CK1718" s="29"/>
      <c r="CL1718" s="29"/>
      <c r="CM1718" s="29"/>
      <c r="CN1718" s="29"/>
      <c r="CO1718" s="29"/>
      <c r="CP1718" s="29"/>
      <c r="CQ1718" s="29"/>
      <c r="CR1718" s="29"/>
      <c r="CS1718" s="29"/>
      <c r="CT1718" s="29"/>
      <c r="CU1718" s="29"/>
      <c r="CV1718" s="29"/>
      <c r="CW1718" s="29"/>
      <c r="CX1718" s="29"/>
      <c r="CY1718" s="29"/>
      <c r="CZ1718" s="29"/>
      <c r="DA1718" s="29"/>
      <c r="DB1718" s="29"/>
      <c r="DC1718" s="29"/>
      <c r="DD1718" s="29"/>
      <c r="DE1718" s="29"/>
      <c r="DF1718" s="29"/>
      <c r="DG1718" s="29"/>
      <c r="DH1718" s="29"/>
      <c r="DI1718" s="29"/>
      <c r="DJ1718" s="29"/>
      <c r="DK1718" s="29"/>
      <c r="DL1718" s="29"/>
      <c r="DM1718" s="29"/>
      <c r="DN1718" s="29"/>
      <c r="DO1718" s="29"/>
      <c r="DP1718" s="29"/>
      <c r="DQ1718" s="29"/>
      <c r="DR1718" s="29"/>
      <c r="DS1718" s="29"/>
      <c r="DT1718" s="29"/>
      <c r="DU1718" s="29"/>
      <c r="DV1718" s="29"/>
      <c r="DW1718" s="29"/>
      <c r="DX1718" s="29"/>
      <c r="DY1718" s="29"/>
      <c r="DZ1718" s="29"/>
      <c r="EA1718" s="29"/>
      <c r="EB1718" s="29"/>
      <c r="EC1718" s="29"/>
      <c r="ED1718" s="29"/>
      <c r="EE1718" s="29"/>
      <c r="EF1718" s="29"/>
      <c r="EG1718" s="29"/>
      <c r="EH1718" s="29"/>
      <c r="EI1718" s="29"/>
      <c r="EJ1718" s="29"/>
      <c r="EK1718" s="29"/>
      <c r="EL1718" s="29"/>
      <c r="EM1718" s="29"/>
      <c r="EN1718" s="29"/>
      <c r="EO1718" s="29"/>
      <c r="EP1718" s="29"/>
      <c r="EQ1718" s="29"/>
      <c r="ER1718" s="29"/>
      <c r="ES1718" s="29"/>
      <c r="ET1718" s="29"/>
      <c r="EU1718" s="29"/>
      <c r="EV1718" s="29"/>
      <c r="EW1718" s="29"/>
      <c r="EX1718" s="29"/>
      <c r="EY1718" s="29"/>
      <c r="EZ1718" s="29"/>
      <c r="FA1718" s="29"/>
      <c r="FB1718" s="29"/>
      <c r="FC1718" s="29"/>
      <c r="FD1718" s="29"/>
      <c r="FE1718" s="29"/>
      <c r="FF1718" s="29"/>
      <c r="FG1718" s="29"/>
      <c r="FH1718" s="29"/>
      <c r="FI1718" s="29"/>
      <c r="FJ1718" s="29"/>
      <c r="FK1718" s="29"/>
      <c r="FL1718" s="29"/>
      <c r="FM1718" s="29"/>
      <c r="FN1718" s="29"/>
      <c r="FO1718" s="29"/>
      <c r="FP1718" s="29"/>
      <c r="FQ1718" s="29"/>
      <c r="FR1718" s="29"/>
      <c r="FS1718" s="29"/>
      <c r="FT1718" s="29"/>
      <c r="FU1718" s="29"/>
      <c r="FV1718" s="29"/>
      <c r="FW1718" s="29"/>
      <c r="FX1718" s="29"/>
      <c r="FY1718" s="29"/>
      <c r="FZ1718" s="29"/>
      <c r="GA1718" s="29"/>
      <c r="GB1718" s="29"/>
      <c r="GC1718" s="29"/>
      <c r="GD1718" s="29"/>
      <c r="GE1718" s="29"/>
      <c r="GF1718" s="29"/>
      <c r="GG1718" s="29"/>
      <c r="GH1718" s="29"/>
      <c r="GI1718" s="29"/>
      <c r="GJ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</row>
    <row r="1719" spans="2:230" ht="12.75">
      <c r="B1719" s="48"/>
      <c r="C1719" s="48"/>
      <c r="D1719" s="48"/>
      <c r="E1719" s="55"/>
      <c r="F1719" s="56"/>
      <c r="G1719" s="56"/>
      <c r="H1719" s="56"/>
      <c r="I1719" s="48"/>
      <c r="J1719" s="48"/>
      <c r="K1719" s="48"/>
      <c r="L1719" s="56"/>
      <c r="M1719" s="48"/>
      <c r="N1719" s="48"/>
      <c r="O1719" s="49"/>
      <c r="P1719" s="48"/>
      <c r="Q1719" s="48"/>
      <c r="R1719" s="56"/>
      <c r="S1719" s="52"/>
      <c r="T1719" s="116"/>
      <c r="U1719" s="116"/>
      <c r="V1719" s="116"/>
      <c r="W1719" s="116"/>
      <c r="X1719" s="43"/>
      <c r="Y1719" s="43"/>
      <c r="Z1719" s="42"/>
      <c r="AA1719" s="43"/>
      <c r="AB1719" s="45"/>
      <c r="AC1719" s="45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  <c r="BE1719" s="29"/>
      <c r="BF1719" s="29"/>
      <c r="BG1719" s="29"/>
      <c r="BH1719" s="29"/>
      <c r="BI1719" s="29"/>
      <c r="BJ1719" s="29"/>
      <c r="BK1719" s="29"/>
      <c r="BL1719" s="29"/>
      <c r="BM1719" s="29"/>
      <c r="BN1719" s="29"/>
      <c r="BO1719" s="29"/>
      <c r="BP1719" s="29"/>
      <c r="BQ1719" s="29"/>
      <c r="BR1719" s="29"/>
      <c r="BS1719" s="29"/>
      <c r="BT1719" s="29"/>
      <c r="BU1719" s="29"/>
      <c r="BV1719" s="29"/>
      <c r="BW1719" s="29"/>
      <c r="BX1719" s="29"/>
      <c r="BY1719" s="29"/>
      <c r="BZ1719" s="29"/>
      <c r="CA1719" s="29"/>
      <c r="CB1719" s="29"/>
      <c r="CC1719" s="29"/>
      <c r="CD1719" s="29"/>
      <c r="CE1719" s="29"/>
      <c r="CF1719" s="29"/>
      <c r="CG1719" s="29"/>
      <c r="CH1719" s="29"/>
      <c r="CI1719" s="29"/>
      <c r="CJ1719" s="29"/>
      <c r="CK1719" s="29"/>
      <c r="CL1719" s="29"/>
      <c r="CM1719" s="29"/>
      <c r="CN1719" s="29"/>
      <c r="CO1719" s="29"/>
      <c r="CP1719" s="29"/>
      <c r="CQ1719" s="29"/>
      <c r="CR1719" s="29"/>
      <c r="CS1719" s="29"/>
      <c r="CT1719" s="29"/>
      <c r="CU1719" s="29"/>
      <c r="CV1719" s="29"/>
      <c r="CW1719" s="29"/>
      <c r="CX1719" s="29"/>
      <c r="CY1719" s="29"/>
      <c r="CZ1719" s="29"/>
      <c r="DA1719" s="29"/>
      <c r="DB1719" s="29"/>
      <c r="DC1719" s="29"/>
      <c r="DD1719" s="29"/>
      <c r="DE1719" s="29"/>
      <c r="DF1719" s="29"/>
      <c r="DG1719" s="29"/>
      <c r="DH1719" s="29"/>
      <c r="DI1719" s="29"/>
      <c r="DJ1719" s="29"/>
      <c r="DK1719" s="29"/>
      <c r="DL1719" s="29"/>
      <c r="DM1719" s="29"/>
      <c r="DN1719" s="29"/>
      <c r="DO1719" s="29"/>
      <c r="DP1719" s="29"/>
      <c r="DQ1719" s="29"/>
      <c r="DR1719" s="29"/>
      <c r="DS1719" s="29"/>
      <c r="DT1719" s="29"/>
      <c r="DU1719" s="29"/>
      <c r="DV1719" s="29"/>
      <c r="DW1719" s="29"/>
      <c r="DX1719" s="29"/>
      <c r="DY1719" s="29"/>
      <c r="DZ1719" s="29"/>
      <c r="EA1719" s="29"/>
      <c r="EB1719" s="29"/>
      <c r="EC1719" s="29"/>
      <c r="ED1719" s="29"/>
      <c r="EE1719" s="29"/>
      <c r="EF1719" s="29"/>
      <c r="EG1719" s="29"/>
      <c r="EH1719" s="29"/>
      <c r="EI1719" s="29"/>
      <c r="EJ1719" s="29"/>
      <c r="EK1719" s="29"/>
      <c r="EL1719" s="29"/>
      <c r="EM1719" s="29"/>
      <c r="EN1719" s="29"/>
      <c r="EO1719" s="29"/>
      <c r="EP1719" s="29"/>
      <c r="EQ1719" s="29"/>
      <c r="ER1719" s="29"/>
      <c r="ES1719" s="29"/>
      <c r="ET1719" s="29"/>
      <c r="EU1719" s="29"/>
      <c r="EV1719" s="29"/>
      <c r="EW1719" s="29"/>
      <c r="EX1719" s="29"/>
      <c r="EY1719" s="29"/>
      <c r="EZ1719" s="29"/>
      <c r="FA1719" s="29"/>
      <c r="FB1719" s="29"/>
      <c r="FC1719" s="29"/>
      <c r="FD1719" s="29"/>
      <c r="FE1719" s="29"/>
      <c r="FF1719" s="29"/>
      <c r="FG1719" s="29"/>
      <c r="FH1719" s="29"/>
      <c r="FI1719" s="29"/>
      <c r="FJ1719" s="29"/>
      <c r="FK1719" s="29"/>
      <c r="FL1719" s="29"/>
      <c r="FM1719" s="29"/>
      <c r="FN1719" s="29"/>
      <c r="FO1719" s="29"/>
      <c r="FP1719" s="29"/>
      <c r="FQ1719" s="29"/>
      <c r="FR1719" s="29"/>
      <c r="FS1719" s="29"/>
      <c r="FT1719" s="29"/>
      <c r="FU1719" s="29"/>
      <c r="FV1719" s="29"/>
      <c r="FW1719" s="29"/>
      <c r="FX1719" s="29"/>
      <c r="FY1719" s="29"/>
      <c r="FZ1719" s="29"/>
      <c r="GA1719" s="29"/>
      <c r="GB1719" s="29"/>
      <c r="GC1719" s="29"/>
      <c r="GD1719" s="29"/>
      <c r="GE1719" s="29"/>
      <c r="GF1719" s="29"/>
      <c r="GG1719" s="29"/>
      <c r="GH1719" s="29"/>
      <c r="GI1719" s="29"/>
      <c r="GJ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</row>
    <row r="1720" spans="2:230" ht="12.75">
      <c r="B1720" s="48"/>
      <c r="C1720" s="48"/>
      <c r="D1720" s="48"/>
      <c r="E1720" s="55"/>
      <c r="F1720" s="56"/>
      <c r="G1720" s="56"/>
      <c r="H1720" s="56"/>
      <c r="I1720" s="48"/>
      <c r="J1720" s="48"/>
      <c r="K1720" s="48"/>
      <c r="L1720" s="56"/>
      <c r="M1720" s="48"/>
      <c r="N1720" s="48"/>
      <c r="O1720" s="49"/>
      <c r="P1720" s="48"/>
      <c r="Q1720" s="48"/>
      <c r="R1720" s="56"/>
      <c r="S1720" s="52"/>
      <c r="T1720" s="116"/>
      <c r="U1720" s="116"/>
      <c r="V1720" s="116"/>
      <c r="W1720" s="116"/>
      <c r="X1720" s="43"/>
      <c r="Y1720" s="43"/>
      <c r="Z1720" s="42"/>
      <c r="AA1720" s="43"/>
      <c r="AB1720" s="45"/>
      <c r="AC1720" s="45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  <c r="BE1720" s="29"/>
      <c r="BF1720" s="29"/>
      <c r="BG1720" s="29"/>
      <c r="BH1720" s="29"/>
      <c r="BI1720" s="29"/>
      <c r="BJ1720" s="29"/>
      <c r="BK1720" s="29"/>
      <c r="BL1720" s="29"/>
      <c r="BM1720" s="29"/>
      <c r="BN1720" s="29"/>
      <c r="BO1720" s="29"/>
      <c r="BP1720" s="29"/>
      <c r="BQ1720" s="29"/>
      <c r="BR1720" s="29"/>
      <c r="BS1720" s="29"/>
      <c r="BT1720" s="29"/>
      <c r="BU1720" s="29"/>
      <c r="BV1720" s="29"/>
      <c r="BW1720" s="29"/>
      <c r="BX1720" s="29"/>
      <c r="BY1720" s="29"/>
      <c r="BZ1720" s="29"/>
      <c r="CA1720" s="29"/>
      <c r="CB1720" s="29"/>
      <c r="CC1720" s="29"/>
      <c r="CD1720" s="29"/>
      <c r="CE1720" s="29"/>
      <c r="CF1720" s="29"/>
      <c r="CG1720" s="29"/>
      <c r="CH1720" s="29"/>
      <c r="CI1720" s="29"/>
      <c r="CJ1720" s="29"/>
      <c r="CK1720" s="29"/>
      <c r="CL1720" s="29"/>
      <c r="CM1720" s="29"/>
      <c r="CN1720" s="29"/>
      <c r="CO1720" s="29"/>
      <c r="CP1720" s="29"/>
      <c r="CQ1720" s="29"/>
      <c r="CR1720" s="29"/>
      <c r="CS1720" s="29"/>
      <c r="CT1720" s="29"/>
      <c r="CU1720" s="29"/>
      <c r="CV1720" s="29"/>
      <c r="CW1720" s="29"/>
      <c r="CX1720" s="29"/>
      <c r="CY1720" s="29"/>
      <c r="CZ1720" s="29"/>
      <c r="DA1720" s="29"/>
      <c r="DB1720" s="29"/>
      <c r="DC1720" s="29"/>
      <c r="DD1720" s="29"/>
      <c r="DE1720" s="29"/>
      <c r="DF1720" s="29"/>
      <c r="DG1720" s="29"/>
      <c r="DH1720" s="29"/>
      <c r="DI1720" s="29"/>
      <c r="DJ1720" s="29"/>
      <c r="DK1720" s="29"/>
      <c r="DL1720" s="29"/>
      <c r="DM1720" s="29"/>
      <c r="DN1720" s="29"/>
      <c r="DO1720" s="29"/>
      <c r="DP1720" s="29"/>
      <c r="DQ1720" s="29"/>
      <c r="DR1720" s="29"/>
      <c r="DS1720" s="29"/>
      <c r="DT1720" s="29"/>
      <c r="DU1720" s="29"/>
      <c r="DV1720" s="29"/>
      <c r="DW1720" s="29"/>
      <c r="DX1720" s="29"/>
      <c r="DY1720" s="29"/>
      <c r="DZ1720" s="29"/>
      <c r="EA1720" s="29"/>
      <c r="EB1720" s="29"/>
      <c r="EC1720" s="29"/>
      <c r="ED1720" s="29"/>
      <c r="EE1720" s="29"/>
      <c r="EF1720" s="29"/>
      <c r="EG1720" s="29"/>
      <c r="EH1720" s="29"/>
      <c r="EI1720" s="29"/>
      <c r="EJ1720" s="29"/>
      <c r="EK1720" s="29"/>
      <c r="EL1720" s="29"/>
      <c r="EM1720" s="29"/>
      <c r="EN1720" s="29"/>
      <c r="EO1720" s="29"/>
      <c r="EP1720" s="29"/>
      <c r="EQ1720" s="29"/>
      <c r="ER1720" s="29"/>
      <c r="ES1720" s="29"/>
      <c r="ET1720" s="29"/>
      <c r="EU1720" s="29"/>
      <c r="EV1720" s="29"/>
      <c r="EW1720" s="29"/>
      <c r="EX1720" s="29"/>
      <c r="EY1720" s="29"/>
      <c r="EZ1720" s="29"/>
      <c r="FA1720" s="29"/>
      <c r="FB1720" s="29"/>
      <c r="FC1720" s="29"/>
      <c r="FD1720" s="29"/>
      <c r="FE1720" s="29"/>
      <c r="FF1720" s="29"/>
      <c r="FG1720" s="29"/>
      <c r="FH1720" s="29"/>
      <c r="FI1720" s="29"/>
      <c r="FJ1720" s="29"/>
      <c r="FK1720" s="29"/>
      <c r="FL1720" s="29"/>
      <c r="FM1720" s="29"/>
      <c r="FN1720" s="29"/>
      <c r="FO1720" s="29"/>
      <c r="FP1720" s="29"/>
      <c r="FQ1720" s="29"/>
      <c r="FR1720" s="29"/>
      <c r="FS1720" s="29"/>
      <c r="FT1720" s="29"/>
      <c r="FU1720" s="29"/>
      <c r="FV1720" s="29"/>
      <c r="FW1720" s="29"/>
      <c r="FX1720" s="29"/>
      <c r="FY1720" s="29"/>
      <c r="FZ1720" s="29"/>
      <c r="GA1720" s="29"/>
      <c r="GB1720" s="29"/>
      <c r="GC1720" s="29"/>
      <c r="GD1720" s="29"/>
      <c r="GE1720" s="29"/>
      <c r="GF1720" s="29"/>
      <c r="GG1720" s="29"/>
      <c r="GH1720" s="29"/>
      <c r="GI1720" s="29"/>
      <c r="GJ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</row>
    <row r="1721" spans="2:230" ht="12.75">
      <c r="B1721" s="48"/>
      <c r="C1721" s="48"/>
      <c r="D1721" s="48"/>
      <c r="E1721" s="55"/>
      <c r="F1721" s="56"/>
      <c r="G1721" s="56"/>
      <c r="H1721" s="56"/>
      <c r="I1721" s="48"/>
      <c r="J1721" s="48"/>
      <c r="K1721" s="48"/>
      <c r="L1721" s="56"/>
      <c r="M1721" s="48"/>
      <c r="N1721" s="48"/>
      <c r="O1721" s="49"/>
      <c r="P1721" s="48"/>
      <c r="Q1721" s="48"/>
      <c r="R1721" s="56"/>
      <c r="S1721" s="52"/>
      <c r="T1721" s="116"/>
      <c r="U1721" s="116"/>
      <c r="V1721" s="116"/>
      <c r="W1721" s="116"/>
      <c r="X1721" s="43"/>
      <c r="Y1721" s="43"/>
      <c r="Z1721" s="42"/>
      <c r="AA1721" s="43"/>
      <c r="AB1721" s="45"/>
      <c r="AC1721" s="45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  <c r="BI1721" s="29"/>
      <c r="BJ1721" s="29"/>
      <c r="BK1721" s="29"/>
      <c r="BL1721" s="29"/>
      <c r="BM1721" s="29"/>
      <c r="BN1721" s="29"/>
      <c r="BO1721" s="29"/>
      <c r="BP1721" s="29"/>
      <c r="BQ1721" s="29"/>
      <c r="BR1721" s="29"/>
      <c r="BS1721" s="29"/>
      <c r="BT1721" s="29"/>
      <c r="BU1721" s="29"/>
      <c r="BV1721" s="29"/>
      <c r="BW1721" s="29"/>
      <c r="BX1721" s="29"/>
      <c r="BY1721" s="29"/>
      <c r="BZ1721" s="29"/>
      <c r="CA1721" s="29"/>
      <c r="CB1721" s="29"/>
      <c r="CC1721" s="29"/>
      <c r="CD1721" s="29"/>
      <c r="CE1721" s="29"/>
      <c r="CF1721" s="29"/>
      <c r="CG1721" s="29"/>
      <c r="CH1721" s="29"/>
      <c r="CI1721" s="29"/>
      <c r="CJ1721" s="29"/>
      <c r="CK1721" s="29"/>
      <c r="CL1721" s="29"/>
      <c r="CM1721" s="29"/>
      <c r="CN1721" s="29"/>
      <c r="CO1721" s="29"/>
      <c r="CP1721" s="29"/>
      <c r="CQ1721" s="29"/>
      <c r="CR1721" s="29"/>
      <c r="CS1721" s="29"/>
      <c r="CT1721" s="29"/>
      <c r="CU1721" s="29"/>
      <c r="CV1721" s="29"/>
      <c r="CW1721" s="29"/>
      <c r="CX1721" s="29"/>
      <c r="CY1721" s="29"/>
      <c r="CZ1721" s="29"/>
      <c r="DA1721" s="29"/>
      <c r="DB1721" s="29"/>
      <c r="DC1721" s="29"/>
      <c r="DD1721" s="29"/>
      <c r="DE1721" s="29"/>
      <c r="DF1721" s="29"/>
      <c r="DG1721" s="29"/>
      <c r="DH1721" s="29"/>
      <c r="DI1721" s="29"/>
      <c r="DJ1721" s="29"/>
      <c r="DK1721" s="29"/>
      <c r="DL1721" s="29"/>
      <c r="DM1721" s="29"/>
      <c r="DN1721" s="29"/>
      <c r="DO1721" s="29"/>
      <c r="DP1721" s="29"/>
      <c r="DQ1721" s="29"/>
      <c r="DR1721" s="29"/>
      <c r="DS1721" s="29"/>
      <c r="DT1721" s="29"/>
      <c r="DU1721" s="29"/>
      <c r="DV1721" s="29"/>
      <c r="DW1721" s="29"/>
      <c r="DX1721" s="29"/>
      <c r="DY1721" s="29"/>
      <c r="DZ1721" s="29"/>
      <c r="EA1721" s="29"/>
      <c r="EB1721" s="29"/>
      <c r="EC1721" s="29"/>
      <c r="ED1721" s="29"/>
      <c r="EE1721" s="29"/>
      <c r="EF1721" s="29"/>
      <c r="EG1721" s="29"/>
      <c r="EH1721" s="29"/>
      <c r="EI1721" s="29"/>
      <c r="EJ1721" s="29"/>
      <c r="EK1721" s="29"/>
      <c r="EL1721" s="29"/>
      <c r="EM1721" s="29"/>
      <c r="EN1721" s="29"/>
      <c r="EO1721" s="29"/>
      <c r="EP1721" s="29"/>
      <c r="EQ1721" s="29"/>
      <c r="ER1721" s="29"/>
      <c r="ES1721" s="29"/>
      <c r="ET1721" s="29"/>
      <c r="EU1721" s="29"/>
      <c r="EV1721" s="29"/>
      <c r="EW1721" s="29"/>
      <c r="EX1721" s="29"/>
      <c r="EY1721" s="29"/>
      <c r="EZ1721" s="29"/>
      <c r="FA1721" s="29"/>
      <c r="FB1721" s="29"/>
      <c r="FC1721" s="29"/>
      <c r="FD1721" s="29"/>
      <c r="FE1721" s="29"/>
      <c r="FF1721" s="29"/>
      <c r="FG1721" s="29"/>
      <c r="FH1721" s="29"/>
      <c r="FI1721" s="29"/>
      <c r="FJ1721" s="29"/>
      <c r="FK1721" s="29"/>
      <c r="FL1721" s="29"/>
      <c r="FM1721" s="29"/>
      <c r="FN1721" s="29"/>
      <c r="FO1721" s="29"/>
      <c r="FP1721" s="29"/>
      <c r="FQ1721" s="29"/>
      <c r="FR1721" s="29"/>
      <c r="FS1721" s="29"/>
      <c r="FT1721" s="29"/>
      <c r="FU1721" s="29"/>
      <c r="FV1721" s="29"/>
      <c r="FW1721" s="29"/>
      <c r="FX1721" s="29"/>
      <c r="FY1721" s="29"/>
      <c r="FZ1721" s="29"/>
      <c r="GA1721" s="29"/>
      <c r="GB1721" s="29"/>
      <c r="GC1721" s="29"/>
      <c r="GD1721" s="29"/>
      <c r="GE1721" s="29"/>
      <c r="GF1721" s="29"/>
      <c r="GG1721" s="29"/>
      <c r="GH1721" s="29"/>
      <c r="GI1721" s="29"/>
      <c r="GJ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</row>
    <row r="1722" spans="2:230" ht="12.75">
      <c r="B1722" s="48"/>
      <c r="C1722" s="48"/>
      <c r="D1722" s="48"/>
      <c r="E1722" s="55"/>
      <c r="F1722" s="56"/>
      <c r="G1722" s="56"/>
      <c r="H1722" s="56"/>
      <c r="I1722" s="48"/>
      <c r="J1722" s="48"/>
      <c r="K1722" s="48"/>
      <c r="L1722" s="56"/>
      <c r="M1722" s="48"/>
      <c r="N1722" s="48"/>
      <c r="O1722" s="49"/>
      <c r="P1722" s="48"/>
      <c r="Q1722" s="48"/>
      <c r="R1722" s="56"/>
      <c r="S1722" s="52"/>
      <c r="T1722" s="116"/>
      <c r="U1722" s="116"/>
      <c r="V1722" s="116"/>
      <c r="W1722" s="116"/>
      <c r="X1722" s="43"/>
      <c r="Y1722" s="43"/>
      <c r="Z1722" s="42"/>
      <c r="AA1722" s="43"/>
      <c r="AB1722" s="45"/>
      <c r="AC1722" s="45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  <c r="BE1722" s="29"/>
      <c r="BF1722" s="29"/>
      <c r="BG1722" s="29"/>
      <c r="BH1722" s="29"/>
      <c r="BI1722" s="29"/>
      <c r="BJ1722" s="29"/>
      <c r="BK1722" s="29"/>
      <c r="BL1722" s="29"/>
      <c r="BM1722" s="29"/>
      <c r="BN1722" s="29"/>
      <c r="BO1722" s="29"/>
      <c r="BP1722" s="29"/>
      <c r="BQ1722" s="29"/>
      <c r="BR1722" s="29"/>
      <c r="BS1722" s="29"/>
      <c r="BT1722" s="29"/>
      <c r="BU1722" s="29"/>
      <c r="BV1722" s="29"/>
      <c r="BW1722" s="29"/>
      <c r="BX1722" s="29"/>
      <c r="BY1722" s="29"/>
      <c r="BZ1722" s="29"/>
      <c r="CA1722" s="29"/>
      <c r="CB1722" s="29"/>
      <c r="CC1722" s="29"/>
      <c r="CD1722" s="29"/>
      <c r="CE1722" s="29"/>
      <c r="CF1722" s="29"/>
      <c r="CG1722" s="29"/>
      <c r="CH1722" s="29"/>
      <c r="CI1722" s="29"/>
      <c r="CJ1722" s="29"/>
      <c r="CK1722" s="29"/>
      <c r="CL1722" s="29"/>
      <c r="CM1722" s="29"/>
      <c r="CN1722" s="29"/>
      <c r="CO1722" s="29"/>
      <c r="CP1722" s="29"/>
      <c r="CQ1722" s="29"/>
      <c r="CR1722" s="29"/>
      <c r="CS1722" s="29"/>
      <c r="CT1722" s="29"/>
      <c r="CU1722" s="29"/>
      <c r="CV1722" s="29"/>
      <c r="CW1722" s="29"/>
      <c r="CX1722" s="29"/>
      <c r="CY1722" s="29"/>
      <c r="CZ1722" s="29"/>
      <c r="DA1722" s="29"/>
      <c r="DB1722" s="29"/>
      <c r="DC1722" s="29"/>
      <c r="DD1722" s="29"/>
      <c r="DE1722" s="29"/>
      <c r="DF1722" s="29"/>
      <c r="DG1722" s="29"/>
      <c r="DH1722" s="29"/>
      <c r="DI1722" s="29"/>
      <c r="DJ1722" s="29"/>
      <c r="DK1722" s="29"/>
      <c r="DL1722" s="29"/>
      <c r="DM1722" s="29"/>
      <c r="DN1722" s="29"/>
      <c r="DO1722" s="29"/>
      <c r="DP1722" s="29"/>
      <c r="DQ1722" s="29"/>
      <c r="DR1722" s="29"/>
      <c r="DS1722" s="29"/>
      <c r="DT1722" s="29"/>
      <c r="DU1722" s="29"/>
      <c r="DV1722" s="29"/>
      <c r="DW1722" s="29"/>
      <c r="DX1722" s="29"/>
      <c r="DY1722" s="29"/>
      <c r="DZ1722" s="29"/>
      <c r="EA1722" s="29"/>
      <c r="EB1722" s="29"/>
      <c r="EC1722" s="29"/>
      <c r="ED1722" s="29"/>
      <c r="EE1722" s="29"/>
      <c r="EF1722" s="29"/>
      <c r="EG1722" s="29"/>
      <c r="EH1722" s="29"/>
      <c r="EI1722" s="29"/>
      <c r="EJ1722" s="29"/>
      <c r="EK1722" s="29"/>
      <c r="EL1722" s="29"/>
      <c r="EM1722" s="29"/>
      <c r="EN1722" s="29"/>
      <c r="EO1722" s="29"/>
      <c r="EP1722" s="29"/>
      <c r="EQ1722" s="29"/>
      <c r="ER1722" s="29"/>
      <c r="ES1722" s="29"/>
      <c r="ET1722" s="29"/>
      <c r="EU1722" s="29"/>
      <c r="EV1722" s="29"/>
      <c r="EW1722" s="29"/>
      <c r="EX1722" s="29"/>
      <c r="EY1722" s="29"/>
      <c r="EZ1722" s="29"/>
      <c r="FA1722" s="29"/>
      <c r="FB1722" s="29"/>
      <c r="FC1722" s="29"/>
      <c r="FD1722" s="29"/>
      <c r="FE1722" s="29"/>
      <c r="FF1722" s="29"/>
      <c r="FG1722" s="29"/>
      <c r="FH1722" s="29"/>
      <c r="FI1722" s="29"/>
      <c r="FJ1722" s="29"/>
      <c r="FK1722" s="29"/>
      <c r="FL1722" s="29"/>
      <c r="FM1722" s="29"/>
      <c r="FN1722" s="29"/>
      <c r="FO1722" s="29"/>
      <c r="FP1722" s="29"/>
      <c r="FQ1722" s="29"/>
      <c r="FR1722" s="29"/>
      <c r="FS1722" s="29"/>
      <c r="FT1722" s="29"/>
      <c r="FU1722" s="29"/>
      <c r="FV1722" s="29"/>
      <c r="FW1722" s="29"/>
      <c r="FX1722" s="29"/>
      <c r="FY1722" s="29"/>
      <c r="FZ1722" s="29"/>
      <c r="GA1722" s="29"/>
      <c r="GB1722" s="29"/>
      <c r="GC1722" s="29"/>
      <c r="GD1722" s="29"/>
      <c r="GE1722" s="29"/>
      <c r="GF1722" s="29"/>
      <c r="GG1722" s="29"/>
      <c r="GH1722" s="29"/>
      <c r="GI1722" s="29"/>
      <c r="GJ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</row>
    <row r="1723" spans="2:230" ht="12.75">
      <c r="B1723" s="48"/>
      <c r="C1723" s="48"/>
      <c r="D1723" s="48"/>
      <c r="E1723" s="55"/>
      <c r="F1723" s="56"/>
      <c r="G1723" s="56"/>
      <c r="H1723" s="56"/>
      <c r="I1723" s="48"/>
      <c r="J1723" s="48"/>
      <c r="K1723" s="48"/>
      <c r="L1723" s="56"/>
      <c r="M1723" s="48"/>
      <c r="N1723" s="48"/>
      <c r="O1723" s="49"/>
      <c r="P1723" s="48"/>
      <c r="Q1723" s="48"/>
      <c r="R1723" s="56"/>
      <c r="S1723" s="52"/>
      <c r="T1723" s="116"/>
      <c r="U1723" s="116"/>
      <c r="V1723" s="116"/>
      <c r="W1723" s="116"/>
      <c r="X1723" s="43"/>
      <c r="Y1723" s="43"/>
      <c r="Z1723" s="42"/>
      <c r="AA1723" s="43"/>
      <c r="AB1723" s="45"/>
      <c r="AC1723" s="45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  <c r="BE1723" s="29"/>
      <c r="BF1723" s="29"/>
      <c r="BG1723" s="29"/>
      <c r="BH1723" s="29"/>
      <c r="BI1723" s="29"/>
      <c r="BJ1723" s="29"/>
      <c r="BK1723" s="29"/>
      <c r="BL1723" s="29"/>
      <c r="BM1723" s="29"/>
      <c r="BN1723" s="29"/>
      <c r="BO1723" s="29"/>
      <c r="BP1723" s="29"/>
      <c r="BQ1723" s="29"/>
      <c r="BR1723" s="29"/>
      <c r="BS1723" s="29"/>
      <c r="BT1723" s="29"/>
      <c r="BU1723" s="29"/>
      <c r="BV1723" s="29"/>
      <c r="BW1723" s="29"/>
      <c r="BX1723" s="29"/>
      <c r="BY1723" s="29"/>
      <c r="BZ1723" s="29"/>
      <c r="CA1723" s="29"/>
      <c r="CB1723" s="29"/>
      <c r="CC1723" s="29"/>
      <c r="CD1723" s="29"/>
      <c r="CE1723" s="29"/>
      <c r="CF1723" s="29"/>
      <c r="CG1723" s="29"/>
      <c r="CH1723" s="29"/>
      <c r="CI1723" s="29"/>
      <c r="CJ1723" s="29"/>
      <c r="CK1723" s="29"/>
      <c r="CL1723" s="29"/>
      <c r="CM1723" s="29"/>
      <c r="CN1723" s="29"/>
      <c r="CO1723" s="29"/>
      <c r="CP1723" s="29"/>
      <c r="CQ1723" s="29"/>
      <c r="CR1723" s="29"/>
      <c r="CS1723" s="29"/>
      <c r="CT1723" s="29"/>
      <c r="CU1723" s="29"/>
      <c r="CV1723" s="29"/>
      <c r="CW1723" s="29"/>
      <c r="CX1723" s="29"/>
      <c r="CY1723" s="29"/>
      <c r="CZ1723" s="29"/>
      <c r="DA1723" s="29"/>
      <c r="DB1723" s="29"/>
      <c r="DC1723" s="29"/>
      <c r="DD1723" s="29"/>
      <c r="DE1723" s="29"/>
      <c r="DF1723" s="29"/>
      <c r="DG1723" s="29"/>
      <c r="DH1723" s="29"/>
      <c r="DI1723" s="29"/>
      <c r="DJ1723" s="29"/>
      <c r="DK1723" s="29"/>
      <c r="DL1723" s="29"/>
      <c r="DM1723" s="29"/>
      <c r="DN1723" s="29"/>
      <c r="DO1723" s="29"/>
      <c r="DP1723" s="29"/>
      <c r="DQ1723" s="29"/>
      <c r="DR1723" s="29"/>
      <c r="DS1723" s="29"/>
      <c r="DT1723" s="29"/>
      <c r="DU1723" s="29"/>
      <c r="DV1723" s="29"/>
      <c r="DW1723" s="29"/>
      <c r="DX1723" s="29"/>
      <c r="DY1723" s="29"/>
      <c r="DZ1723" s="29"/>
      <c r="EA1723" s="29"/>
      <c r="EB1723" s="29"/>
      <c r="EC1723" s="29"/>
      <c r="ED1723" s="29"/>
      <c r="EE1723" s="29"/>
      <c r="EF1723" s="29"/>
      <c r="EG1723" s="29"/>
      <c r="EH1723" s="29"/>
      <c r="EI1723" s="29"/>
      <c r="EJ1723" s="29"/>
      <c r="EK1723" s="29"/>
      <c r="EL1723" s="29"/>
      <c r="EM1723" s="29"/>
      <c r="EN1723" s="29"/>
      <c r="EO1723" s="29"/>
      <c r="EP1723" s="29"/>
      <c r="EQ1723" s="29"/>
      <c r="ER1723" s="29"/>
      <c r="ES1723" s="29"/>
      <c r="ET1723" s="29"/>
      <c r="EU1723" s="29"/>
      <c r="EV1723" s="29"/>
      <c r="EW1723" s="29"/>
      <c r="EX1723" s="29"/>
      <c r="EY1723" s="29"/>
      <c r="EZ1723" s="29"/>
      <c r="FA1723" s="29"/>
      <c r="FB1723" s="29"/>
      <c r="FC1723" s="29"/>
      <c r="FD1723" s="29"/>
      <c r="FE1723" s="29"/>
      <c r="FF1723" s="29"/>
      <c r="FG1723" s="29"/>
      <c r="FH1723" s="29"/>
      <c r="FI1723" s="29"/>
      <c r="FJ1723" s="29"/>
      <c r="FK1723" s="29"/>
      <c r="FL1723" s="29"/>
      <c r="FM1723" s="29"/>
      <c r="FN1723" s="29"/>
      <c r="FO1723" s="29"/>
      <c r="FP1723" s="29"/>
      <c r="FQ1723" s="29"/>
      <c r="FR1723" s="29"/>
      <c r="FS1723" s="29"/>
      <c r="FT1723" s="29"/>
      <c r="FU1723" s="29"/>
      <c r="FV1723" s="29"/>
      <c r="FW1723" s="29"/>
      <c r="FX1723" s="29"/>
      <c r="FY1723" s="29"/>
      <c r="FZ1723" s="29"/>
      <c r="GA1723" s="29"/>
      <c r="GB1723" s="29"/>
      <c r="GC1723" s="29"/>
      <c r="GD1723" s="29"/>
      <c r="GE1723" s="29"/>
      <c r="GF1723" s="29"/>
      <c r="GG1723" s="29"/>
      <c r="GH1723" s="29"/>
      <c r="GI1723" s="29"/>
      <c r="GJ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</row>
    <row r="1724" spans="2:230" ht="12.75">
      <c r="B1724" s="48"/>
      <c r="C1724" s="48"/>
      <c r="D1724" s="48"/>
      <c r="E1724" s="55"/>
      <c r="F1724" s="56"/>
      <c r="G1724" s="56"/>
      <c r="H1724" s="56"/>
      <c r="I1724" s="48"/>
      <c r="J1724" s="48"/>
      <c r="K1724" s="48"/>
      <c r="L1724" s="56"/>
      <c r="M1724" s="48"/>
      <c r="N1724" s="48"/>
      <c r="O1724" s="49"/>
      <c r="P1724" s="48"/>
      <c r="Q1724" s="48"/>
      <c r="R1724" s="56"/>
      <c r="S1724" s="52"/>
      <c r="T1724" s="116"/>
      <c r="U1724" s="116"/>
      <c r="V1724" s="116"/>
      <c r="W1724" s="116"/>
      <c r="X1724" s="43"/>
      <c r="Y1724" s="43"/>
      <c r="Z1724" s="42"/>
      <c r="AA1724" s="43"/>
      <c r="AB1724" s="45"/>
      <c r="AC1724" s="45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  <c r="BE1724" s="29"/>
      <c r="BF1724" s="29"/>
      <c r="BG1724" s="29"/>
      <c r="BH1724" s="29"/>
      <c r="BI1724" s="29"/>
      <c r="BJ1724" s="29"/>
      <c r="BK1724" s="29"/>
      <c r="BL1724" s="29"/>
      <c r="BM1724" s="29"/>
      <c r="BN1724" s="29"/>
      <c r="BO1724" s="29"/>
      <c r="BP1724" s="29"/>
      <c r="BQ1724" s="29"/>
      <c r="BR1724" s="29"/>
      <c r="BS1724" s="29"/>
      <c r="BT1724" s="29"/>
      <c r="BU1724" s="29"/>
      <c r="BV1724" s="29"/>
      <c r="BW1724" s="29"/>
      <c r="BX1724" s="29"/>
      <c r="BY1724" s="29"/>
      <c r="BZ1724" s="29"/>
      <c r="CA1724" s="29"/>
      <c r="CB1724" s="29"/>
      <c r="CC1724" s="29"/>
      <c r="CD1724" s="29"/>
      <c r="CE1724" s="29"/>
      <c r="CF1724" s="29"/>
      <c r="CG1724" s="29"/>
      <c r="CH1724" s="29"/>
      <c r="CI1724" s="29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  <c r="CY1724" s="29"/>
      <c r="CZ1724" s="29"/>
      <c r="DA1724" s="29"/>
      <c r="DB1724" s="29"/>
      <c r="DC1724" s="29"/>
      <c r="DD1724" s="29"/>
      <c r="DE1724" s="29"/>
      <c r="DF1724" s="29"/>
      <c r="DG1724" s="29"/>
      <c r="DH1724" s="29"/>
      <c r="DI1724" s="29"/>
      <c r="DJ1724" s="29"/>
      <c r="DK1724" s="29"/>
      <c r="DL1724" s="29"/>
      <c r="DM1724" s="29"/>
      <c r="DN1724" s="29"/>
      <c r="DO1724" s="29"/>
      <c r="DP1724" s="29"/>
      <c r="DQ1724" s="29"/>
      <c r="DR1724" s="29"/>
      <c r="DS1724" s="29"/>
      <c r="DT1724" s="29"/>
      <c r="DU1724" s="29"/>
      <c r="DV1724" s="29"/>
      <c r="DW1724" s="29"/>
      <c r="DX1724" s="29"/>
      <c r="DY1724" s="29"/>
      <c r="DZ1724" s="29"/>
      <c r="EA1724" s="29"/>
      <c r="EB1724" s="29"/>
      <c r="EC1724" s="29"/>
      <c r="ED1724" s="29"/>
      <c r="EE1724" s="29"/>
      <c r="EF1724" s="29"/>
      <c r="EG1724" s="29"/>
      <c r="EH1724" s="29"/>
      <c r="EI1724" s="29"/>
      <c r="EJ1724" s="29"/>
      <c r="EK1724" s="29"/>
      <c r="EL1724" s="29"/>
      <c r="EM1724" s="29"/>
      <c r="EN1724" s="29"/>
      <c r="EO1724" s="29"/>
      <c r="EP1724" s="29"/>
      <c r="EQ1724" s="29"/>
      <c r="ER1724" s="29"/>
      <c r="ES1724" s="29"/>
      <c r="ET1724" s="29"/>
      <c r="EU1724" s="29"/>
      <c r="EV1724" s="29"/>
      <c r="EW1724" s="29"/>
      <c r="EX1724" s="29"/>
      <c r="EY1724" s="29"/>
      <c r="EZ1724" s="29"/>
      <c r="FA1724" s="29"/>
      <c r="FB1724" s="29"/>
      <c r="FC1724" s="29"/>
      <c r="FD1724" s="29"/>
      <c r="FE1724" s="29"/>
      <c r="FF1724" s="29"/>
      <c r="FG1724" s="29"/>
      <c r="FH1724" s="29"/>
      <c r="FI1724" s="29"/>
      <c r="FJ1724" s="29"/>
      <c r="FK1724" s="29"/>
      <c r="FL1724" s="29"/>
      <c r="FM1724" s="29"/>
      <c r="FN1724" s="29"/>
      <c r="FO1724" s="29"/>
      <c r="FP1724" s="29"/>
      <c r="FQ1724" s="29"/>
      <c r="FR1724" s="29"/>
      <c r="FS1724" s="29"/>
      <c r="FT1724" s="29"/>
      <c r="FU1724" s="29"/>
      <c r="FV1724" s="29"/>
      <c r="FW1724" s="29"/>
      <c r="FX1724" s="29"/>
      <c r="FY1724" s="29"/>
      <c r="FZ1724" s="29"/>
      <c r="GA1724" s="29"/>
      <c r="GB1724" s="29"/>
      <c r="GC1724" s="29"/>
      <c r="GD1724" s="29"/>
      <c r="GE1724" s="29"/>
      <c r="GF1724" s="29"/>
      <c r="GG1724" s="29"/>
      <c r="GH1724" s="29"/>
      <c r="GI1724" s="29"/>
      <c r="GJ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</row>
    <row r="1725" spans="2:230" ht="12.75">
      <c r="B1725" s="48"/>
      <c r="C1725" s="48"/>
      <c r="D1725" s="48"/>
      <c r="E1725" s="55"/>
      <c r="F1725" s="56"/>
      <c r="G1725" s="56"/>
      <c r="H1725" s="56"/>
      <c r="I1725" s="48"/>
      <c r="J1725" s="48"/>
      <c r="K1725" s="48"/>
      <c r="L1725" s="56"/>
      <c r="M1725" s="48"/>
      <c r="N1725" s="48"/>
      <c r="O1725" s="49"/>
      <c r="P1725" s="48"/>
      <c r="Q1725" s="48"/>
      <c r="R1725" s="56"/>
      <c r="S1725" s="52"/>
      <c r="T1725" s="116"/>
      <c r="U1725" s="116"/>
      <c r="V1725" s="116"/>
      <c r="W1725" s="116"/>
      <c r="X1725" s="43"/>
      <c r="Y1725" s="43"/>
      <c r="Z1725" s="42"/>
      <c r="AA1725" s="43"/>
      <c r="AB1725" s="45"/>
      <c r="AC1725" s="45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  <c r="BE1725" s="29"/>
      <c r="BF1725" s="29"/>
      <c r="BG1725" s="29"/>
      <c r="BH1725" s="29"/>
      <c r="BI1725" s="29"/>
      <c r="BJ1725" s="29"/>
      <c r="BK1725" s="29"/>
      <c r="BL1725" s="29"/>
      <c r="BM1725" s="29"/>
      <c r="BN1725" s="29"/>
      <c r="BO1725" s="29"/>
      <c r="BP1725" s="29"/>
      <c r="BQ1725" s="29"/>
      <c r="BR1725" s="29"/>
      <c r="BS1725" s="29"/>
      <c r="BT1725" s="29"/>
      <c r="BU1725" s="29"/>
      <c r="BV1725" s="29"/>
      <c r="BW1725" s="29"/>
      <c r="BX1725" s="29"/>
      <c r="BY1725" s="29"/>
      <c r="BZ1725" s="29"/>
      <c r="CA1725" s="29"/>
      <c r="CB1725" s="29"/>
      <c r="CC1725" s="29"/>
      <c r="CD1725" s="29"/>
      <c r="CE1725" s="29"/>
      <c r="CF1725" s="29"/>
      <c r="CG1725" s="29"/>
      <c r="CH1725" s="29"/>
      <c r="CI1725" s="29"/>
      <c r="CJ1725" s="29"/>
      <c r="CK1725" s="29"/>
      <c r="CL1725" s="29"/>
      <c r="CM1725" s="29"/>
      <c r="CN1725" s="29"/>
      <c r="CO1725" s="29"/>
      <c r="CP1725" s="29"/>
      <c r="CQ1725" s="29"/>
      <c r="CR1725" s="29"/>
      <c r="CS1725" s="29"/>
      <c r="CT1725" s="29"/>
      <c r="CU1725" s="29"/>
      <c r="CV1725" s="29"/>
      <c r="CW1725" s="29"/>
      <c r="CX1725" s="29"/>
      <c r="CY1725" s="29"/>
      <c r="CZ1725" s="29"/>
      <c r="DA1725" s="29"/>
      <c r="DB1725" s="29"/>
      <c r="DC1725" s="29"/>
      <c r="DD1725" s="29"/>
      <c r="DE1725" s="29"/>
      <c r="DF1725" s="29"/>
      <c r="DG1725" s="29"/>
      <c r="DH1725" s="29"/>
      <c r="DI1725" s="29"/>
      <c r="DJ1725" s="29"/>
      <c r="DK1725" s="29"/>
      <c r="DL1725" s="29"/>
      <c r="DM1725" s="29"/>
      <c r="DN1725" s="29"/>
      <c r="DO1725" s="29"/>
      <c r="DP1725" s="29"/>
      <c r="DQ1725" s="29"/>
      <c r="DR1725" s="29"/>
      <c r="DS1725" s="29"/>
      <c r="DT1725" s="29"/>
      <c r="DU1725" s="29"/>
      <c r="DV1725" s="29"/>
      <c r="DW1725" s="29"/>
      <c r="DX1725" s="29"/>
      <c r="DY1725" s="29"/>
      <c r="DZ1725" s="29"/>
      <c r="EA1725" s="29"/>
      <c r="EB1725" s="29"/>
      <c r="EC1725" s="29"/>
      <c r="ED1725" s="29"/>
      <c r="EE1725" s="29"/>
      <c r="EF1725" s="29"/>
      <c r="EG1725" s="29"/>
      <c r="EH1725" s="29"/>
      <c r="EI1725" s="29"/>
      <c r="EJ1725" s="29"/>
      <c r="EK1725" s="29"/>
      <c r="EL1725" s="29"/>
      <c r="EM1725" s="29"/>
      <c r="EN1725" s="29"/>
      <c r="EO1725" s="29"/>
      <c r="EP1725" s="29"/>
      <c r="EQ1725" s="29"/>
      <c r="ER1725" s="29"/>
      <c r="ES1725" s="29"/>
      <c r="ET1725" s="29"/>
      <c r="EU1725" s="29"/>
      <c r="EV1725" s="29"/>
      <c r="EW1725" s="29"/>
      <c r="EX1725" s="29"/>
      <c r="EY1725" s="29"/>
      <c r="EZ1725" s="29"/>
      <c r="FA1725" s="29"/>
      <c r="FB1725" s="29"/>
      <c r="FC1725" s="29"/>
      <c r="FD1725" s="29"/>
      <c r="FE1725" s="29"/>
      <c r="FF1725" s="29"/>
      <c r="FG1725" s="29"/>
      <c r="FH1725" s="29"/>
      <c r="FI1725" s="29"/>
      <c r="FJ1725" s="29"/>
      <c r="FK1725" s="29"/>
      <c r="FL1725" s="29"/>
      <c r="FM1725" s="29"/>
      <c r="FN1725" s="29"/>
      <c r="FO1725" s="29"/>
      <c r="FP1725" s="29"/>
      <c r="FQ1725" s="29"/>
      <c r="FR1725" s="29"/>
      <c r="FS1725" s="29"/>
      <c r="FT1725" s="29"/>
      <c r="FU1725" s="29"/>
      <c r="FV1725" s="29"/>
      <c r="FW1725" s="29"/>
      <c r="FX1725" s="29"/>
      <c r="FY1725" s="29"/>
      <c r="FZ1725" s="29"/>
      <c r="GA1725" s="29"/>
      <c r="GB1725" s="29"/>
      <c r="GC1725" s="29"/>
      <c r="GD1725" s="29"/>
      <c r="GE1725" s="29"/>
      <c r="GF1725" s="29"/>
      <c r="GG1725" s="29"/>
      <c r="GH1725" s="29"/>
      <c r="GI1725" s="29"/>
      <c r="GJ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</row>
    <row r="1726" spans="2:230" ht="12.75">
      <c r="B1726" s="48"/>
      <c r="C1726" s="48"/>
      <c r="D1726" s="48"/>
      <c r="E1726" s="55"/>
      <c r="F1726" s="56"/>
      <c r="G1726" s="56"/>
      <c r="H1726" s="56"/>
      <c r="I1726" s="48"/>
      <c r="J1726" s="48"/>
      <c r="K1726" s="48"/>
      <c r="L1726" s="56"/>
      <c r="M1726" s="48"/>
      <c r="N1726" s="48"/>
      <c r="O1726" s="49"/>
      <c r="P1726" s="48"/>
      <c r="Q1726" s="48"/>
      <c r="R1726" s="56"/>
      <c r="S1726" s="52"/>
      <c r="T1726" s="116"/>
      <c r="U1726" s="116"/>
      <c r="V1726" s="116"/>
      <c r="W1726" s="116"/>
      <c r="X1726" s="43"/>
      <c r="Y1726" s="43"/>
      <c r="Z1726" s="42"/>
      <c r="AA1726" s="43"/>
      <c r="AB1726" s="45"/>
      <c r="AC1726" s="45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  <c r="BE1726" s="29"/>
      <c r="BF1726" s="29"/>
      <c r="BG1726" s="29"/>
      <c r="BH1726" s="29"/>
      <c r="BI1726" s="29"/>
      <c r="BJ1726" s="29"/>
      <c r="BK1726" s="29"/>
      <c r="BL1726" s="29"/>
      <c r="BM1726" s="29"/>
      <c r="BN1726" s="29"/>
      <c r="BO1726" s="29"/>
      <c r="BP1726" s="29"/>
      <c r="BQ1726" s="29"/>
      <c r="BR1726" s="29"/>
      <c r="BS1726" s="29"/>
      <c r="BT1726" s="29"/>
      <c r="BU1726" s="29"/>
      <c r="BV1726" s="29"/>
      <c r="BW1726" s="29"/>
      <c r="BX1726" s="29"/>
      <c r="BY1726" s="29"/>
      <c r="BZ1726" s="29"/>
      <c r="CA1726" s="29"/>
      <c r="CB1726" s="29"/>
      <c r="CC1726" s="29"/>
      <c r="CD1726" s="29"/>
      <c r="CE1726" s="29"/>
      <c r="CF1726" s="29"/>
      <c r="CG1726" s="29"/>
      <c r="CH1726" s="29"/>
      <c r="CI1726" s="29"/>
      <c r="CJ1726" s="29"/>
      <c r="CK1726" s="29"/>
      <c r="CL1726" s="29"/>
      <c r="CM1726" s="29"/>
      <c r="CN1726" s="29"/>
      <c r="CO1726" s="29"/>
      <c r="CP1726" s="29"/>
      <c r="CQ1726" s="29"/>
      <c r="CR1726" s="29"/>
      <c r="CS1726" s="29"/>
      <c r="CT1726" s="29"/>
      <c r="CU1726" s="29"/>
      <c r="CV1726" s="29"/>
      <c r="CW1726" s="29"/>
      <c r="CX1726" s="29"/>
      <c r="CY1726" s="29"/>
      <c r="CZ1726" s="29"/>
      <c r="DA1726" s="29"/>
      <c r="DB1726" s="29"/>
      <c r="DC1726" s="29"/>
      <c r="DD1726" s="29"/>
      <c r="DE1726" s="29"/>
      <c r="DF1726" s="29"/>
      <c r="DG1726" s="29"/>
      <c r="DH1726" s="29"/>
      <c r="DI1726" s="29"/>
      <c r="DJ1726" s="29"/>
      <c r="DK1726" s="29"/>
      <c r="DL1726" s="29"/>
      <c r="DM1726" s="29"/>
      <c r="DN1726" s="29"/>
      <c r="DO1726" s="29"/>
      <c r="DP1726" s="29"/>
      <c r="DQ1726" s="29"/>
      <c r="DR1726" s="29"/>
      <c r="DS1726" s="29"/>
      <c r="DT1726" s="29"/>
      <c r="DU1726" s="29"/>
      <c r="DV1726" s="29"/>
      <c r="DW1726" s="29"/>
      <c r="DX1726" s="29"/>
      <c r="DY1726" s="29"/>
      <c r="DZ1726" s="29"/>
      <c r="EA1726" s="29"/>
      <c r="EB1726" s="29"/>
      <c r="EC1726" s="29"/>
      <c r="ED1726" s="29"/>
      <c r="EE1726" s="29"/>
      <c r="EF1726" s="29"/>
      <c r="EG1726" s="29"/>
      <c r="EH1726" s="29"/>
      <c r="EI1726" s="29"/>
      <c r="EJ1726" s="29"/>
      <c r="EK1726" s="29"/>
      <c r="EL1726" s="29"/>
      <c r="EM1726" s="29"/>
      <c r="EN1726" s="29"/>
      <c r="EO1726" s="29"/>
      <c r="EP1726" s="29"/>
      <c r="EQ1726" s="29"/>
      <c r="ER1726" s="29"/>
      <c r="ES1726" s="29"/>
      <c r="ET1726" s="29"/>
      <c r="EU1726" s="29"/>
      <c r="EV1726" s="29"/>
      <c r="EW1726" s="29"/>
      <c r="EX1726" s="29"/>
      <c r="EY1726" s="29"/>
      <c r="EZ1726" s="29"/>
      <c r="FA1726" s="29"/>
      <c r="FB1726" s="29"/>
      <c r="FC1726" s="29"/>
      <c r="FD1726" s="29"/>
      <c r="FE1726" s="29"/>
      <c r="FF1726" s="29"/>
      <c r="FG1726" s="29"/>
      <c r="FH1726" s="29"/>
      <c r="FI1726" s="29"/>
      <c r="FJ1726" s="29"/>
      <c r="FK1726" s="29"/>
      <c r="FL1726" s="29"/>
      <c r="FM1726" s="29"/>
      <c r="FN1726" s="29"/>
      <c r="FO1726" s="29"/>
      <c r="FP1726" s="29"/>
      <c r="FQ1726" s="29"/>
      <c r="FR1726" s="29"/>
      <c r="FS1726" s="29"/>
      <c r="FT1726" s="29"/>
      <c r="FU1726" s="29"/>
      <c r="FV1726" s="29"/>
      <c r="FW1726" s="29"/>
      <c r="FX1726" s="29"/>
      <c r="FY1726" s="29"/>
      <c r="FZ1726" s="29"/>
      <c r="GA1726" s="29"/>
      <c r="GB1726" s="29"/>
      <c r="GC1726" s="29"/>
      <c r="GD1726" s="29"/>
      <c r="GE1726" s="29"/>
      <c r="GF1726" s="29"/>
      <c r="GG1726" s="29"/>
      <c r="GH1726" s="29"/>
      <c r="GI1726" s="29"/>
      <c r="GJ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</row>
    <row r="1727" spans="2:230" ht="12.75">
      <c r="B1727" s="48"/>
      <c r="C1727" s="48"/>
      <c r="D1727" s="48"/>
      <c r="E1727" s="55"/>
      <c r="F1727" s="56"/>
      <c r="G1727" s="56"/>
      <c r="H1727" s="56"/>
      <c r="I1727" s="48"/>
      <c r="J1727" s="48"/>
      <c r="K1727" s="48"/>
      <c r="L1727" s="56"/>
      <c r="M1727" s="48"/>
      <c r="N1727" s="48"/>
      <c r="O1727" s="49"/>
      <c r="P1727" s="48"/>
      <c r="Q1727" s="48"/>
      <c r="R1727" s="56"/>
      <c r="S1727" s="52"/>
      <c r="T1727" s="116"/>
      <c r="U1727" s="116"/>
      <c r="V1727" s="116"/>
      <c r="W1727" s="116"/>
      <c r="X1727" s="43"/>
      <c r="Y1727" s="43"/>
      <c r="Z1727" s="42"/>
      <c r="AA1727" s="43"/>
      <c r="AB1727" s="45"/>
      <c r="AC1727" s="45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  <c r="BI1727" s="29"/>
      <c r="BJ1727" s="29"/>
      <c r="BK1727" s="29"/>
      <c r="BL1727" s="29"/>
      <c r="BM1727" s="29"/>
      <c r="BN1727" s="29"/>
      <c r="BO1727" s="29"/>
      <c r="BP1727" s="29"/>
      <c r="BQ1727" s="29"/>
      <c r="BR1727" s="29"/>
      <c r="BS1727" s="29"/>
      <c r="BT1727" s="29"/>
      <c r="BU1727" s="29"/>
      <c r="BV1727" s="29"/>
      <c r="BW1727" s="29"/>
      <c r="BX1727" s="29"/>
      <c r="BY1727" s="29"/>
      <c r="BZ1727" s="29"/>
      <c r="CA1727" s="29"/>
      <c r="CB1727" s="29"/>
      <c r="CC1727" s="29"/>
      <c r="CD1727" s="29"/>
      <c r="CE1727" s="29"/>
      <c r="CF1727" s="29"/>
      <c r="CG1727" s="29"/>
      <c r="CH1727" s="29"/>
      <c r="CI1727" s="29"/>
      <c r="CJ1727" s="29"/>
      <c r="CK1727" s="29"/>
      <c r="CL1727" s="29"/>
      <c r="CM1727" s="29"/>
      <c r="CN1727" s="29"/>
      <c r="CO1727" s="29"/>
      <c r="CP1727" s="29"/>
      <c r="CQ1727" s="29"/>
      <c r="CR1727" s="29"/>
      <c r="CS1727" s="29"/>
      <c r="CT1727" s="29"/>
      <c r="CU1727" s="29"/>
      <c r="CV1727" s="29"/>
      <c r="CW1727" s="29"/>
      <c r="CX1727" s="29"/>
      <c r="CY1727" s="29"/>
      <c r="CZ1727" s="29"/>
      <c r="DA1727" s="29"/>
      <c r="DB1727" s="29"/>
      <c r="DC1727" s="29"/>
      <c r="DD1727" s="29"/>
      <c r="DE1727" s="29"/>
      <c r="DF1727" s="29"/>
      <c r="DG1727" s="29"/>
      <c r="DH1727" s="29"/>
      <c r="DI1727" s="29"/>
      <c r="DJ1727" s="29"/>
      <c r="DK1727" s="29"/>
      <c r="DL1727" s="29"/>
      <c r="DM1727" s="29"/>
      <c r="DN1727" s="29"/>
      <c r="DO1727" s="29"/>
      <c r="DP1727" s="29"/>
      <c r="DQ1727" s="29"/>
      <c r="DR1727" s="29"/>
      <c r="DS1727" s="29"/>
      <c r="DT1727" s="29"/>
      <c r="DU1727" s="29"/>
      <c r="DV1727" s="29"/>
      <c r="DW1727" s="29"/>
      <c r="DX1727" s="29"/>
      <c r="DY1727" s="29"/>
      <c r="DZ1727" s="29"/>
      <c r="EA1727" s="29"/>
      <c r="EB1727" s="29"/>
      <c r="EC1727" s="29"/>
      <c r="ED1727" s="29"/>
      <c r="EE1727" s="29"/>
      <c r="EF1727" s="29"/>
      <c r="EG1727" s="29"/>
      <c r="EH1727" s="29"/>
      <c r="EI1727" s="29"/>
      <c r="EJ1727" s="29"/>
      <c r="EK1727" s="29"/>
      <c r="EL1727" s="29"/>
      <c r="EM1727" s="29"/>
      <c r="EN1727" s="29"/>
      <c r="EO1727" s="29"/>
      <c r="EP1727" s="29"/>
      <c r="EQ1727" s="29"/>
      <c r="ER1727" s="29"/>
      <c r="ES1727" s="29"/>
      <c r="ET1727" s="29"/>
      <c r="EU1727" s="29"/>
      <c r="EV1727" s="29"/>
      <c r="EW1727" s="29"/>
      <c r="EX1727" s="29"/>
      <c r="EY1727" s="29"/>
      <c r="EZ1727" s="29"/>
      <c r="FA1727" s="29"/>
      <c r="FB1727" s="29"/>
      <c r="FC1727" s="29"/>
      <c r="FD1727" s="29"/>
      <c r="FE1727" s="29"/>
      <c r="FF1727" s="29"/>
      <c r="FG1727" s="29"/>
      <c r="FH1727" s="29"/>
      <c r="FI1727" s="29"/>
      <c r="FJ1727" s="29"/>
      <c r="FK1727" s="29"/>
      <c r="FL1727" s="29"/>
      <c r="FM1727" s="29"/>
      <c r="FN1727" s="29"/>
      <c r="FO1727" s="29"/>
      <c r="FP1727" s="29"/>
      <c r="FQ1727" s="29"/>
      <c r="FR1727" s="29"/>
      <c r="FS1727" s="29"/>
      <c r="FT1727" s="29"/>
      <c r="FU1727" s="29"/>
      <c r="FV1727" s="29"/>
      <c r="FW1727" s="29"/>
      <c r="FX1727" s="29"/>
      <c r="FY1727" s="29"/>
      <c r="FZ1727" s="29"/>
      <c r="GA1727" s="29"/>
      <c r="GB1727" s="29"/>
      <c r="GC1727" s="29"/>
      <c r="GD1727" s="29"/>
      <c r="GE1727" s="29"/>
      <c r="GF1727" s="29"/>
      <c r="GG1727" s="29"/>
      <c r="GH1727" s="29"/>
      <c r="GI1727" s="29"/>
      <c r="GJ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</row>
    <row r="1728" spans="2:230" ht="12.75">
      <c r="B1728" s="48"/>
      <c r="C1728" s="48"/>
      <c r="D1728" s="48"/>
      <c r="E1728" s="55"/>
      <c r="F1728" s="56"/>
      <c r="G1728" s="56"/>
      <c r="H1728" s="56"/>
      <c r="I1728" s="48"/>
      <c r="J1728" s="48"/>
      <c r="K1728" s="48"/>
      <c r="L1728" s="56"/>
      <c r="M1728" s="48"/>
      <c r="N1728" s="48"/>
      <c r="O1728" s="49"/>
      <c r="P1728" s="48"/>
      <c r="Q1728" s="48"/>
      <c r="R1728" s="56"/>
      <c r="S1728" s="52"/>
      <c r="T1728" s="116"/>
      <c r="U1728" s="116"/>
      <c r="V1728" s="116"/>
      <c r="W1728" s="116"/>
      <c r="X1728" s="43"/>
      <c r="Y1728" s="43"/>
      <c r="Z1728" s="42"/>
      <c r="AA1728" s="43"/>
      <c r="AB1728" s="45"/>
      <c r="AC1728" s="45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  <c r="BE1728" s="29"/>
      <c r="BF1728" s="29"/>
      <c r="BG1728" s="29"/>
      <c r="BH1728" s="29"/>
      <c r="BI1728" s="29"/>
      <c r="BJ1728" s="29"/>
      <c r="BK1728" s="29"/>
      <c r="BL1728" s="29"/>
      <c r="BM1728" s="29"/>
      <c r="BN1728" s="29"/>
      <c r="BO1728" s="29"/>
      <c r="BP1728" s="29"/>
      <c r="BQ1728" s="29"/>
      <c r="BR1728" s="29"/>
      <c r="BS1728" s="29"/>
      <c r="BT1728" s="29"/>
      <c r="BU1728" s="29"/>
      <c r="BV1728" s="29"/>
      <c r="BW1728" s="29"/>
      <c r="BX1728" s="29"/>
      <c r="BY1728" s="29"/>
      <c r="BZ1728" s="29"/>
      <c r="CA1728" s="29"/>
      <c r="CB1728" s="29"/>
      <c r="CC1728" s="29"/>
      <c r="CD1728" s="29"/>
      <c r="CE1728" s="29"/>
      <c r="CF1728" s="29"/>
      <c r="CG1728" s="29"/>
      <c r="CH1728" s="29"/>
      <c r="CI1728" s="29"/>
      <c r="CJ1728" s="29"/>
      <c r="CK1728" s="29"/>
      <c r="CL1728" s="29"/>
      <c r="CM1728" s="29"/>
      <c r="CN1728" s="29"/>
      <c r="CO1728" s="29"/>
      <c r="CP1728" s="29"/>
      <c r="CQ1728" s="29"/>
      <c r="CR1728" s="29"/>
      <c r="CS1728" s="29"/>
      <c r="CT1728" s="29"/>
      <c r="CU1728" s="29"/>
      <c r="CV1728" s="29"/>
      <c r="CW1728" s="29"/>
      <c r="CX1728" s="29"/>
      <c r="CY1728" s="29"/>
      <c r="CZ1728" s="29"/>
      <c r="DA1728" s="29"/>
      <c r="DB1728" s="29"/>
      <c r="DC1728" s="29"/>
      <c r="DD1728" s="29"/>
      <c r="DE1728" s="29"/>
      <c r="DF1728" s="29"/>
      <c r="DG1728" s="29"/>
      <c r="DH1728" s="29"/>
      <c r="DI1728" s="29"/>
      <c r="DJ1728" s="29"/>
      <c r="DK1728" s="29"/>
      <c r="DL1728" s="29"/>
      <c r="DM1728" s="29"/>
      <c r="DN1728" s="29"/>
      <c r="DO1728" s="29"/>
      <c r="DP1728" s="29"/>
      <c r="DQ1728" s="29"/>
      <c r="DR1728" s="29"/>
      <c r="DS1728" s="29"/>
      <c r="DT1728" s="29"/>
      <c r="DU1728" s="29"/>
      <c r="DV1728" s="29"/>
      <c r="DW1728" s="29"/>
      <c r="DX1728" s="29"/>
      <c r="DY1728" s="29"/>
      <c r="DZ1728" s="29"/>
      <c r="EA1728" s="29"/>
      <c r="EB1728" s="29"/>
      <c r="EC1728" s="29"/>
      <c r="ED1728" s="29"/>
      <c r="EE1728" s="29"/>
      <c r="EF1728" s="29"/>
      <c r="EG1728" s="29"/>
      <c r="EH1728" s="29"/>
      <c r="EI1728" s="29"/>
      <c r="EJ1728" s="29"/>
      <c r="EK1728" s="29"/>
      <c r="EL1728" s="29"/>
      <c r="EM1728" s="29"/>
      <c r="EN1728" s="29"/>
      <c r="EO1728" s="29"/>
      <c r="EP1728" s="29"/>
      <c r="EQ1728" s="29"/>
      <c r="ER1728" s="29"/>
      <c r="ES1728" s="29"/>
      <c r="ET1728" s="29"/>
      <c r="EU1728" s="29"/>
      <c r="EV1728" s="29"/>
      <c r="EW1728" s="29"/>
      <c r="EX1728" s="29"/>
      <c r="EY1728" s="29"/>
      <c r="EZ1728" s="29"/>
      <c r="FA1728" s="29"/>
      <c r="FB1728" s="29"/>
      <c r="FC1728" s="29"/>
      <c r="FD1728" s="29"/>
      <c r="FE1728" s="29"/>
      <c r="FF1728" s="29"/>
      <c r="FG1728" s="29"/>
      <c r="FH1728" s="29"/>
      <c r="FI1728" s="29"/>
      <c r="FJ1728" s="29"/>
      <c r="FK1728" s="29"/>
      <c r="FL1728" s="29"/>
      <c r="FM1728" s="29"/>
      <c r="FN1728" s="29"/>
      <c r="FO1728" s="29"/>
      <c r="FP1728" s="29"/>
      <c r="FQ1728" s="29"/>
      <c r="FR1728" s="29"/>
      <c r="FS1728" s="29"/>
      <c r="FT1728" s="29"/>
      <c r="FU1728" s="29"/>
      <c r="FV1728" s="29"/>
      <c r="FW1728" s="29"/>
      <c r="FX1728" s="29"/>
      <c r="FY1728" s="29"/>
      <c r="FZ1728" s="29"/>
      <c r="GA1728" s="29"/>
      <c r="GB1728" s="29"/>
      <c r="GC1728" s="29"/>
      <c r="GD1728" s="29"/>
      <c r="GE1728" s="29"/>
      <c r="GF1728" s="29"/>
      <c r="GG1728" s="29"/>
      <c r="GH1728" s="29"/>
      <c r="GI1728" s="29"/>
      <c r="GJ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</row>
    <row r="1729" spans="2:230" ht="12.75">
      <c r="B1729" s="48"/>
      <c r="C1729" s="48"/>
      <c r="D1729" s="48"/>
      <c r="E1729" s="55"/>
      <c r="F1729" s="56"/>
      <c r="G1729" s="56"/>
      <c r="H1729" s="56"/>
      <c r="I1729" s="48"/>
      <c r="J1729" s="48"/>
      <c r="K1729" s="48"/>
      <c r="L1729" s="56"/>
      <c r="M1729" s="48"/>
      <c r="N1729" s="48"/>
      <c r="O1729" s="49"/>
      <c r="P1729" s="48"/>
      <c r="Q1729" s="48"/>
      <c r="R1729" s="56"/>
      <c r="S1729" s="52"/>
      <c r="T1729" s="116"/>
      <c r="U1729" s="116"/>
      <c r="V1729" s="116"/>
      <c r="W1729" s="116"/>
      <c r="X1729" s="43"/>
      <c r="Y1729" s="43"/>
      <c r="Z1729" s="42"/>
      <c r="AA1729" s="43"/>
      <c r="AB1729" s="45"/>
      <c r="AC1729" s="45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  <c r="BE1729" s="29"/>
      <c r="BF1729" s="29"/>
      <c r="BG1729" s="29"/>
      <c r="BH1729" s="29"/>
      <c r="BI1729" s="29"/>
      <c r="BJ1729" s="29"/>
      <c r="BK1729" s="29"/>
      <c r="BL1729" s="29"/>
      <c r="BM1729" s="29"/>
      <c r="BN1729" s="29"/>
      <c r="BO1729" s="29"/>
      <c r="BP1729" s="29"/>
      <c r="BQ1729" s="29"/>
      <c r="BR1729" s="29"/>
      <c r="BS1729" s="29"/>
      <c r="BT1729" s="29"/>
      <c r="BU1729" s="29"/>
      <c r="BV1729" s="29"/>
      <c r="BW1729" s="29"/>
      <c r="BX1729" s="29"/>
      <c r="BY1729" s="29"/>
      <c r="BZ1729" s="29"/>
      <c r="CA1729" s="29"/>
      <c r="CB1729" s="29"/>
      <c r="CC1729" s="29"/>
      <c r="CD1729" s="29"/>
      <c r="CE1729" s="29"/>
      <c r="CF1729" s="29"/>
      <c r="CG1729" s="29"/>
      <c r="CH1729" s="29"/>
      <c r="CI1729" s="29"/>
      <c r="CJ1729" s="29"/>
      <c r="CK1729" s="29"/>
      <c r="CL1729" s="29"/>
      <c r="CM1729" s="29"/>
      <c r="CN1729" s="29"/>
      <c r="CO1729" s="29"/>
      <c r="CP1729" s="29"/>
      <c r="CQ1729" s="29"/>
      <c r="CR1729" s="29"/>
      <c r="CS1729" s="29"/>
      <c r="CT1729" s="29"/>
      <c r="CU1729" s="29"/>
      <c r="CV1729" s="29"/>
      <c r="CW1729" s="29"/>
      <c r="CX1729" s="29"/>
      <c r="CY1729" s="29"/>
      <c r="CZ1729" s="29"/>
      <c r="DA1729" s="29"/>
      <c r="DB1729" s="29"/>
      <c r="DC1729" s="29"/>
      <c r="DD1729" s="29"/>
      <c r="DE1729" s="29"/>
      <c r="DF1729" s="29"/>
      <c r="DG1729" s="29"/>
      <c r="DH1729" s="29"/>
      <c r="DI1729" s="29"/>
      <c r="DJ1729" s="29"/>
      <c r="DK1729" s="29"/>
      <c r="DL1729" s="29"/>
      <c r="DM1729" s="29"/>
      <c r="DN1729" s="29"/>
      <c r="DO1729" s="29"/>
      <c r="DP1729" s="29"/>
      <c r="DQ1729" s="29"/>
      <c r="DR1729" s="29"/>
      <c r="DS1729" s="29"/>
      <c r="DT1729" s="29"/>
      <c r="DU1729" s="29"/>
      <c r="DV1729" s="29"/>
      <c r="DW1729" s="29"/>
      <c r="DX1729" s="29"/>
      <c r="DY1729" s="29"/>
      <c r="DZ1729" s="29"/>
      <c r="EA1729" s="29"/>
      <c r="EB1729" s="29"/>
      <c r="EC1729" s="29"/>
      <c r="ED1729" s="29"/>
      <c r="EE1729" s="29"/>
      <c r="EF1729" s="29"/>
      <c r="EG1729" s="29"/>
      <c r="EH1729" s="29"/>
      <c r="EI1729" s="29"/>
      <c r="EJ1729" s="29"/>
      <c r="EK1729" s="29"/>
      <c r="EL1729" s="29"/>
      <c r="EM1729" s="29"/>
      <c r="EN1729" s="29"/>
      <c r="EO1729" s="29"/>
      <c r="EP1729" s="29"/>
      <c r="EQ1729" s="29"/>
      <c r="ER1729" s="29"/>
      <c r="ES1729" s="29"/>
      <c r="ET1729" s="29"/>
      <c r="EU1729" s="29"/>
      <c r="EV1729" s="29"/>
      <c r="EW1729" s="29"/>
      <c r="EX1729" s="29"/>
      <c r="EY1729" s="29"/>
      <c r="EZ1729" s="29"/>
      <c r="FA1729" s="29"/>
      <c r="FB1729" s="29"/>
      <c r="FC1729" s="29"/>
      <c r="FD1729" s="29"/>
      <c r="FE1729" s="29"/>
      <c r="FF1729" s="29"/>
      <c r="FG1729" s="29"/>
      <c r="FH1729" s="29"/>
      <c r="FI1729" s="29"/>
      <c r="FJ1729" s="29"/>
      <c r="FK1729" s="29"/>
      <c r="FL1729" s="29"/>
      <c r="FM1729" s="29"/>
      <c r="FN1729" s="29"/>
      <c r="FO1729" s="29"/>
      <c r="FP1729" s="29"/>
      <c r="FQ1729" s="29"/>
      <c r="FR1729" s="29"/>
      <c r="FS1729" s="29"/>
      <c r="FT1729" s="29"/>
      <c r="FU1729" s="29"/>
      <c r="FV1729" s="29"/>
      <c r="FW1729" s="29"/>
      <c r="FX1729" s="29"/>
      <c r="FY1729" s="29"/>
      <c r="FZ1729" s="29"/>
      <c r="GA1729" s="29"/>
      <c r="GB1729" s="29"/>
      <c r="GC1729" s="29"/>
      <c r="GD1729" s="29"/>
      <c r="GE1729" s="29"/>
      <c r="GF1729" s="29"/>
      <c r="GG1729" s="29"/>
      <c r="GH1729" s="29"/>
      <c r="GI1729" s="29"/>
      <c r="GJ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</row>
    <row r="1730" spans="2:230" ht="12.75">
      <c r="B1730" s="48"/>
      <c r="C1730" s="48"/>
      <c r="D1730" s="48"/>
      <c r="E1730" s="55"/>
      <c r="F1730" s="56"/>
      <c r="G1730" s="56"/>
      <c r="H1730" s="56"/>
      <c r="I1730" s="48"/>
      <c r="J1730" s="48"/>
      <c r="K1730" s="48"/>
      <c r="L1730" s="56"/>
      <c r="M1730" s="48"/>
      <c r="N1730" s="48"/>
      <c r="O1730" s="49"/>
      <c r="P1730" s="48"/>
      <c r="Q1730" s="48"/>
      <c r="R1730" s="56"/>
      <c r="S1730" s="52"/>
      <c r="T1730" s="116"/>
      <c r="U1730" s="116"/>
      <c r="V1730" s="116"/>
      <c r="W1730" s="116"/>
      <c r="X1730" s="43"/>
      <c r="Y1730" s="43"/>
      <c r="Z1730" s="42"/>
      <c r="AA1730" s="43"/>
      <c r="AB1730" s="45"/>
      <c r="AC1730" s="45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  <c r="BE1730" s="29"/>
      <c r="BF1730" s="29"/>
      <c r="BG1730" s="29"/>
      <c r="BH1730" s="29"/>
      <c r="BI1730" s="29"/>
      <c r="BJ1730" s="29"/>
      <c r="BK1730" s="29"/>
      <c r="BL1730" s="29"/>
      <c r="BM1730" s="29"/>
      <c r="BN1730" s="29"/>
      <c r="BO1730" s="29"/>
      <c r="BP1730" s="29"/>
      <c r="BQ1730" s="29"/>
      <c r="BR1730" s="29"/>
      <c r="BS1730" s="29"/>
      <c r="BT1730" s="29"/>
      <c r="BU1730" s="29"/>
      <c r="BV1730" s="29"/>
      <c r="BW1730" s="29"/>
      <c r="BX1730" s="29"/>
      <c r="BY1730" s="29"/>
      <c r="BZ1730" s="29"/>
      <c r="CA1730" s="29"/>
      <c r="CB1730" s="29"/>
      <c r="CC1730" s="29"/>
      <c r="CD1730" s="29"/>
      <c r="CE1730" s="29"/>
      <c r="CF1730" s="29"/>
      <c r="CG1730" s="29"/>
      <c r="CH1730" s="29"/>
      <c r="CI1730" s="29"/>
      <c r="CJ1730" s="29"/>
      <c r="CK1730" s="29"/>
      <c r="CL1730" s="29"/>
      <c r="CM1730" s="29"/>
      <c r="CN1730" s="29"/>
      <c r="CO1730" s="29"/>
      <c r="CP1730" s="29"/>
      <c r="CQ1730" s="29"/>
      <c r="CR1730" s="29"/>
      <c r="CS1730" s="29"/>
      <c r="CT1730" s="29"/>
      <c r="CU1730" s="29"/>
      <c r="CV1730" s="29"/>
      <c r="CW1730" s="29"/>
      <c r="CX1730" s="29"/>
      <c r="CY1730" s="29"/>
      <c r="CZ1730" s="29"/>
      <c r="DA1730" s="29"/>
      <c r="DB1730" s="29"/>
      <c r="DC1730" s="29"/>
      <c r="DD1730" s="29"/>
      <c r="DE1730" s="29"/>
      <c r="DF1730" s="29"/>
      <c r="DG1730" s="29"/>
      <c r="DH1730" s="29"/>
      <c r="DI1730" s="29"/>
      <c r="DJ1730" s="29"/>
      <c r="DK1730" s="29"/>
      <c r="DL1730" s="29"/>
      <c r="DM1730" s="29"/>
      <c r="DN1730" s="29"/>
      <c r="DO1730" s="29"/>
      <c r="DP1730" s="29"/>
      <c r="DQ1730" s="29"/>
      <c r="DR1730" s="29"/>
      <c r="DS1730" s="29"/>
      <c r="DT1730" s="29"/>
      <c r="DU1730" s="29"/>
      <c r="DV1730" s="29"/>
      <c r="DW1730" s="29"/>
      <c r="DX1730" s="29"/>
      <c r="DY1730" s="29"/>
      <c r="DZ1730" s="29"/>
      <c r="EA1730" s="29"/>
      <c r="EB1730" s="29"/>
      <c r="EC1730" s="29"/>
      <c r="ED1730" s="29"/>
      <c r="EE1730" s="29"/>
      <c r="EF1730" s="29"/>
      <c r="EG1730" s="29"/>
      <c r="EH1730" s="29"/>
      <c r="EI1730" s="29"/>
      <c r="EJ1730" s="29"/>
      <c r="EK1730" s="29"/>
      <c r="EL1730" s="29"/>
      <c r="EM1730" s="29"/>
      <c r="EN1730" s="29"/>
      <c r="EO1730" s="29"/>
      <c r="EP1730" s="29"/>
      <c r="EQ1730" s="29"/>
      <c r="ER1730" s="29"/>
      <c r="ES1730" s="29"/>
      <c r="ET1730" s="29"/>
      <c r="EU1730" s="29"/>
      <c r="EV1730" s="29"/>
      <c r="EW1730" s="29"/>
      <c r="EX1730" s="29"/>
      <c r="EY1730" s="29"/>
      <c r="EZ1730" s="29"/>
      <c r="FA1730" s="29"/>
      <c r="FB1730" s="29"/>
      <c r="FC1730" s="29"/>
      <c r="FD1730" s="29"/>
      <c r="FE1730" s="29"/>
      <c r="FF1730" s="29"/>
      <c r="FG1730" s="29"/>
      <c r="FH1730" s="29"/>
      <c r="FI1730" s="29"/>
      <c r="FJ1730" s="29"/>
      <c r="FK1730" s="29"/>
      <c r="FL1730" s="29"/>
      <c r="FM1730" s="29"/>
      <c r="FN1730" s="29"/>
      <c r="FO1730" s="29"/>
      <c r="FP1730" s="29"/>
      <c r="FQ1730" s="29"/>
      <c r="FR1730" s="29"/>
      <c r="FS1730" s="29"/>
      <c r="FT1730" s="29"/>
      <c r="FU1730" s="29"/>
      <c r="FV1730" s="29"/>
      <c r="FW1730" s="29"/>
      <c r="FX1730" s="29"/>
      <c r="FY1730" s="29"/>
      <c r="FZ1730" s="29"/>
      <c r="GA1730" s="29"/>
      <c r="GB1730" s="29"/>
      <c r="GC1730" s="29"/>
      <c r="GD1730" s="29"/>
      <c r="GE1730" s="29"/>
      <c r="GF1730" s="29"/>
      <c r="GG1730" s="29"/>
      <c r="GH1730" s="29"/>
      <c r="GI1730" s="29"/>
      <c r="GJ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</row>
    <row r="1731" spans="2:230" ht="12.75">
      <c r="B1731" s="48"/>
      <c r="C1731" s="48"/>
      <c r="D1731" s="48"/>
      <c r="E1731" s="55"/>
      <c r="F1731" s="56"/>
      <c r="G1731" s="56"/>
      <c r="H1731" s="56"/>
      <c r="I1731" s="48"/>
      <c r="J1731" s="48"/>
      <c r="K1731" s="48"/>
      <c r="L1731" s="56"/>
      <c r="M1731" s="48"/>
      <c r="N1731" s="48"/>
      <c r="O1731" s="49"/>
      <c r="P1731" s="48"/>
      <c r="Q1731" s="48"/>
      <c r="R1731" s="56"/>
      <c r="S1731" s="52"/>
      <c r="T1731" s="116"/>
      <c r="U1731" s="116"/>
      <c r="V1731" s="116"/>
      <c r="W1731" s="116"/>
      <c r="X1731" s="43"/>
      <c r="Y1731" s="43"/>
      <c r="Z1731" s="42"/>
      <c r="AA1731" s="43"/>
      <c r="AB1731" s="45"/>
      <c r="AC1731" s="45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  <c r="BE1731" s="29"/>
      <c r="BF1731" s="29"/>
      <c r="BG1731" s="29"/>
      <c r="BH1731" s="29"/>
      <c r="BI1731" s="29"/>
      <c r="BJ1731" s="29"/>
      <c r="BK1731" s="29"/>
      <c r="BL1731" s="29"/>
      <c r="BM1731" s="29"/>
      <c r="BN1731" s="29"/>
      <c r="BO1731" s="29"/>
      <c r="BP1731" s="29"/>
      <c r="BQ1731" s="29"/>
      <c r="BR1731" s="29"/>
      <c r="BS1731" s="29"/>
      <c r="BT1731" s="29"/>
      <c r="BU1731" s="29"/>
      <c r="BV1731" s="29"/>
      <c r="BW1731" s="29"/>
      <c r="BX1731" s="29"/>
      <c r="BY1731" s="29"/>
      <c r="BZ1731" s="29"/>
      <c r="CA1731" s="29"/>
      <c r="CB1731" s="29"/>
      <c r="CC1731" s="29"/>
      <c r="CD1731" s="29"/>
      <c r="CE1731" s="29"/>
      <c r="CF1731" s="29"/>
      <c r="CG1731" s="29"/>
      <c r="CH1731" s="29"/>
      <c r="CI1731" s="29"/>
      <c r="CJ1731" s="29"/>
      <c r="CK1731" s="29"/>
      <c r="CL1731" s="29"/>
      <c r="CM1731" s="29"/>
      <c r="CN1731" s="29"/>
      <c r="CO1731" s="29"/>
      <c r="CP1731" s="29"/>
      <c r="CQ1731" s="29"/>
      <c r="CR1731" s="29"/>
      <c r="CS1731" s="29"/>
      <c r="CT1731" s="29"/>
      <c r="CU1731" s="29"/>
      <c r="CV1731" s="29"/>
      <c r="CW1731" s="29"/>
      <c r="CX1731" s="29"/>
      <c r="CY1731" s="29"/>
      <c r="CZ1731" s="29"/>
      <c r="DA1731" s="29"/>
      <c r="DB1731" s="29"/>
      <c r="DC1731" s="29"/>
      <c r="DD1731" s="29"/>
      <c r="DE1731" s="29"/>
      <c r="DF1731" s="29"/>
      <c r="DG1731" s="29"/>
      <c r="DH1731" s="29"/>
      <c r="DI1731" s="29"/>
      <c r="DJ1731" s="29"/>
      <c r="DK1731" s="29"/>
      <c r="DL1731" s="29"/>
      <c r="DM1731" s="29"/>
      <c r="DN1731" s="29"/>
      <c r="DO1731" s="29"/>
      <c r="DP1731" s="29"/>
      <c r="DQ1731" s="29"/>
      <c r="DR1731" s="29"/>
      <c r="DS1731" s="29"/>
      <c r="DT1731" s="29"/>
      <c r="DU1731" s="29"/>
      <c r="DV1731" s="29"/>
      <c r="DW1731" s="29"/>
      <c r="DX1731" s="29"/>
      <c r="DY1731" s="29"/>
      <c r="DZ1731" s="29"/>
      <c r="EA1731" s="29"/>
      <c r="EB1731" s="29"/>
      <c r="EC1731" s="29"/>
      <c r="ED1731" s="29"/>
      <c r="EE1731" s="29"/>
      <c r="EF1731" s="29"/>
      <c r="EG1731" s="29"/>
      <c r="EH1731" s="29"/>
      <c r="EI1731" s="29"/>
      <c r="EJ1731" s="29"/>
      <c r="EK1731" s="29"/>
      <c r="EL1731" s="29"/>
      <c r="EM1731" s="29"/>
      <c r="EN1731" s="29"/>
      <c r="EO1731" s="29"/>
      <c r="EP1731" s="29"/>
      <c r="EQ1731" s="29"/>
      <c r="ER1731" s="29"/>
      <c r="ES1731" s="29"/>
      <c r="ET1731" s="29"/>
      <c r="EU1731" s="29"/>
      <c r="EV1731" s="29"/>
      <c r="EW1731" s="29"/>
      <c r="EX1731" s="29"/>
      <c r="EY1731" s="29"/>
      <c r="EZ1731" s="29"/>
      <c r="FA1731" s="29"/>
      <c r="FB1731" s="29"/>
      <c r="FC1731" s="29"/>
      <c r="FD1731" s="29"/>
      <c r="FE1731" s="29"/>
      <c r="FF1731" s="29"/>
      <c r="FG1731" s="29"/>
      <c r="FH1731" s="29"/>
      <c r="FI1731" s="29"/>
      <c r="FJ1731" s="29"/>
      <c r="FK1731" s="29"/>
      <c r="FL1731" s="29"/>
      <c r="FM1731" s="29"/>
      <c r="FN1731" s="29"/>
      <c r="FO1731" s="29"/>
      <c r="FP1731" s="29"/>
      <c r="FQ1731" s="29"/>
      <c r="FR1731" s="29"/>
      <c r="FS1731" s="29"/>
      <c r="FT1731" s="29"/>
      <c r="FU1731" s="29"/>
      <c r="FV1731" s="29"/>
      <c r="FW1731" s="29"/>
      <c r="FX1731" s="29"/>
      <c r="FY1731" s="29"/>
      <c r="FZ1731" s="29"/>
      <c r="GA1731" s="29"/>
      <c r="GB1731" s="29"/>
      <c r="GC1731" s="29"/>
      <c r="GD1731" s="29"/>
      <c r="GE1731" s="29"/>
      <c r="GF1731" s="29"/>
      <c r="GG1731" s="29"/>
      <c r="GH1731" s="29"/>
      <c r="GI1731" s="29"/>
      <c r="GJ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</row>
    <row r="1732" spans="2:230" ht="12.75">
      <c r="B1732" s="48"/>
      <c r="C1732" s="48"/>
      <c r="D1732" s="48"/>
      <c r="E1732" s="55"/>
      <c r="F1732" s="56"/>
      <c r="G1732" s="56"/>
      <c r="H1732" s="56"/>
      <c r="I1732" s="48"/>
      <c r="J1732" s="48"/>
      <c r="K1732" s="48"/>
      <c r="L1732" s="56"/>
      <c r="M1732" s="48"/>
      <c r="N1732" s="48"/>
      <c r="O1732" s="49"/>
      <c r="P1732" s="48"/>
      <c r="Q1732" s="48"/>
      <c r="R1732" s="56"/>
      <c r="S1732" s="52"/>
      <c r="T1732" s="116"/>
      <c r="U1732" s="116"/>
      <c r="V1732" s="116"/>
      <c r="W1732" s="116"/>
      <c r="X1732" s="43"/>
      <c r="Y1732" s="43"/>
      <c r="Z1732" s="42"/>
      <c r="AA1732" s="43"/>
      <c r="AB1732" s="45"/>
      <c r="AC1732" s="45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  <c r="BE1732" s="29"/>
      <c r="BF1732" s="29"/>
      <c r="BG1732" s="29"/>
      <c r="BH1732" s="29"/>
      <c r="BI1732" s="29"/>
      <c r="BJ1732" s="29"/>
      <c r="BK1732" s="29"/>
      <c r="BL1732" s="29"/>
      <c r="BM1732" s="29"/>
      <c r="BN1732" s="29"/>
      <c r="BO1732" s="29"/>
      <c r="BP1732" s="29"/>
      <c r="BQ1732" s="29"/>
      <c r="BR1732" s="29"/>
      <c r="BS1732" s="29"/>
      <c r="BT1732" s="29"/>
      <c r="BU1732" s="29"/>
      <c r="BV1732" s="29"/>
      <c r="BW1732" s="29"/>
      <c r="BX1732" s="29"/>
      <c r="BY1732" s="29"/>
      <c r="BZ1732" s="29"/>
      <c r="CA1732" s="29"/>
      <c r="CB1732" s="29"/>
      <c r="CC1732" s="29"/>
      <c r="CD1732" s="29"/>
      <c r="CE1732" s="29"/>
      <c r="CF1732" s="29"/>
      <c r="CG1732" s="29"/>
      <c r="CH1732" s="29"/>
      <c r="CI1732" s="29"/>
      <c r="CJ1732" s="29"/>
      <c r="CK1732" s="29"/>
      <c r="CL1732" s="29"/>
      <c r="CM1732" s="29"/>
      <c r="CN1732" s="29"/>
      <c r="CO1732" s="29"/>
      <c r="CP1732" s="29"/>
      <c r="CQ1732" s="29"/>
      <c r="CR1732" s="29"/>
      <c r="CS1732" s="29"/>
      <c r="CT1732" s="29"/>
      <c r="CU1732" s="29"/>
      <c r="CV1732" s="29"/>
      <c r="CW1732" s="29"/>
      <c r="CX1732" s="29"/>
      <c r="CY1732" s="29"/>
      <c r="CZ1732" s="29"/>
      <c r="DA1732" s="29"/>
      <c r="DB1732" s="29"/>
      <c r="DC1732" s="29"/>
      <c r="DD1732" s="29"/>
      <c r="DE1732" s="29"/>
      <c r="DF1732" s="29"/>
      <c r="DG1732" s="29"/>
      <c r="DH1732" s="29"/>
      <c r="DI1732" s="29"/>
      <c r="DJ1732" s="29"/>
      <c r="DK1732" s="29"/>
      <c r="DL1732" s="29"/>
      <c r="DM1732" s="29"/>
      <c r="DN1732" s="29"/>
      <c r="DO1732" s="29"/>
      <c r="DP1732" s="29"/>
      <c r="DQ1732" s="29"/>
      <c r="DR1732" s="29"/>
      <c r="DS1732" s="29"/>
      <c r="DT1732" s="29"/>
      <c r="DU1732" s="29"/>
      <c r="DV1732" s="29"/>
      <c r="DW1732" s="29"/>
      <c r="DX1732" s="29"/>
      <c r="DY1732" s="29"/>
      <c r="DZ1732" s="29"/>
      <c r="EA1732" s="29"/>
      <c r="EB1732" s="29"/>
      <c r="EC1732" s="29"/>
      <c r="ED1732" s="29"/>
      <c r="EE1732" s="29"/>
      <c r="EF1732" s="29"/>
      <c r="EG1732" s="29"/>
      <c r="EH1732" s="29"/>
      <c r="EI1732" s="29"/>
      <c r="EJ1732" s="29"/>
      <c r="EK1732" s="29"/>
      <c r="EL1732" s="29"/>
      <c r="EM1732" s="29"/>
      <c r="EN1732" s="29"/>
      <c r="EO1732" s="29"/>
      <c r="EP1732" s="29"/>
      <c r="EQ1732" s="29"/>
      <c r="ER1732" s="29"/>
      <c r="ES1732" s="29"/>
      <c r="ET1732" s="29"/>
      <c r="EU1732" s="29"/>
      <c r="EV1732" s="29"/>
      <c r="EW1732" s="29"/>
      <c r="EX1732" s="29"/>
      <c r="EY1732" s="29"/>
      <c r="EZ1732" s="29"/>
      <c r="FA1732" s="29"/>
      <c r="FB1732" s="29"/>
      <c r="FC1732" s="29"/>
      <c r="FD1732" s="29"/>
      <c r="FE1732" s="29"/>
      <c r="FF1732" s="29"/>
      <c r="FG1732" s="29"/>
      <c r="FH1732" s="29"/>
      <c r="FI1732" s="29"/>
      <c r="FJ1732" s="29"/>
      <c r="FK1732" s="29"/>
      <c r="FL1732" s="29"/>
      <c r="FM1732" s="29"/>
      <c r="FN1732" s="29"/>
      <c r="FO1732" s="29"/>
      <c r="FP1732" s="29"/>
      <c r="FQ1732" s="29"/>
      <c r="FR1732" s="29"/>
      <c r="FS1732" s="29"/>
      <c r="FT1732" s="29"/>
      <c r="FU1732" s="29"/>
      <c r="FV1732" s="29"/>
      <c r="FW1732" s="29"/>
      <c r="FX1732" s="29"/>
      <c r="FY1732" s="29"/>
      <c r="FZ1732" s="29"/>
      <c r="GA1732" s="29"/>
      <c r="GB1732" s="29"/>
      <c r="GC1732" s="29"/>
      <c r="GD1732" s="29"/>
      <c r="GE1732" s="29"/>
      <c r="GF1732" s="29"/>
      <c r="GG1732" s="29"/>
      <c r="GH1732" s="29"/>
      <c r="GI1732" s="29"/>
      <c r="GJ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</row>
    <row r="1733" spans="2:230" ht="12.75">
      <c r="B1733" s="48"/>
      <c r="C1733" s="48"/>
      <c r="D1733" s="48"/>
      <c r="E1733" s="55"/>
      <c r="F1733" s="56"/>
      <c r="G1733" s="56"/>
      <c r="H1733" s="56"/>
      <c r="I1733" s="48"/>
      <c r="J1733" s="48"/>
      <c r="K1733" s="48"/>
      <c r="L1733" s="56"/>
      <c r="M1733" s="48"/>
      <c r="N1733" s="48"/>
      <c r="O1733" s="49"/>
      <c r="P1733" s="48"/>
      <c r="Q1733" s="48"/>
      <c r="R1733" s="56"/>
      <c r="S1733" s="52"/>
      <c r="T1733" s="116"/>
      <c r="U1733" s="116"/>
      <c r="V1733" s="116"/>
      <c r="W1733" s="116"/>
      <c r="X1733" s="43"/>
      <c r="Y1733" s="43"/>
      <c r="Z1733" s="42"/>
      <c r="AA1733" s="43"/>
      <c r="AB1733" s="45"/>
      <c r="AC1733" s="45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  <c r="BI1733" s="29"/>
      <c r="BJ1733" s="29"/>
      <c r="BK1733" s="29"/>
      <c r="BL1733" s="29"/>
      <c r="BM1733" s="29"/>
      <c r="BN1733" s="29"/>
      <c r="BO1733" s="29"/>
      <c r="BP1733" s="29"/>
      <c r="BQ1733" s="29"/>
      <c r="BR1733" s="29"/>
      <c r="BS1733" s="29"/>
      <c r="BT1733" s="29"/>
      <c r="BU1733" s="29"/>
      <c r="BV1733" s="29"/>
      <c r="BW1733" s="29"/>
      <c r="BX1733" s="29"/>
      <c r="BY1733" s="29"/>
      <c r="BZ1733" s="29"/>
      <c r="CA1733" s="29"/>
      <c r="CB1733" s="29"/>
      <c r="CC1733" s="29"/>
      <c r="CD1733" s="29"/>
      <c r="CE1733" s="29"/>
      <c r="CF1733" s="29"/>
      <c r="CG1733" s="29"/>
      <c r="CH1733" s="29"/>
      <c r="CI1733" s="29"/>
      <c r="CJ1733" s="29"/>
      <c r="CK1733" s="29"/>
      <c r="CL1733" s="29"/>
      <c r="CM1733" s="29"/>
      <c r="CN1733" s="29"/>
      <c r="CO1733" s="29"/>
      <c r="CP1733" s="29"/>
      <c r="CQ1733" s="29"/>
      <c r="CR1733" s="29"/>
      <c r="CS1733" s="29"/>
      <c r="CT1733" s="29"/>
      <c r="CU1733" s="29"/>
      <c r="CV1733" s="29"/>
      <c r="CW1733" s="29"/>
      <c r="CX1733" s="29"/>
      <c r="CY1733" s="29"/>
      <c r="CZ1733" s="29"/>
      <c r="DA1733" s="29"/>
      <c r="DB1733" s="29"/>
      <c r="DC1733" s="29"/>
      <c r="DD1733" s="29"/>
      <c r="DE1733" s="29"/>
      <c r="DF1733" s="29"/>
      <c r="DG1733" s="29"/>
      <c r="DH1733" s="29"/>
      <c r="DI1733" s="29"/>
      <c r="DJ1733" s="29"/>
      <c r="DK1733" s="29"/>
      <c r="DL1733" s="29"/>
      <c r="DM1733" s="29"/>
      <c r="DN1733" s="29"/>
      <c r="DO1733" s="29"/>
      <c r="DP1733" s="29"/>
      <c r="DQ1733" s="29"/>
      <c r="DR1733" s="29"/>
      <c r="DS1733" s="29"/>
      <c r="DT1733" s="29"/>
      <c r="DU1733" s="29"/>
      <c r="DV1733" s="29"/>
      <c r="DW1733" s="29"/>
      <c r="DX1733" s="29"/>
      <c r="DY1733" s="29"/>
      <c r="DZ1733" s="29"/>
      <c r="EA1733" s="29"/>
      <c r="EB1733" s="29"/>
      <c r="EC1733" s="29"/>
      <c r="ED1733" s="29"/>
      <c r="EE1733" s="29"/>
      <c r="EF1733" s="29"/>
      <c r="EG1733" s="29"/>
      <c r="EH1733" s="29"/>
      <c r="EI1733" s="29"/>
      <c r="EJ1733" s="29"/>
      <c r="EK1733" s="29"/>
      <c r="EL1733" s="29"/>
      <c r="EM1733" s="29"/>
      <c r="EN1733" s="29"/>
      <c r="EO1733" s="29"/>
      <c r="EP1733" s="29"/>
      <c r="EQ1733" s="29"/>
      <c r="ER1733" s="29"/>
      <c r="ES1733" s="29"/>
      <c r="ET1733" s="29"/>
      <c r="EU1733" s="29"/>
      <c r="EV1733" s="29"/>
      <c r="EW1733" s="29"/>
      <c r="EX1733" s="29"/>
      <c r="EY1733" s="29"/>
      <c r="EZ1733" s="29"/>
      <c r="FA1733" s="29"/>
      <c r="FB1733" s="29"/>
      <c r="FC1733" s="29"/>
      <c r="FD1733" s="29"/>
      <c r="FE1733" s="29"/>
      <c r="FF1733" s="29"/>
      <c r="FG1733" s="29"/>
      <c r="FH1733" s="29"/>
      <c r="FI1733" s="29"/>
      <c r="FJ1733" s="29"/>
      <c r="FK1733" s="29"/>
      <c r="FL1733" s="29"/>
      <c r="FM1733" s="29"/>
      <c r="FN1733" s="29"/>
      <c r="FO1733" s="29"/>
      <c r="FP1733" s="29"/>
      <c r="FQ1733" s="29"/>
      <c r="FR1733" s="29"/>
      <c r="FS1733" s="29"/>
      <c r="FT1733" s="29"/>
      <c r="FU1733" s="29"/>
      <c r="FV1733" s="29"/>
      <c r="FW1733" s="29"/>
      <c r="FX1733" s="29"/>
      <c r="FY1733" s="29"/>
      <c r="FZ1733" s="29"/>
      <c r="GA1733" s="29"/>
      <c r="GB1733" s="29"/>
      <c r="GC1733" s="29"/>
      <c r="GD1733" s="29"/>
      <c r="GE1733" s="29"/>
      <c r="GF1733" s="29"/>
      <c r="GG1733" s="29"/>
      <c r="GH1733" s="29"/>
      <c r="GI1733" s="29"/>
      <c r="GJ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</row>
    <row r="1734" spans="2:230" ht="12.75">
      <c r="B1734" s="48"/>
      <c r="C1734" s="48"/>
      <c r="D1734" s="48"/>
      <c r="E1734" s="55"/>
      <c r="F1734" s="56"/>
      <c r="G1734" s="56"/>
      <c r="H1734" s="56"/>
      <c r="I1734" s="48"/>
      <c r="J1734" s="48"/>
      <c r="K1734" s="48"/>
      <c r="L1734" s="56"/>
      <c r="M1734" s="48"/>
      <c r="N1734" s="48"/>
      <c r="O1734" s="49"/>
      <c r="P1734" s="48"/>
      <c r="Q1734" s="48"/>
      <c r="R1734" s="56"/>
      <c r="S1734" s="52"/>
      <c r="T1734" s="116"/>
      <c r="U1734" s="116"/>
      <c r="V1734" s="116"/>
      <c r="W1734" s="116"/>
      <c r="X1734" s="43"/>
      <c r="Y1734" s="43"/>
      <c r="Z1734" s="42"/>
      <c r="AA1734" s="43"/>
      <c r="AB1734" s="45"/>
      <c r="AC1734" s="45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  <c r="BE1734" s="29"/>
      <c r="BF1734" s="29"/>
      <c r="BG1734" s="29"/>
      <c r="BH1734" s="29"/>
      <c r="BI1734" s="29"/>
      <c r="BJ1734" s="29"/>
      <c r="BK1734" s="29"/>
      <c r="BL1734" s="29"/>
      <c r="BM1734" s="29"/>
      <c r="BN1734" s="29"/>
      <c r="BO1734" s="29"/>
      <c r="BP1734" s="29"/>
      <c r="BQ1734" s="29"/>
      <c r="BR1734" s="29"/>
      <c r="BS1734" s="29"/>
      <c r="BT1734" s="29"/>
      <c r="BU1734" s="29"/>
      <c r="BV1734" s="29"/>
      <c r="BW1734" s="29"/>
      <c r="BX1734" s="29"/>
      <c r="BY1734" s="29"/>
      <c r="BZ1734" s="29"/>
      <c r="CA1734" s="29"/>
      <c r="CB1734" s="29"/>
      <c r="CC1734" s="29"/>
      <c r="CD1734" s="29"/>
      <c r="CE1734" s="29"/>
      <c r="CF1734" s="29"/>
      <c r="CG1734" s="29"/>
      <c r="CH1734" s="29"/>
      <c r="CI1734" s="29"/>
      <c r="CJ1734" s="29"/>
      <c r="CK1734" s="29"/>
      <c r="CL1734" s="29"/>
      <c r="CM1734" s="29"/>
      <c r="CN1734" s="29"/>
      <c r="CO1734" s="29"/>
      <c r="CP1734" s="29"/>
      <c r="CQ1734" s="29"/>
      <c r="CR1734" s="29"/>
      <c r="CS1734" s="29"/>
      <c r="CT1734" s="29"/>
      <c r="CU1734" s="29"/>
      <c r="CV1734" s="29"/>
      <c r="CW1734" s="29"/>
      <c r="CX1734" s="29"/>
      <c r="CY1734" s="29"/>
      <c r="CZ1734" s="29"/>
      <c r="DA1734" s="29"/>
      <c r="DB1734" s="29"/>
      <c r="DC1734" s="29"/>
      <c r="DD1734" s="29"/>
      <c r="DE1734" s="29"/>
      <c r="DF1734" s="29"/>
      <c r="DG1734" s="29"/>
      <c r="DH1734" s="29"/>
      <c r="DI1734" s="29"/>
      <c r="DJ1734" s="29"/>
      <c r="DK1734" s="29"/>
      <c r="DL1734" s="29"/>
      <c r="DM1734" s="29"/>
      <c r="DN1734" s="29"/>
      <c r="DO1734" s="29"/>
      <c r="DP1734" s="29"/>
      <c r="DQ1734" s="29"/>
      <c r="DR1734" s="29"/>
      <c r="DS1734" s="29"/>
      <c r="DT1734" s="29"/>
      <c r="DU1734" s="29"/>
      <c r="DV1734" s="29"/>
      <c r="DW1734" s="29"/>
      <c r="DX1734" s="29"/>
      <c r="DY1734" s="29"/>
      <c r="DZ1734" s="29"/>
      <c r="EA1734" s="29"/>
      <c r="EB1734" s="29"/>
      <c r="EC1734" s="29"/>
      <c r="ED1734" s="29"/>
      <c r="EE1734" s="29"/>
      <c r="EF1734" s="29"/>
      <c r="EG1734" s="29"/>
      <c r="EH1734" s="29"/>
      <c r="EI1734" s="29"/>
      <c r="EJ1734" s="29"/>
      <c r="EK1734" s="29"/>
      <c r="EL1734" s="29"/>
      <c r="EM1734" s="29"/>
      <c r="EN1734" s="29"/>
      <c r="EO1734" s="29"/>
      <c r="EP1734" s="29"/>
      <c r="EQ1734" s="29"/>
      <c r="ER1734" s="29"/>
      <c r="ES1734" s="29"/>
      <c r="ET1734" s="29"/>
      <c r="EU1734" s="29"/>
      <c r="EV1734" s="29"/>
      <c r="EW1734" s="29"/>
      <c r="EX1734" s="29"/>
      <c r="EY1734" s="29"/>
      <c r="EZ1734" s="29"/>
      <c r="FA1734" s="29"/>
      <c r="FB1734" s="29"/>
      <c r="FC1734" s="29"/>
      <c r="FD1734" s="29"/>
      <c r="FE1734" s="29"/>
      <c r="FF1734" s="29"/>
      <c r="FG1734" s="29"/>
      <c r="FH1734" s="29"/>
      <c r="FI1734" s="29"/>
      <c r="FJ1734" s="29"/>
      <c r="FK1734" s="29"/>
      <c r="FL1734" s="29"/>
      <c r="FM1734" s="29"/>
      <c r="FN1734" s="29"/>
      <c r="FO1734" s="29"/>
      <c r="FP1734" s="29"/>
      <c r="FQ1734" s="29"/>
      <c r="FR1734" s="29"/>
      <c r="FS1734" s="29"/>
      <c r="FT1734" s="29"/>
      <c r="FU1734" s="29"/>
      <c r="FV1734" s="29"/>
      <c r="FW1734" s="29"/>
      <c r="FX1734" s="29"/>
      <c r="FY1734" s="29"/>
      <c r="FZ1734" s="29"/>
      <c r="GA1734" s="29"/>
      <c r="GB1734" s="29"/>
      <c r="GC1734" s="29"/>
      <c r="GD1734" s="29"/>
      <c r="GE1734" s="29"/>
      <c r="GF1734" s="29"/>
      <c r="GG1734" s="29"/>
      <c r="GH1734" s="29"/>
      <c r="GI1734" s="29"/>
      <c r="GJ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</row>
    <row r="1735" spans="2:230" ht="12.75">
      <c r="B1735" s="48"/>
      <c r="C1735" s="48"/>
      <c r="D1735" s="48"/>
      <c r="E1735" s="55"/>
      <c r="F1735" s="56"/>
      <c r="G1735" s="56"/>
      <c r="H1735" s="56"/>
      <c r="I1735" s="48"/>
      <c r="J1735" s="48"/>
      <c r="K1735" s="48"/>
      <c r="L1735" s="56"/>
      <c r="M1735" s="48"/>
      <c r="N1735" s="48"/>
      <c r="O1735" s="49"/>
      <c r="P1735" s="48"/>
      <c r="Q1735" s="48"/>
      <c r="R1735" s="56"/>
      <c r="S1735" s="52"/>
      <c r="T1735" s="116"/>
      <c r="U1735" s="116"/>
      <c r="V1735" s="116"/>
      <c r="W1735" s="116"/>
      <c r="X1735" s="43"/>
      <c r="Y1735" s="43"/>
      <c r="Z1735" s="42"/>
      <c r="AA1735" s="43"/>
      <c r="AB1735" s="45"/>
      <c r="AC1735" s="45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  <c r="BE1735" s="29"/>
      <c r="BF1735" s="29"/>
      <c r="BG1735" s="29"/>
      <c r="BH1735" s="29"/>
      <c r="BI1735" s="29"/>
      <c r="BJ1735" s="29"/>
      <c r="BK1735" s="29"/>
      <c r="BL1735" s="29"/>
      <c r="BM1735" s="29"/>
      <c r="BN1735" s="29"/>
      <c r="BO1735" s="29"/>
      <c r="BP1735" s="29"/>
      <c r="BQ1735" s="29"/>
      <c r="BR1735" s="29"/>
      <c r="BS1735" s="29"/>
      <c r="BT1735" s="29"/>
      <c r="BU1735" s="29"/>
      <c r="BV1735" s="29"/>
      <c r="BW1735" s="29"/>
      <c r="BX1735" s="29"/>
      <c r="BY1735" s="29"/>
      <c r="BZ1735" s="29"/>
      <c r="CA1735" s="29"/>
      <c r="CB1735" s="29"/>
      <c r="CC1735" s="29"/>
      <c r="CD1735" s="29"/>
      <c r="CE1735" s="29"/>
      <c r="CF1735" s="29"/>
      <c r="CG1735" s="29"/>
      <c r="CH1735" s="29"/>
      <c r="CI1735" s="29"/>
      <c r="CJ1735" s="29"/>
      <c r="CK1735" s="29"/>
      <c r="CL1735" s="29"/>
      <c r="CM1735" s="29"/>
      <c r="CN1735" s="29"/>
      <c r="CO1735" s="29"/>
      <c r="CP1735" s="29"/>
      <c r="CQ1735" s="29"/>
      <c r="CR1735" s="29"/>
      <c r="CS1735" s="29"/>
      <c r="CT1735" s="29"/>
      <c r="CU1735" s="29"/>
      <c r="CV1735" s="29"/>
      <c r="CW1735" s="29"/>
      <c r="CX1735" s="29"/>
      <c r="CY1735" s="29"/>
      <c r="CZ1735" s="29"/>
      <c r="DA1735" s="29"/>
      <c r="DB1735" s="29"/>
      <c r="DC1735" s="29"/>
      <c r="DD1735" s="29"/>
      <c r="DE1735" s="29"/>
      <c r="DF1735" s="29"/>
      <c r="DG1735" s="29"/>
      <c r="DH1735" s="29"/>
      <c r="DI1735" s="29"/>
      <c r="DJ1735" s="29"/>
      <c r="DK1735" s="29"/>
      <c r="DL1735" s="29"/>
      <c r="DM1735" s="29"/>
      <c r="DN1735" s="29"/>
      <c r="DO1735" s="29"/>
      <c r="DP1735" s="29"/>
      <c r="DQ1735" s="29"/>
      <c r="DR1735" s="29"/>
      <c r="DS1735" s="29"/>
      <c r="DT1735" s="29"/>
      <c r="DU1735" s="29"/>
      <c r="DV1735" s="29"/>
      <c r="DW1735" s="29"/>
      <c r="DX1735" s="29"/>
      <c r="DY1735" s="29"/>
      <c r="DZ1735" s="29"/>
      <c r="EA1735" s="29"/>
      <c r="EB1735" s="29"/>
      <c r="EC1735" s="29"/>
      <c r="ED1735" s="29"/>
      <c r="EE1735" s="29"/>
      <c r="EF1735" s="29"/>
      <c r="EG1735" s="29"/>
      <c r="EH1735" s="29"/>
      <c r="EI1735" s="29"/>
      <c r="EJ1735" s="29"/>
      <c r="EK1735" s="29"/>
      <c r="EL1735" s="29"/>
      <c r="EM1735" s="29"/>
      <c r="EN1735" s="29"/>
      <c r="EO1735" s="29"/>
      <c r="EP1735" s="29"/>
      <c r="EQ1735" s="29"/>
      <c r="ER1735" s="29"/>
      <c r="ES1735" s="29"/>
      <c r="ET1735" s="29"/>
      <c r="EU1735" s="29"/>
      <c r="EV1735" s="29"/>
      <c r="EW1735" s="29"/>
      <c r="EX1735" s="29"/>
      <c r="EY1735" s="29"/>
      <c r="EZ1735" s="29"/>
      <c r="FA1735" s="29"/>
      <c r="FB1735" s="29"/>
      <c r="FC1735" s="29"/>
      <c r="FD1735" s="29"/>
      <c r="FE1735" s="29"/>
      <c r="FF1735" s="29"/>
      <c r="FG1735" s="29"/>
      <c r="FH1735" s="29"/>
      <c r="FI1735" s="29"/>
      <c r="FJ1735" s="29"/>
      <c r="FK1735" s="29"/>
      <c r="FL1735" s="29"/>
      <c r="FM1735" s="29"/>
      <c r="FN1735" s="29"/>
      <c r="FO1735" s="29"/>
      <c r="FP1735" s="29"/>
      <c r="FQ1735" s="29"/>
      <c r="FR1735" s="29"/>
      <c r="FS1735" s="29"/>
      <c r="FT1735" s="29"/>
      <c r="FU1735" s="29"/>
      <c r="FV1735" s="29"/>
      <c r="FW1735" s="29"/>
      <c r="FX1735" s="29"/>
      <c r="FY1735" s="29"/>
      <c r="FZ1735" s="29"/>
      <c r="GA1735" s="29"/>
      <c r="GB1735" s="29"/>
      <c r="GC1735" s="29"/>
      <c r="GD1735" s="29"/>
      <c r="GE1735" s="29"/>
      <c r="GF1735" s="29"/>
      <c r="GG1735" s="29"/>
      <c r="GH1735" s="29"/>
      <c r="GI1735" s="29"/>
      <c r="GJ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</row>
    <row r="1736" spans="2:230" ht="12.75">
      <c r="B1736" s="48"/>
      <c r="C1736" s="48"/>
      <c r="D1736" s="48"/>
      <c r="E1736" s="55"/>
      <c r="F1736" s="56"/>
      <c r="G1736" s="56"/>
      <c r="H1736" s="56"/>
      <c r="I1736" s="48"/>
      <c r="J1736" s="48"/>
      <c r="K1736" s="48"/>
      <c r="L1736" s="56"/>
      <c r="M1736" s="48"/>
      <c r="N1736" s="48"/>
      <c r="O1736" s="49"/>
      <c r="P1736" s="48"/>
      <c r="Q1736" s="48"/>
      <c r="R1736" s="56"/>
      <c r="S1736" s="52"/>
      <c r="T1736" s="116"/>
      <c r="U1736" s="116"/>
      <c r="V1736" s="116"/>
      <c r="W1736" s="116"/>
      <c r="X1736" s="43"/>
      <c r="Y1736" s="43"/>
      <c r="Z1736" s="42"/>
      <c r="AA1736" s="43"/>
      <c r="AB1736" s="45"/>
      <c r="AC1736" s="45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  <c r="BE1736" s="29"/>
      <c r="BF1736" s="29"/>
      <c r="BG1736" s="29"/>
      <c r="BH1736" s="29"/>
      <c r="BI1736" s="29"/>
      <c r="BJ1736" s="29"/>
      <c r="BK1736" s="29"/>
      <c r="BL1736" s="29"/>
      <c r="BM1736" s="29"/>
      <c r="BN1736" s="29"/>
      <c r="BO1736" s="29"/>
      <c r="BP1736" s="29"/>
      <c r="BQ1736" s="29"/>
      <c r="BR1736" s="29"/>
      <c r="BS1736" s="29"/>
      <c r="BT1736" s="29"/>
      <c r="BU1736" s="29"/>
      <c r="BV1736" s="29"/>
      <c r="BW1736" s="29"/>
      <c r="BX1736" s="29"/>
      <c r="BY1736" s="29"/>
      <c r="BZ1736" s="29"/>
      <c r="CA1736" s="29"/>
      <c r="CB1736" s="29"/>
      <c r="CC1736" s="29"/>
      <c r="CD1736" s="29"/>
      <c r="CE1736" s="29"/>
      <c r="CF1736" s="29"/>
      <c r="CG1736" s="29"/>
      <c r="CH1736" s="29"/>
      <c r="CI1736" s="29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/>
      <c r="CX1736" s="29"/>
      <c r="CY1736" s="29"/>
      <c r="CZ1736" s="29"/>
      <c r="DA1736" s="29"/>
      <c r="DB1736" s="29"/>
      <c r="DC1736" s="29"/>
      <c r="DD1736" s="29"/>
      <c r="DE1736" s="29"/>
      <c r="DF1736" s="29"/>
      <c r="DG1736" s="29"/>
      <c r="DH1736" s="29"/>
      <c r="DI1736" s="29"/>
      <c r="DJ1736" s="29"/>
      <c r="DK1736" s="29"/>
      <c r="DL1736" s="29"/>
      <c r="DM1736" s="29"/>
      <c r="DN1736" s="29"/>
      <c r="DO1736" s="29"/>
      <c r="DP1736" s="29"/>
      <c r="DQ1736" s="29"/>
      <c r="DR1736" s="29"/>
      <c r="DS1736" s="29"/>
      <c r="DT1736" s="29"/>
      <c r="DU1736" s="29"/>
      <c r="DV1736" s="29"/>
      <c r="DW1736" s="29"/>
      <c r="DX1736" s="29"/>
      <c r="DY1736" s="29"/>
      <c r="DZ1736" s="29"/>
      <c r="EA1736" s="29"/>
      <c r="EB1736" s="29"/>
      <c r="EC1736" s="29"/>
      <c r="ED1736" s="29"/>
      <c r="EE1736" s="29"/>
      <c r="EF1736" s="29"/>
      <c r="EG1736" s="29"/>
      <c r="EH1736" s="29"/>
      <c r="EI1736" s="29"/>
      <c r="EJ1736" s="29"/>
      <c r="EK1736" s="29"/>
      <c r="EL1736" s="29"/>
      <c r="EM1736" s="29"/>
      <c r="EN1736" s="29"/>
      <c r="EO1736" s="29"/>
      <c r="EP1736" s="29"/>
      <c r="EQ1736" s="29"/>
      <c r="ER1736" s="29"/>
      <c r="ES1736" s="29"/>
      <c r="ET1736" s="29"/>
      <c r="EU1736" s="29"/>
      <c r="EV1736" s="29"/>
      <c r="EW1736" s="29"/>
      <c r="EX1736" s="29"/>
      <c r="EY1736" s="29"/>
      <c r="EZ1736" s="29"/>
      <c r="FA1736" s="29"/>
      <c r="FB1736" s="29"/>
      <c r="FC1736" s="29"/>
      <c r="FD1736" s="29"/>
      <c r="FE1736" s="29"/>
      <c r="FF1736" s="29"/>
      <c r="FG1736" s="29"/>
      <c r="FH1736" s="29"/>
      <c r="FI1736" s="29"/>
      <c r="FJ1736" s="29"/>
      <c r="FK1736" s="29"/>
      <c r="FL1736" s="29"/>
      <c r="FM1736" s="29"/>
      <c r="FN1736" s="29"/>
      <c r="FO1736" s="29"/>
      <c r="FP1736" s="29"/>
      <c r="FQ1736" s="29"/>
      <c r="FR1736" s="29"/>
      <c r="FS1736" s="29"/>
      <c r="FT1736" s="29"/>
      <c r="FU1736" s="29"/>
      <c r="FV1736" s="29"/>
      <c r="FW1736" s="29"/>
      <c r="FX1736" s="29"/>
      <c r="FY1736" s="29"/>
      <c r="FZ1736" s="29"/>
      <c r="GA1736" s="29"/>
      <c r="GB1736" s="29"/>
      <c r="GC1736" s="29"/>
      <c r="GD1736" s="29"/>
      <c r="GE1736" s="29"/>
      <c r="GF1736" s="29"/>
      <c r="GG1736" s="29"/>
      <c r="GH1736" s="29"/>
      <c r="GI1736" s="29"/>
      <c r="GJ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</row>
    <row r="1737" spans="2:230" ht="12.75">
      <c r="B1737" s="48"/>
      <c r="C1737" s="48"/>
      <c r="D1737" s="48"/>
      <c r="E1737" s="55"/>
      <c r="F1737" s="56"/>
      <c r="G1737" s="56"/>
      <c r="H1737" s="56"/>
      <c r="I1737" s="48"/>
      <c r="J1737" s="48"/>
      <c r="K1737" s="48"/>
      <c r="L1737" s="56"/>
      <c r="M1737" s="48"/>
      <c r="N1737" s="48"/>
      <c r="O1737" s="49"/>
      <c r="P1737" s="48"/>
      <c r="Q1737" s="48"/>
      <c r="R1737" s="56"/>
      <c r="S1737" s="52"/>
      <c r="T1737" s="116"/>
      <c r="U1737" s="116"/>
      <c r="V1737" s="116"/>
      <c r="W1737" s="116"/>
      <c r="X1737" s="43"/>
      <c r="Y1737" s="43"/>
      <c r="Z1737" s="42"/>
      <c r="AA1737" s="43"/>
      <c r="AB1737" s="45"/>
      <c r="AC1737" s="45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  <c r="BE1737" s="29"/>
      <c r="BF1737" s="29"/>
      <c r="BG1737" s="29"/>
      <c r="BH1737" s="29"/>
      <c r="BI1737" s="29"/>
      <c r="BJ1737" s="29"/>
      <c r="BK1737" s="29"/>
      <c r="BL1737" s="29"/>
      <c r="BM1737" s="29"/>
      <c r="BN1737" s="29"/>
      <c r="BO1737" s="29"/>
      <c r="BP1737" s="29"/>
      <c r="BQ1737" s="29"/>
      <c r="BR1737" s="29"/>
      <c r="BS1737" s="29"/>
      <c r="BT1737" s="29"/>
      <c r="BU1737" s="29"/>
      <c r="BV1737" s="29"/>
      <c r="BW1737" s="29"/>
      <c r="BX1737" s="29"/>
      <c r="BY1737" s="29"/>
      <c r="BZ1737" s="29"/>
      <c r="CA1737" s="29"/>
      <c r="CB1737" s="29"/>
      <c r="CC1737" s="29"/>
      <c r="CD1737" s="29"/>
      <c r="CE1737" s="29"/>
      <c r="CF1737" s="29"/>
      <c r="CG1737" s="29"/>
      <c r="CH1737" s="29"/>
      <c r="CI1737" s="29"/>
      <c r="CJ1737" s="29"/>
      <c r="CK1737" s="29"/>
      <c r="CL1737" s="29"/>
      <c r="CM1737" s="29"/>
      <c r="CN1737" s="29"/>
      <c r="CO1737" s="29"/>
      <c r="CP1737" s="29"/>
      <c r="CQ1737" s="29"/>
      <c r="CR1737" s="29"/>
      <c r="CS1737" s="29"/>
      <c r="CT1737" s="29"/>
      <c r="CU1737" s="29"/>
      <c r="CV1737" s="29"/>
      <c r="CW1737" s="29"/>
      <c r="CX1737" s="29"/>
      <c r="CY1737" s="29"/>
      <c r="CZ1737" s="29"/>
      <c r="DA1737" s="29"/>
      <c r="DB1737" s="29"/>
      <c r="DC1737" s="29"/>
      <c r="DD1737" s="29"/>
      <c r="DE1737" s="29"/>
      <c r="DF1737" s="29"/>
      <c r="DG1737" s="29"/>
      <c r="DH1737" s="29"/>
      <c r="DI1737" s="29"/>
      <c r="DJ1737" s="29"/>
      <c r="DK1737" s="29"/>
      <c r="DL1737" s="29"/>
      <c r="DM1737" s="29"/>
      <c r="DN1737" s="29"/>
      <c r="DO1737" s="29"/>
      <c r="DP1737" s="29"/>
      <c r="DQ1737" s="29"/>
      <c r="DR1737" s="29"/>
      <c r="DS1737" s="29"/>
      <c r="DT1737" s="29"/>
      <c r="DU1737" s="29"/>
      <c r="DV1737" s="29"/>
      <c r="DW1737" s="29"/>
      <c r="DX1737" s="29"/>
      <c r="DY1737" s="29"/>
      <c r="DZ1737" s="29"/>
      <c r="EA1737" s="29"/>
      <c r="EB1737" s="29"/>
      <c r="EC1737" s="29"/>
      <c r="ED1737" s="29"/>
      <c r="EE1737" s="29"/>
      <c r="EF1737" s="29"/>
      <c r="EG1737" s="29"/>
      <c r="EH1737" s="29"/>
      <c r="EI1737" s="29"/>
      <c r="EJ1737" s="29"/>
      <c r="EK1737" s="29"/>
      <c r="EL1737" s="29"/>
      <c r="EM1737" s="29"/>
      <c r="EN1737" s="29"/>
      <c r="EO1737" s="29"/>
      <c r="EP1737" s="29"/>
      <c r="EQ1737" s="29"/>
      <c r="ER1737" s="29"/>
      <c r="ES1737" s="29"/>
      <c r="ET1737" s="29"/>
      <c r="EU1737" s="29"/>
      <c r="EV1737" s="29"/>
      <c r="EW1737" s="29"/>
      <c r="EX1737" s="29"/>
      <c r="EY1737" s="29"/>
      <c r="EZ1737" s="29"/>
      <c r="FA1737" s="29"/>
      <c r="FB1737" s="29"/>
      <c r="FC1737" s="29"/>
      <c r="FD1737" s="29"/>
      <c r="FE1737" s="29"/>
      <c r="FF1737" s="29"/>
      <c r="FG1737" s="29"/>
      <c r="FH1737" s="29"/>
      <c r="FI1737" s="29"/>
      <c r="FJ1737" s="29"/>
      <c r="FK1737" s="29"/>
      <c r="FL1737" s="29"/>
      <c r="FM1737" s="29"/>
      <c r="FN1737" s="29"/>
      <c r="FO1737" s="29"/>
      <c r="FP1737" s="29"/>
      <c r="FQ1737" s="29"/>
      <c r="FR1737" s="29"/>
      <c r="FS1737" s="29"/>
      <c r="FT1737" s="29"/>
      <c r="FU1737" s="29"/>
      <c r="FV1737" s="29"/>
      <c r="FW1737" s="29"/>
      <c r="FX1737" s="29"/>
      <c r="FY1737" s="29"/>
      <c r="FZ1737" s="29"/>
      <c r="GA1737" s="29"/>
      <c r="GB1737" s="29"/>
      <c r="GC1737" s="29"/>
      <c r="GD1737" s="29"/>
      <c r="GE1737" s="29"/>
      <c r="GF1737" s="29"/>
      <c r="GG1737" s="29"/>
      <c r="GH1737" s="29"/>
      <c r="GI1737" s="29"/>
      <c r="GJ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</row>
    <row r="1738" spans="2:230" ht="12.75">
      <c r="B1738" s="48"/>
      <c r="C1738" s="48"/>
      <c r="D1738" s="48"/>
      <c r="E1738" s="55"/>
      <c r="F1738" s="56"/>
      <c r="G1738" s="56"/>
      <c r="H1738" s="56"/>
      <c r="I1738" s="48"/>
      <c r="J1738" s="48"/>
      <c r="K1738" s="48"/>
      <c r="L1738" s="56"/>
      <c r="M1738" s="48"/>
      <c r="N1738" s="48"/>
      <c r="O1738" s="49"/>
      <c r="P1738" s="48"/>
      <c r="Q1738" s="48"/>
      <c r="R1738" s="56"/>
      <c r="S1738" s="52"/>
      <c r="T1738" s="116"/>
      <c r="U1738" s="116"/>
      <c r="V1738" s="116"/>
      <c r="W1738" s="116"/>
      <c r="X1738" s="43"/>
      <c r="Y1738" s="43"/>
      <c r="Z1738" s="42"/>
      <c r="AA1738" s="43"/>
      <c r="AB1738" s="45"/>
      <c r="AC1738" s="45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  <c r="BE1738" s="29"/>
      <c r="BF1738" s="29"/>
      <c r="BG1738" s="29"/>
      <c r="BH1738" s="29"/>
      <c r="BI1738" s="29"/>
      <c r="BJ1738" s="29"/>
      <c r="BK1738" s="29"/>
      <c r="BL1738" s="29"/>
      <c r="BM1738" s="29"/>
      <c r="BN1738" s="29"/>
      <c r="BO1738" s="29"/>
      <c r="BP1738" s="29"/>
      <c r="BQ1738" s="29"/>
      <c r="BR1738" s="29"/>
      <c r="BS1738" s="29"/>
      <c r="BT1738" s="29"/>
      <c r="BU1738" s="29"/>
      <c r="BV1738" s="29"/>
      <c r="BW1738" s="29"/>
      <c r="BX1738" s="29"/>
      <c r="BY1738" s="29"/>
      <c r="BZ1738" s="29"/>
      <c r="CA1738" s="29"/>
      <c r="CB1738" s="29"/>
      <c r="CC1738" s="29"/>
      <c r="CD1738" s="29"/>
      <c r="CE1738" s="29"/>
      <c r="CF1738" s="29"/>
      <c r="CG1738" s="29"/>
      <c r="CH1738" s="29"/>
      <c r="CI1738" s="29"/>
      <c r="CJ1738" s="29"/>
      <c r="CK1738" s="29"/>
      <c r="CL1738" s="29"/>
      <c r="CM1738" s="29"/>
      <c r="CN1738" s="29"/>
      <c r="CO1738" s="29"/>
      <c r="CP1738" s="29"/>
      <c r="CQ1738" s="29"/>
      <c r="CR1738" s="29"/>
      <c r="CS1738" s="29"/>
      <c r="CT1738" s="29"/>
      <c r="CU1738" s="29"/>
      <c r="CV1738" s="29"/>
      <c r="CW1738" s="29"/>
      <c r="CX1738" s="29"/>
      <c r="CY1738" s="29"/>
      <c r="CZ1738" s="29"/>
      <c r="DA1738" s="29"/>
      <c r="DB1738" s="29"/>
      <c r="DC1738" s="29"/>
      <c r="DD1738" s="29"/>
      <c r="DE1738" s="29"/>
      <c r="DF1738" s="29"/>
      <c r="DG1738" s="29"/>
      <c r="DH1738" s="29"/>
      <c r="DI1738" s="29"/>
      <c r="DJ1738" s="29"/>
      <c r="DK1738" s="29"/>
      <c r="DL1738" s="29"/>
      <c r="DM1738" s="29"/>
      <c r="DN1738" s="29"/>
      <c r="DO1738" s="29"/>
      <c r="DP1738" s="29"/>
      <c r="DQ1738" s="29"/>
      <c r="DR1738" s="29"/>
      <c r="DS1738" s="29"/>
      <c r="DT1738" s="29"/>
      <c r="DU1738" s="29"/>
      <c r="DV1738" s="29"/>
      <c r="DW1738" s="29"/>
      <c r="DX1738" s="29"/>
      <c r="DY1738" s="29"/>
      <c r="DZ1738" s="29"/>
      <c r="EA1738" s="29"/>
      <c r="EB1738" s="29"/>
      <c r="EC1738" s="29"/>
      <c r="ED1738" s="29"/>
      <c r="EE1738" s="29"/>
      <c r="EF1738" s="29"/>
      <c r="EG1738" s="29"/>
      <c r="EH1738" s="29"/>
      <c r="EI1738" s="29"/>
      <c r="EJ1738" s="29"/>
      <c r="EK1738" s="29"/>
      <c r="EL1738" s="29"/>
      <c r="EM1738" s="29"/>
      <c r="EN1738" s="29"/>
      <c r="EO1738" s="29"/>
      <c r="EP1738" s="29"/>
      <c r="EQ1738" s="29"/>
      <c r="ER1738" s="29"/>
      <c r="ES1738" s="29"/>
      <c r="ET1738" s="29"/>
      <c r="EU1738" s="29"/>
      <c r="EV1738" s="29"/>
      <c r="EW1738" s="29"/>
      <c r="EX1738" s="29"/>
      <c r="EY1738" s="29"/>
      <c r="EZ1738" s="29"/>
      <c r="FA1738" s="29"/>
      <c r="FB1738" s="29"/>
      <c r="FC1738" s="29"/>
      <c r="FD1738" s="29"/>
      <c r="FE1738" s="29"/>
      <c r="FF1738" s="29"/>
      <c r="FG1738" s="29"/>
      <c r="FH1738" s="29"/>
      <c r="FI1738" s="29"/>
      <c r="FJ1738" s="29"/>
      <c r="FK1738" s="29"/>
      <c r="FL1738" s="29"/>
      <c r="FM1738" s="29"/>
      <c r="FN1738" s="29"/>
      <c r="FO1738" s="29"/>
      <c r="FP1738" s="29"/>
      <c r="FQ1738" s="29"/>
      <c r="FR1738" s="29"/>
      <c r="FS1738" s="29"/>
      <c r="FT1738" s="29"/>
      <c r="FU1738" s="29"/>
      <c r="FV1738" s="29"/>
      <c r="FW1738" s="29"/>
      <c r="FX1738" s="29"/>
      <c r="FY1738" s="29"/>
      <c r="FZ1738" s="29"/>
      <c r="GA1738" s="29"/>
      <c r="GB1738" s="29"/>
      <c r="GC1738" s="29"/>
      <c r="GD1738" s="29"/>
      <c r="GE1738" s="29"/>
      <c r="GF1738" s="29"/>
      <c r="GG1738" s="29"/>
      <c r="GH1738" s="29"/>
      <c r="GI1738" s="29"/>
      <c r="GJ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</row>
    <row r="1739" spans="2:230" ht="12.75">
      <c r="B1739" s="48"/>
      <c r="C1739" s="48"/>
      <c r="D1739" s="48"/>
      <c r="E1739" s="55"/>
      <c r="F1739" s="56"/>
      <c r="G1739" s="56"/>
      <c r="H1739" s="56"/>
      <c r="I1739" s="48"/>
      <c r="J1739" s="48"/>
      <c r="K1739" s="48"/>
      <c r="L1739" s="56"/>
      <c r="M1739" s="48"/>
      <c r="N1739" s="48"/>
      <c r="O1739" s="49"/>
      <c r="P1739" s="48"/>
      <c r="Q1739" s="48"/>
      <c r="R1739" s="56"/>
      <c r="S1739" s="52"/>
      <c r="T1739" s="116"/>
      <c r="U1739" s="116"/>
      <c r="V1739" s="116"/>
      <c r="W1739" s="116"/>
      <c r="X1739" s="43"/>
      <c r="Y1739" s="43"/>
      <c r="Z1739" s="42"/>
      <c r="AA1739" s="43"/>
      <c r="AB1739" s="45"/>
      <c r="AC1739" s="45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  <c r="BI1739" s="29"/>
      <c r="BJ1739" s="29"/>
      <c r="BK1739" s="29"/>
      <c r="BL1739" s="29"/>
      <c r="BM1739" s="29"/>
      <c r="BN1739" s="29"/>
      <c r="BO1739" s="29"/>
      <c r="BP1739" s="29"/>
      <c r="BQ1739" s="29"/>
      <c r="BR1739" s="29"/>
      <c r="BS1739" s="29"/>
      <c r="BT1739" s="29"/>
      <c r="BU1739" s="29"/>
      <c r="BV1739" s="29"/>
      <c r="BW1739" s="29"/>
      <c r="BX1739" s="29"/>
      <c r="BY1739" s="29"/>
      <c r="BZ1739" s="29"/>
      <c r="CA1739" s="29"/>
      <c r="CB1739" s="29"/>
      <c r="CC1739" s="29"/>
      <c r="CD1739" s="29"/>
      <c r="CE1739" s="29"/>
      <c r="CF1739" s="29"/>
      <c r="CG1739" s="29"/>
      <c r="CH1739" s="29"/>
      <c r="CI1739" s="29"/>
      <c r="CJ1739" s="29"/>
      <c r="CK1739" s="29"/>
      <c r="CL1739" s="29"/>
      <c r="CM1739" s="29"/>
      <c r="CN1739" s="29"/>
      <c r="CO1739" s="29"/>
      <c r="CP1739" s="29"/>
      <c r="CQ1739" s="29"/>
      <c r="CR1739" s="29"/>
      <c r="CS1739" s="29"/>
      <c r="CT1739" s="29"/>
      <c r="CU1739" s="29"/>
      <c r="CV1739" s="29"/>
      <c r="CW1739" s="29"/>
      <c r="CX1739" s="29"/>
      <c r="CY1739" s="29"/>
      <c r="CZ1739" s="29"/>
      <c r="DA1739" s="29"/>
      <c r="DB1739" s="29"/>
      <c r="DC1739" s="29"/>
      <c r="DD1739" s="29"/>
      <c r="DE1739" s="29"/>
      <c r="DF1739" s="29"/>
      <c r="DG1739" s="29"/>
      <c r="DH1739" s="29"/>
      <c r="DI1739" s="29"/>
      <c r="DJ1739" s="29"/>
      <c r="DK1739" s="29"/>
      <c r="DL1739" s="29"/>
      <c r="DM1739" s="29"/>
      <c r="DN1739" s="29"/>
      <c r="DO1739" s="29"/>
      <c r="DP1739" s="29"/>
      <c r="DQ1739" s="29"/>
      <c r="DR1739" s="29"/>
      <c r="DS1739" s="29"/>
      <c r="DT1739" s="29"/>
      <c r="DU1739" s="29"/>
      <c r="DV1739" s="29"/>
      <c r="DW1739" s="29"/>
      <c r="DX1739" s="29"/>
      <c r="DY1739" s="29"/>
      <c r="DZ1739" s="29"/>
      <c r="EA1739" s="29"/>
      <c r="EB1739" s="29"/>
      <c r="EC1739" s="29"/>
      <c r="ED1739" s="29"/>
      <c r="EE1739" s="29"/>
      <c r="EF1739" s="29"/>
      <c r="EG1739" s="29"/>
      <c r="EH1739" s="29"/>
      <c r="EI1739" s="29"/>
      <c r="EJ1739" s="29"/>
      <c r="EK1739" s="29"/>
      <c r="EL1739" s="29"/>
      <c r="EM1739" s="29"/>
      <c r="EN1739" s="29"/>
      <c r="EO1739" s="29"/>
      <c r="EP1739" s="29"/>
      <c r="EQ1739" s="29"/>
      <c r="ER1739" s="29"/>
      <c r="ES1739" s="29"/>
      <c r="ET1739" s="29"/>
      <c r="EU1739" s="29"/>
      <c r="EV1739" s="29"/>
      <c r="EW1739" s="29"/>
      <c r="EX1739" s="29"/>
      <c r="EY1739" s="29"/>
      <c r="EZ1739" s="29"/>
      <c r="FA1739" s="29"/>
      <c r="FB1739" s="29"/>
      <c r="FC1739" s="29"/>
      <c r="FD1739" s="29"/>
      <c r="FE1739" s="29"/>
      <c r="FF1739" s="29"/>
      <c r="FG1739" s="29"/>
      <c r="FH1739" s="29"/>
      <c r="FI1739" s="29"/>
      <c r="FJ1739" s="29"/>
      <c r="FK1739" s="29"/>
      <c r="FL1739" s="29"/>
      <c r="FM1739" s="29"/>
      <c r="FN1739" s="29"/>
      <c r="FO1739" s="29"/>
      <c r="FP1739" s="29"/>
      <c r="FQ1739" s="29"/>
      <c r="FR1739" s="29"/>
      <c r="FS1739" s="29"/>
      <c r="FT1739" s="29"/>
      <c r="FU1739" s="29"/>
      <c r="FV1739" s="29"/>
      <c r="FW1739" s="29"/>
      <c r="FX1739" s="29"/>
      <c r="FY1739" s="29"/>
      <c r="FZ1739" s="29"/>
      <c r="GA1739" s="29"/>
      <c r="GB1739" s="29"/>
      <c r="GC1739" s="29"/>
      <c r="GD1739" s="29"/>
      <c r="GE1739" s="29"/>
      <c r="GF1739" s="29"/>
      <c r="GG1739" s="29"/>
      <c r="GH1739" s="29"/>
      <c r="GI1739" s="29"/>
      <c r="GJ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</row>
    <row r="1740" spans="2:230" ht="12.75">
      <c r="B1740" s="48"/>
      <c r="C1740" s="48"/>
      <c r="D1740" s="48"/>
      <c r="E1740" s="55"/>
      <c r="F1740" s="56"/>
      <c r="G1740" s="56"/>
      <c r="H1740" s="56"/>
      <c r="I1740" s="48"/>
      <c r="J1740" s="48"/>
      <c r="K1740" s="48"/>
      <c r="L1740" s="56"/>
      <c r="M1740" s="48"/>
      <c r="N1740" s="48"/>
      <c r="O1740" s="49"/>
      <c r="P1740" s="48"/>
      <c r="Q1740" s="48"/>
      <c r="R1740" s="56"/>
      <c r="S1740" s="52"/>
      <c r="T1740" s="116"/>
      <c r="U1740" s="116"/>
      <c r="V1740" s="116"/>
      <c r="W1740" s="116"/>
      <c r="X1740" s="43"/>
      <c r="Y1740" s="43"/>
      <c r="Z1740" s="42"/>
      <c r="AA1740" s="43"/>
      <c r="AB1740" s="45"/>
      <c r="AC1740" s="45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  <c r="BE1740" s="29"/>
      <c r="BF1740" s="29"/>
      <c r="BG1740" s="29"/>
      <c r="BH1740" s="29"/>
      <c r="BI1740" s="29"/>
      <c r="BJ1740" s="29"/>
      <c r="BK1740" s="29"/>
      <c r="BL1740" s="29"/>
      <c r="BM1740" s="29"/>
      <c r="BN1740" s="29"/>
      <c r="BO1740" s="29"/>
      <c r="BP1740" s="29"/>
      <c r="BQ1740" s="29"/>
      <c r="BR1740" s="29"/>
      <c r="BS1740" s="29"/>
      <c r="BT1740" s="29"/>
      <c r="BU1740" s="29"/>
      <c r="BV1740" s="29"/>
      <c r="BW1740" s="29"/>
      <c r="BX1740" s="29"/>
      <c r="BY1740" s="29"/>
      <c r="BZ1740" s="29"/>
      <c r="CA1740" s="29"/>
      <c r="CB1740" s="29"/>
      <c r="CC1740" s="29"/>
      <c r="CD1740" s="29"/>
      <c r="CE1740" s="29"/>
      <c r="CF1740" s="29"/>
      <c r="CG1740" s="29"/>
      <c r="CH1740" s="29"/>
      <c r="CI1740" s="29"/>
      <c r="CJ1740" s="29"/>
      <c r="CK1740" s="29"/>
      <c r="CL1740" s="29"/>
      <c r="CM1740" s="29"/>
      <c r="CN1740" s="29"/>
      <c r="CO1740" s="29"/>
      <c r="CP1740" s="29"/>
      <c r="CQ1740" s="29"/>
      <c r="CR1740" s="29"/>
      <c r="CS1740" s="29"/>
      <c r="CT1740" s="29"/>
      <c r="CU1740" s="29"/>
      <c r="CV1740" s="29"/>
      <c r="CW1740" s="29"/>
      <c r="CX1740" s="29"/>
      <c r="CY1740" s="29"/>
      <c r="CZ1740" s="29"/>
      <c r="DA1740" s="29"/>
      <c r="DB1740" s="29"/>
      <c r="DC1740" s="29"/>
      <c r="DD1740" s="29"/>
      <c r="DE1740" s="29"/>
      <c r="DF1740" s="29"/>
      <c r="DG1740" s="29"/>
      <c r="DH1740" s="29"/>
      <c r="DI1740" s="29"/>
      <c r="DJ1740" s="29"/>
      <c r="DK1740" s="29"/>
      <c r="DL1740" s="29"/>
      <c r="DM1740" s="29"/>
      <c r="DN1740" s="29"/>
      <c r="DO1740" s="29"/>
      <c r="DP1740" s="29"/>
      <c r="DQ1740" s="29"/>
      <c r="DR1740" s="29"/>
      <c r="DS1740" s="29"/>
      <c r="DT1740" s="29"/>
      <c r="DU1740" s="29"/>
      <c r="DV1740" s="29"/>
      <c r="DW1740" s="29"/>
      <c r="DX1740" s="29"/>
      <c r="DY1740" s="29"/>
      <c r="DZ1740" s="29"/>
      <c r="EA1740" s="29"/>
      <c r="EB1740" s="29"/>
      <c r="EC1740" s="29"/>
      <c r="ED1740" s="29"/>
      <c r="EE1740" s="29"/>
      <c r="EF1740" s="29"/>
      <c r="EG1740" s="29"/>
      <c r="EH1740" s="29"/>
      <c r="EI1740" s="29"/>
      <c r="EJ1740" s="29"/>
      <c r="EK1740" s="29"/>
      <c r="EL1740" s="29"/>
      <c r="EM1740" s="29"/>
      <c r="EN1740" s="29"/>
      <c r="EO1740" s="29"/>
      <c r="EP1740" s="29"/>
      <c r="EQ1740" s="29"/>
      <c r="ER1740" s="29"/>
      <c r="ES1740" s="29"/>
      <c r="ET1740" s="29"/>
      <c r="EU1740" s="29"/>
      <c r="EV1740" s="29"/>
      <c r="EW1740" s="29"/>
      <c r="EX1740" s="29"/>
      <c r="EY1740" s="29"/>
      <c r="EZ1740" s="29"/>
      <c r="FA1740" s="29"/>
      <c r="FB1740" s="29"/>
      <c r="FC1740" s="29"/>
      <c r="FD1740" s="29"/>
      <c r="FE1740" s="29"/>
      <c r="FF1740" s="29"/>
      <c r="FG1740" s="29"/>
      <c r="FH1740" s="29"/>
      <c r="FI1740" s="29"/>
      <c r="FJ1740" s="29"/>
      <c r="FK1740" s="29"/>
      <c r="FL1740" s="29"/>
      <c r="FM1740" s="29"/>
      <c r="FN1740" s="29"/>
      <c r="FO1740" s="29"/>
      <c r="FP1740" s="29"/>
      <c r="FQ1740" s="29"/>
      <c r="FR1740" s="29"/>
      <c r="FS1740" s="29"/>
      <c r="FT1740" s="29"/>
      <c r="FU1740" s="29"/>
      <c r="FV1740" s="29"/>
      <c r="FW1740" s="29"/>
      <c r="FX1740" s="29"/>
      <c r="FY1740" s="29"/>
      <c r="FZ1740" s="29"/>
      <c r="GA1740" s="29"/>
      <c r="GB1740" s="29"/>
      <c r="GC1740" s="29"/>
      <c r="GD1740" s="29"/>
      <c r="GE1740" s="29"/>
      <c r="GF1740" s="29"/>
      <c r="GG1740" s="29"/>
      <c r="GH1740" s="29"/>
      <c r="GI1740" s="29"/>
      <c r="GJ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</row>
    <row r="1741" spans="2:230" ht="12.75">
      <c r="B1741" s="48"/>
      <c r="C1741" s="48"/>
      <c r="D1741" s="48"/>
      <c r="E1741" s="55"/>
      <c r="F1741" s="56"/>
      <c r="G1741" s="56"/>
      <c r="H1741" s="56"/>
      <c r="I1741" s="48"/>
      <c r="J1741" s="48"/>
      <c r="K1741" s="48"/>
      <c r="L1741" s="56"/>
      <c r="M1741" s="48"/>
      <c r="N1741" s="48"/>
      <c r="O1741" s="49"/>
      <c r="P1741" s="48"/>
      <c r="Q1741" s="48"/>
      <c r="R1741" s="56"/>
      <c r="S1741" s="52"/>
      <c r="T1741" s="116"/>
      <c r="U1741" s="116"/>
      <c r="V1741" s="116"/>
      <c r="W1741" s="116"/>
      <c r="X1741" s="43"/>
      <c r="Y1741" s="43"/>
      <c r="Z1741" s="42"/>
      <c r="AA1741" s="43"/>
      <c r="AB1741" s="45"/>
      <c r="AC1741" s="45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  <c r="BE1741" s="29"/>
      <c r="BF1741" s="29"/>
      <c r="BG1741" s="29"/>
      <c r="BH1741" s="29"/>
      <c r="BI1741" s="29"/>
      <c r="BJ1741" s="29"/>
      <c r="BK1741" s="29"/>
      <c r="BL1741" s="29"/>
      <c r="BM1741" s="29"/>
      <c r="BN1741" s="29"/>
      <c r="BO1741" s="29"/>
      <c r="BP1741" s="29"/>
      <c r="BQ1741" s="29"/>
      <c r="BR1741" s="29"/>
      <c r="BS1741" s="29"/>
      <c r="BT1741" s="29"/>
      <c r="BU1741" s="29"/>
      <c r="BV1741" s="29"/>
      <c r="BW1741" s="29"/>
      <c r="BX1741" s="29"/>
      <c r="BY1741" s="29"/>
      <c r="BZ1741" s="29"/>
      <c r="CA1741" s="29"/>
      <c r="CB1741" s="29"/>
      <c r="CC1741" s="29"/>
      <c r="CD1741" s="29"/>
      <c r="CE1741" s="29"/>
      <c r="CF1741" s="29"/>
      <c r="CG1741" s="29"/>
      <c r="CH1741" s="29"/>
      <c r="CI1741" s="29"/>
      <c r="CJ1741" s="29"/>
      <c r="CK1741" s="29"/>
      <c r="CL1741" s="29"/>
      <c r="CM1741" s="29"/>
      <c r="CN1741" s="29"/>
      <c r="CO1741" s="29"/>
      <c r="CP1741" s="29"/>
      <c r="CQ1741" s="29"/>
      <c r="CR1741" s="29"/>
      <c r="CS1741" s="29"/>
      <c r="CT1741" s="29"/>
      <c r="CU1741" s="29"/>
      <c r="CV1741" s="29"/>
      <c r="CW1741" s="29"/>
      <c r="CX1741" s="29"/>
      <c r="CY1741" s="29"/>
      <c r="CZ1741" s="29"/>
      <c r="DA1741" s="29"/>
      <c r="DB1741" s="29"/>
      <c r="DC1741" s="29"/>
      <c r="DD1741" s="29"/>
      <c r="DE1741" s="29"/>
      <c r="DF1741" s="29"/>
      <c r="DG1741" s="29"/>
      <c r="DH1741" s="29"/>
      <c r="DI1741" s="29"/>
      <c r="DJ1741" s="29"/>
      <c r="DK1741" s="29"/>
      <c r="DL1741" s="29"/>
      <c r="DM1741" s="29"/>
      <c r="DN1741" s="29"/>
      <c r="DO1741" s="29"/>
      <c r="DP1741" s="29"/>
      <c r="DQ1741" s="29"/>
      <c r="DR1741" s="29"/>
      <c r="DS1741" s="29"/>
      <c r="DT1741" s="29"/>
      <c r="DU1741" s="29"/>
      <c r="DV1741" s="29"/>
      <c r="DW1741" s="29"/>
      <c r="DX1741" s="29"/>
      <c r="DY1741" s="29"/>
      <c r="DZ1741" s="29"/>
      <c r="EA1741" s="29"/>
      <c r="EB1741" s="29"/>
      <c r="EC1741" s="29"/>
      <c r="ED1741" s="29"/>
      <c r="EE1741" s="29"/>
      <c r="EF1741" s="29"/>
      <c r="EG1741" s="29"/>
      <c r="EH1741" s="29"/>
      <c r="EI1741" s="29"/>
      <c r="EJ1741" s="29"/>
      <c r="EK1741" s="29"/>
      <c r="EL1741" s="29"/>
      <c r="EM1741" s="29"/>
      <c r="EN1741" s="29"/>
      <c r="EO1741" s="29"/>
      <c r="EP1741" s="29"/>
      <c r="EQ1741" s="29"/>
      <c r="ER1741" s="29"/>
      <c r="ES1741" s="29"/>
      <c r="ET1741" s="29"/>
      <c r="EU1741" s="29"/>
      <c r="EV1741" s="29"/>
      <c r="EW1741" s="29"/>
      <c r="EX1741" s="29"/>
      <c r="EY1741" s="29"/>
      <c r="EZ1741" s="29"/>
      <c r="FA1741" s="29"/>
      <c r="FB1741" s="29"/>
      <c r="FC1741" s="29"/>
      <c r="FD1741" s="29"/>
      <c r="FE1741" s="29"/>
      <c r="FF1741" s="29"/>
      <c r="FG1741" s="29"/>
      <c r="FH1741" s="29"/>
      <c r="FI1741" s="29"/>
      <c r="FJ1741" s="29"/>
      <c r="FK1741" s="29"/>
      <c r="FL1741" s="29"/>
      <c r="FM1741" s="29"/>
      <c r="FN1741" s="29"/>
      <c r="FO1741" s="29"/>
      <c r="FP1741" s="29"/>
      <c r="FQ1741" s="29"/>
      <c r="FR1741" s="29"/>
      <c r="FS1741" s="29"/>
      <c r="FT1741" s="29"/>
      <c r="FU1741" s="29"/>
      <c r="FV1741" s="29"/>
      <c r="FW1741" s="29"/>
      <c r="FX1741" s="29"/>
      <c r="FY1741" s="29"/>
      <c r="FZ1741" s="29"/>
      <c r="GA1741" s="29"/>
      <c r="GB1741" s="29"/>
      <c r="GC1741" s="29"/>
      <c r="GD1741" s="29"/>
      <c r="GE1741" s="29"/>
      <c r="GF1741" s="29"/>
      <c r="GG1741" s="29"/>
      <c r="GH1741" s="29"/>
      <c r="GI1741" s="29"/>
      <c r="GJ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</row>
    <row r="1742" spans="2:230" ht="12.75">
      <c r="B1742" s="48"/>
      <c r="C1742" s="48"/>
      <c r="D1742" s="48"/>
      <c r="E1742" s="55"/>
      <c r="F1742" s="56"/>
      <c r="G1742" s="56"/>
      <c r="H1742" s="56"/>
      <c r="I1742" s="48"/>
      <c r="J1742" s="48"/>
      <c r="K1742" s="48"/>
      <c r="L1742" s="56"/>
      <c r="M1742" s="48"/>
      <c r="N1742" s="48"/>
      <c r="O1742" s="49"/>
      <c r="P1742" s="48"/>
      <c r="Q1742" s="48"/>
      <c r="R1742" s="56"/>
      <c r="S1742" s="52"/>
      <c r="T1742" s="116"/>
      <c r="U1742" s="116"/>
      <c r="V1742" s="116"/>
      <c r="W1742" s="116"/>
      <c r="X1742" s="43"/>
      <c r="Y1742" s="43"/>
      <c r="Z1742" s="42"/>
      <c r="AA1742" s="43"/>
      <c r="AB1742" s="45"/>
      <c r="AC1742" s="45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  <c r="BE1742" s="29"/>
      <c r="BF1742" s="29"/>
      <c r="BG1742" s="29"/>
      <c r="BH1742" s="29"/>
      <c r="BI1742" s="29"/>
      <c r="BJ1742" s="29"/>
      <c r="BK1742" s="29"/>
      <c r="BL1742" s="29"/>
      <c r="BM1742" s="29"/>
      <c r="BN1742" s="29"/>
      <c r="BO1742" s="29"/>
      <c r="BP1742" s="29"/>
      <c r="BQ1742" s="29"/>
      <c r="BR1742" s="29"/>
      <c r="BS1742" s="29"/>
      <c r="BT1742" s="29"/>
      <c r="BU1742" s="29"/>
      <c r="BV1742" s="29"/>
      <c r="BW1742" s="29"/>
      <c r="BX1742" s="29"/>
      <c r="BY1742" s="29"/>
      <c r="BZ1742" s="29"/>
      <c r="CA1742" s="29"/>
      <c r="CB1742" s="29"/>
      <c r="CC1742" s="29"/>
      <c r="CD1742" s="29"/>
      <c r="CE1742" s="29"/>
      <c r="CF1742" s="29"/>
      <c r="CG1742" s="29"/>
      <c r="CH1742" s="29"/>
      <c r="CI1742" s="29"/>
      <c r="CJ1742" s="29"/>
      <c r="CK1742" s="29"/>
      <c r="CL1742" s="29"/>
      <c r="CM1742" s="29"/>
      <c r="CN1742" s="29"/>
      <c r="CO1742" s="29"/>
      <c r="CP1742" s="29"/>
      <c r="CQ1742" s="29"/>
      <c r="CR1742" s="29"/>
      <c r="CS1742" s="29"/>
      <c r="CT1742" s="29"/>
      <c r="CU1742" s="29"/>
      <c r="CV1742" s="29"/>
      <c r="CW1742" s="29"/>
      <c r="CX1742" s="29"/>
      <c r="CY1742" s="29"/>
      <c r="CZ1742" s="29"/>
      <c r="DA1742" s="29"/>
      <c r="DB1742" s="29"/>
      <c r="DC1742" s="29"/>
      <c r="DD1742" s="29"/>
      <c r="DE1742" s="29"/>
      <c r="DF1742" s="29"/>
      <c r="DG1742" s="29"/>
      <c r="DH1742" s="29"/>
      <c r="DI1742" s="29"/>
      <c r="DJ1742" s="29"/>
      <c r="DK1742" s="29"/>
      <c r="DL1742" s="29"/>
      <c r="DM1742" s="29"/>
      <c r="DN1742" s="29"/>
      <c r="DO1742" s="29"/>
      <c r="DP1742" s="29"/>
      <c r="DQ1742" s="29"/>
      <c r="DR1742" s="29"/>
      <c r="DS1742" s="29"/>
      <c r="DT1742" s="29"/>
      <c r="DU1742" s="29"/>
      <c r="DV1742" s="29"/>
      <c r="DW1742" s="29"/>
      <c r="DX1742" s="29"/>
      <c r="DY1742" s="29"/>
      <c r="DZ1742" s="29"/>
      <c r="EA1742" s="29"/>
      <c r="EB1742" s="29"/>
      <c r="EC1742" s="29"/>
      <c r="ED1742" s="29"/>
      <c r="EE1742" s="29"/>
      <c r="EF1742" s="29"/>
      <c r="EG1742" s="29"/>
      <c r="EH1742" s="29"/>
      <c r="EI1742" s="29"/>
      <c r="EJ1742" s="29"/>
      <c r="EK1742" s="29"/>
      <c r="EL1742" s="29"/>
      <c r="EM1742" s="29"/>
      <c r="EN1742" s="29"/>
      <c r="EO1742" s="29"/>
      <c r="EP1742" s="29"/>
      <c r="EQ1742" s="29"/>
      <c r="ER1742" s="29"/>
      <c r="ES1742" s="29"/>
      <c r="ET1742" s="29"/>
      <c r="EU1742" s="29"/>
      <c r="EV1742" s="29"/>
      <c r="EW1742" s="29"/>
      <c r="EX1742" s="29"/>
      <c r="EY1742" s="29"/>
      <c r="EZ1742" s="29"/>
      <c r="FA1742" s="29"/>
      <c r="FB1742" s="29"/>
      <c r="FC1742" s="29"/>
      <c r="FD1742" s="29"/>
      <c r="FE1742" s="29"/>
      <c r="FF1742" s="29"/>
      <c r="FG1742" s="29"/>
      <c r="FH1742" s="29"/>
      <c r="FI1742" s="29"/>
      <c r="FJ1742" s="29"/>
      <c r="FK1742" s="29"/>
      <c r="FL1742" s="29"/>
      <c r="FM1742" s="29"/>
      <c r="FN1742" s="29"/>
      <c r="FO1742" s="29"/>
      <c r="FP1742" s="29"/>
      <c r="FQ1742" s="29"/>
      <c r="FR1742" s="29"/>
      <c r="FS1742" s="29"/>
      <c r="FT1742" s="29"/>
      <c r="FU1742" s="29"/>
      <c r="FV1742" s="29"/>
      <c r="FW1742" s="29"/>
      <c r="FX1742" s="29"/>
      <c r="FY1742" s="29"/>
      <c r="FZ1742" s="29"/>
      <c r="GA1742" s="29"/>
      <c r="GB1742" s="29"/>
      <c r="GC1742" s="29"/>
      <c r="GD1742" s="29"/>
      <c r="GE1742" s="29"/>
      <c r="GF1742" s="29"/>
      <c r="GG1742" s="29"/>
      <c r="GH1742" s="29"/>
      <c r="GI1742" s="29"/>
      <c r="GJ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</row>
    <row r="1743" spans="2:230" ht="12.75">
      <c r="B1743" s="48"/>
      <c r="C1743" s="48"/>
      <c r="D1743" s="48"/>
      <c r="E1743" s="55"/>
      <c r="F1743" s="56"/>
      <c r="G1743" s="56"/>
      <c r="H1743" s="56"/>
      <c r="I1743" s="48"/>
      <c r="J1743" s="48"/>
      <c r="K1743" s="48"/>
      <c r="L1743" s="56"/>
      <c r="M1743" s="48"/>
      <c r="N1743" s="48"/>
      <c r="O1743" s="49"/>
      <c r="P1743" s="48"/>
      <c r="Q1743" s="48"/>
      <c r="R1743" s="56"/>
      <c r="S1743" s="52"/>
      <c r="T1743" s="116"/>
      <c r="U1743" s="116"/>
      <c r="V1743" s="116"/>
      <c r="W1743" s="116"/>
      <c r="X1743" s="43"/>
      <c r="Y1743" s="43"/>
      <c r="Z1743" s="42"/>
      <c r="AA1743" s="43"/>
      <c r="AB1743" s="45"/>
      <c r="AC1743" s="45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  <c r="BE1743" s="29"/>
      <c r="BF1743" s="29"/>
      <c r="BG1743" s="29"/>
      <c r="BH1743" s="29"/>
      <c r="BI1743" s="29"/>
      <c r="BJ1743" s="29"/>
      <c r="BK1743" s="29"/>
      <c r="BL1743" s="29"/>
      <c r="BM1743" s="29"/>
      <c r="BN1743" s="29"/>
      <c r="BO1743" s="29"/>
      <c r="BP1743" s="29"/>
      <c r="BQ1743" s="29"/>
      <c r="BR1743" s="29"/>
      <c r="BS1743" s="29"/>
      <c r="BT1743" s="29"/>
      <c r="BU1743" s="29"/>
      <c r="BV1743" s="29"/>
      <c r="BW1743" s="29"/>
      <c r="BX1743" s="29"/>
      <c r="BY1743" s="29"/>
      <c r="BZ1743" s="29"/>
      <c r="CA1743" s="29"/>
      <c r="CB1743" s="29"/>
      <c r="CC1743" s="29"/>
      <c r="CD1743" s="29"/>
      <c r="CE1743" s="29"/>
      <c r="CF1743" s="29"/>
      <c r="CG1743" s="29"/>
      <c r="CH1743" s="29"/>
      <c r="CI1743" s="29"/>
      <c r="CJ1743" s="29"/>
      <c r="CK1743" s="29"/>
      <c r="CL1743" s="29"/>
      <c r="CM1743" s="29"/>
      <c r="CN1743" s="29"/>
      <c r="CO1743" s="29"/>
      <c r="CP1743" s="29"/>
      <c r="CQ1743" s="29"/>
      <c r="CR1743" s="29"/>
      <c r="CS1743" s="29"/>
      <c r="CT1743" s="29"/>
      <c r="CU1743" s="29"/>
      <c r="CV1743" s="29"/>
      <c r="CW1743" s="29"/>
      <c r="CX1743" s="29"/>
      <c r="CY1743" s="29"/>
      <c r="CZ1743" s="29"/>
      <c r="DA1743" s="29"/>
      <c r="DB1743" s="29"/>
      <c r="DC1743" s="29"/>
      <c r="DD1743" s="29"/>
      <c r="DE1743" s="29"/>
      <c r="DF1743" s="29"/>
      <c r="DG1743" s="29"/>
      <c r="DH1743" s="29"/>
      <c r="DI1743" s="29"/>
      <c r="DJ1743" s="29"/>
      <c r="DK1743" s="29"/>
      <c r="DL1743" s="29"/>
      <c r="DM1743" s="29"/>
      <c r="DN1743" s="29"/>
      <c r="DO1743" s="29"/>
      <c r="DP1743" s="29"/>
      <c r="DQ1743" s="29"/>
      <c r="DR1743" s="29"/>
      <c r="DS1743" s="29"/>
      <c r="DT1743" s="29"/>
      <c r="DU1743" s="29"/>
      <c r="DV1743" s="29"/>
      <c r="DW1743" s="29"/>
      <c r="DX1743" s="29"/>
      <c r="DY1743" s="29"/>
      <c r="DZ1743" s="29"/>
      <c r="EA1743" s="29"/>
      <c r="EB1743" s="29"/>
      <c r="EC1743" s="29"/>
      <c r="ED1743" s="29"/>
      <c r="EE1743" s="29"/>
      <c r="EF1743" s="29"/>
      <c r="EG1743" s="29"/>
      <c r="EH1743" s="29"/>
      <c r="EI1743" s="29"/>
      <c r="EJ1743" s="29"/>
      <c r="EK1743" s="29"/>
      <c r="EL1743" s="29"/>
      <c r="EM1743" s="29"/>
      <c r="EN1743" s="29"/>
      <c r="EO1743" s="29"/>
      <c r="EP1743" s="29"/>
      <c r="EQ1743" s="29"/>
      <c r="ER1743" s="29"/>
      <c r="ES1743" s="29"/>
      <c r="ET1743" s="29"/>
      <c r="EU1743" s="29"/>
      <c r="EV1743" s="29"/>
      <c r="EW1743" s="29"/>
      <c r="EX1743" s="29"/>
      <c r="EY1743" s="29"/>
      <c r="EZ1743" s="29"/>
      <c r="FA1743" s="29"/>
      <c r="FB1743" s="29"/>
      <c r="FC1743" s="29"/>
      <c r="FD1743" s="29"/>
      <c r="FE1743" s="29"/>
      <c r="FF1743" s="29"/>
      <c r="FG1743" s="29"/>
      <c r="FH1743" s="29"/>
      <c r="FI1743" s="29"/>
      <c r="FJ1743" s="29"/>
      <c r="FK1743" s="29"/>
      <c r="FL1743" s="29"/>
      <c r="FM1743" s="29"/>
      <c r="FN1743" s="29"/>
      <c r="FO1743" s="29"/>
      <c r="FP1743" s="29"/>
      <c r="FQ1743" s="29"/>
      <c r="FR1743" s="29"/>
      <c r="FS1743" s="29"/>
      <c r="FT1743" s="29"/>
      <c r="FU1743" s="29"/>
      <c r="FV1743" s="29"/>
      <c r="FW1743" s="29"/>
      <c r="FX1743" s="29"/>
      <c r="FY1743" s="29"/>
      <c r="FZ1743" s="29"/>
      <c r="GA1743" s="29"/>
      <c r="GB1743" s="29"/>
      <c r="GC1743" s="29"/>
      <c r="GD1743" s="29"/>
      <c r="GE1743" s="29"/>
      <c r="GF1743" s="29"/>
      <c r="GG1743" s="29"/>
      <c r="GH1743" s="29"/>
      <c r="GI1743" s="29"/>
      <c r="GJ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</row>
    <row r="1744" spans="2:230" ht="12.75">
      <c r="B1744" s="48"/>
      <c r="C1744" s="48"/>
      <c r="D1744" s="48"/>
      <c r="E1744" s="55"/>
      <c r="F1744" s="56"/>
      <c r="G1744" s="56"/>
      <c r="H1744" s="56"/>
      <c r="I1744" s="48"/>
      <c r="J1744" s="48"/>
      <c r="K1744" s="48"/>
      <c r="L1744" s="56"/>
      <c r="M1744" s="48"/>
      <c r="N1744" s="48"/>
      <c r="O1744" s="49"/>
      <c r="P1744" s="48"/>
      <c r="Q1744" s="48"/>
      <c r="R1744" s="56"/>
      <c r="S1744" s="52"/>
      <c r="T1744" s="116"/>
      <c r="U1744" s="116"/>
      <c r="V1744" s="116"/>
      <c r="W1744" s="116"/>
      <c r="X1744" s="43"/>
      <c r="Y1744" s="43"/>
      <c r="Z1744" s="42"/>
      <c r="AA1744" s="43"/>
      <c r="AB1744" s="45"/>
      <c r="AC1744" s="45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  <c r="BE1744" s="29"/>
      <c r="BF1744" s="29"/>
      <c r="BG1744" s="29"/>
      <c r="BH1744" s="29"/>
      <c r="BI1744" s="29"/>
      <c r="BJ1744" s="29"/>
      <c r="BK1744" s="29"/>
      <c r="BL1744" s="29"/>
      <c r="BM1744" s="29"/>
      <c r="BN1744" s="29"/>
      <c r="BO1744" s="29"/>
      <c r="BP1744" s="29"/>
      <c r="BQ1744" s="29"/>
      <c r="BR1744" s="29"/>
      <c r="BS1744" s="29"/>
      <c r="BT1744" s="29"/>
      <c r="BU1744" s="29"/>
      <c r="BV1744" s="29"/>
      <c r="BW1744" s="29"/>
      <c r="BX1744" s="29"/>
      <c r="BY1744" s="29"/>
      <c r="BZ1744" s="29"/>
      <c r="CA1744" s="29"/>
      <c r="CB1744" s="29"/>
      <c r="CC1744" s="29"/>
      <c r="CD1744" s="29"/>
      <c r="CE1744" s="29"/>
      <c r="CF1744" s="29"/>
      <c r="CG1744" s="29"/>
      <c r="CH1744" s="29"/>
      <c r="CI1744" s="29"/>
      <c r="CJ1744" s="29"/>
      <c r="CK1744" s="29"/>
      <c r="CL1744" s="29"/>
      <c r="CM1744" s="29"/>
      <c r="CN1744" s="29"/>
      <c r="CO1744" s="29"/>
      <c r="CP1744" s="29"/>
      <c r="CQ1744" s="29"/>
      <c r="CR1744" s="29"/>
      <c r="CS1744" s="29"/>
      <c r="CT1744" s="29"/>
      <c r="CU1744" s="29"/>
      <c r="CV1744" s="29"/>
      <c r="CW1744" s="29"/>
      <c r="CX1744" s="29"/>
      <c r="CY1744" s="29"/>
      <c r="CZ1744" s="29"/>
      <c r="DA1744" s="29"/>
      <c r="DB1744" s="29"/>
      <c r="DC1744" s="29"/>
      <c r="DD1744" s="29"/>
      <c r="DE1744" s="29"/>
      <c r="DF1744" s="29"/>
      <c r="DG1744" s="29"/>
      <c r="DH1744" s="29"/>
      <c r="DI1744" s="29"/>
      <c r="DJ1744" s="29"/>
      <c r="DK1744" s="29"/>
      <c r="DL1744" s="29"/>
      <c r="DM1744" s="29"/>
      <c r="DN1744" s="29"/>
      <c r="DO1744" s="29"/>
      <c r="DP1744" s="29"/>
      <c r="DQ1744" s="29"/>
      <c r="DR1744" s="29"/>
      <c r="DS1744" s="29"/>
      <c r="DT1744" s="29"/>
      <c r="DU1744" s="29"/>
      <c r="DV1744" s="29"/>
      <c r="DW1744" s="29"/>
      <c r="DX1744" s="29"/>
      <c r="DY1744" s="29"/>
      <c r="DZ1744" s="29"/>
      <c r="EA1744" s="29"/>
      <c r="EB1744" s="29"/>
      <c r="EC1744" s="29"/>
      <c r="ED1744" s="29"/>
      <c r="EE1744" s="29"/>
      <c r="EF1744" s="29"/>
      <c r="EG1744" s="29"/>
      <c r="EH1744" s="29"/>
      <c r="EI1744" s="29"/>
      <c r="EJ1744" s="29"/>
      <c r="EK1744" s="29"/>
      <c r="EL1744" s="29"/>
      <c r="EM1744" s="29"/>
      <c r="EN1744" s="29"/>
      <c r="EO1744" s="29"/>
      <c r="EP1744" s="29"/>
      <c r="EQ1744" s="29"/>
      <c r="ER1744" s="29"/>
      <c r="ES1744" s="29"/>
      <c r="ET1744" s="29"/>
      <c r="EU1744" s="29"/>
      <c r="EV1744" s="29"/>
      <c r="EW1744" s="29"/>
      <c r="EX1744" s="29"/>
      <c r="EY1744" s="29"/>
      <c r="EZ1744" s="29"/>
      <c r="FA1744" s="29"/>
      <c r="FB1744" s="29"/>
      <c r="FC1744" s="29"/>
      <c r="FD1744" s="29"/>
      <c r="FE1744" s="29"/>
      <c r="FF1744" s="29"/>
      <c r="FG1744" s="29"/>
      <c r="FH1744" s="29"/>
      <c r="FI1744" s="29"/>
      <c r="FJ1744" s="29"/>
      <c r="FK1744" s="29"/>
      <c r="FL1744" s="29"/>
      <c r="FM1744" s="29"/>
      <c r="FN1744" s="29"/>
      <c r="FO1744" s="29"/>
      <c r="FP1744" s="29"/>
      <c r="FQ1744" s="29"/>
      <c r="FR1744" s="29"/>
      <c r="FS1744" s="29"/>
      <c r="FT1744" s="29"/>
      <c r="FU1744" s="29"/>
      <c r="FV1744" s="29"/>
      <c r="FW1744" s="29"/>
      <c r="FX1744" s="29"/>
      <c r="FY1744" s="29"/>
      <c r="FZ1744" s="29"/>
      <c r="GA1744" s="29"/>
      <c r="GB1744" s="29"/>
      <c r="GC1744" s="29"/>
      <c r="GD1744" s="29"/>
      <c r="GE1744" s="29"/>
      <c r="GF1744" s="29"/>
      <c r="GG1744" s="29"/>
      <c r="GH1744" s="29"/>
      <c r="GI1744" s="29"/>
      <c r="GJ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</row>
    <row r="1745" spans="2:230" ht="12.75">
      <c r="B1745" s="48"/>
      <c r="C1745" s="48"/>
      <c r="D1745" s="48"/>
      <c r="E1745" s="55"/>
      <c r="F1745" s="56"/>
      <c r="G1745" s="56"/>
      <c r="H1745" s="56"/>
      <c r="I1745" s="48"/>
      <c r="J1745" s="48"/>
      <c r="K1745" s="48"/>
      <c r="L1745" s="56"/>
      <c r="M1745" s="48"/>
      <c r="N1745" s="48"/>
      <c r="O1745" s="49"/>
      <c r="P1745" s="48"/>
      <c r="Q1745" s="48"/>
      <c r="R1745" s="56"/>
      <c r="S1745" s="52"/>
      <c r="T1745" s="116"/>
      <c r="U1745" s="116"/>
      <c r="V1745" s="116"/>
      <c r="W1745" s="116"/>
      <c r="X1745" s="43"/>
      <c r="Y1745" s="43"/>
      <c r="Z1745" s="42"/>
      <c r="AA1745" s="43"/>
      <c r="AB1745" s="45"/>
      <c r="AC1745" s="45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  <c r="BI1745" s="29"/>
      <c r="BJ1745" s="29"/>
      <c r="BK1745" s="29"/>
      <c r="BL1745" s="29"/>
      <c r="BM1745" s="29"/>
      <c r="BN1745" s="29"/>
      <c r="BO1745" s="29"/>
      <c r="BP1745" s="29"/>
      <c r="BQ1745" s="29"/>
      <c r="BR1745" s="29"/>
      <c r="BS1745" s="29"/>
      <c r="BT1745" s="29"/>
      <c r="BU1745" s="29"/>
      <c r="BV1745" s="29"/>
      <c r="BW1745" s="29"/>
      <c r="BX1745" s="29"/>
      <c r="BY1745" s="29"/>
      <c r="BZ1745" s="29"/>
      <c r="CA1745" s="29"/>
      <c r="CB1745" s="29"/>
      <c r="CC1745" s="29"/>
      <c r="CD1745" s="29"/>
      <c r="CE1745" s="29"/>
      <c r="CF1745" s="29"/>
      <c r="CG1745" s="29"/>
      <c r="CH1745" s="29"/>
      <c r="CI1745" s="29"/>
      <c r="CJ1745" s="29"/>
      <c r="CK1745" s="29"/>
      <c r="CL1745" s="29"/>
      <c r="CM1745" s="29"/>
      <c r="CN1745" s="29"/>
      <c r="CO1745" s="29"/>
      <c r="CP1745" s="29"/>
      <c r="CQ1745" s="29"/>
      <c r="CR1745" s="29"/>
      <c r="CS1745" s="29"/>
      <c r="CT1745" s="29"/>
      <c r="CU1745" s="29"/>
      <c r="CV1745" s="29"/>
      <c r="CW1745" s="29"/>
      <c r="CX1745" s="29"/>
      <c r="CY1745" s="29"/>
      <c r="CZ1745" s="29"/>
      <c r="DA1745" s="29"/>
      <c r="DB1745" s="29"/>
      <c r="DC1745" s="29"/>
      <c r="DD1745" s="29"/>
      <c r="DE1745" s="29"/>
      <c r="DF1745" s="29"/>
      <c r="DG1745" s="29"/>
      <c r="DH1745" s="29"/>
      <c r="DI1745" s="29"/>
      <c r="DJ1745" s="29"/>
      <c r="DK1745" s="29"/>
      <c r="DL1745" s="29"/>
      <c r="DM1745" s="29"/>
      <c r="DN1745" s="29"/>
      <c r="DO1745" s="29"/>
      <c r="DP1745" s="29"/>
      <c r="DQ1745" s="29"/>
      <c r="DR1745" s="29"/>
      <c r="DS1745" s="29"/>
      <c r="DT1745" s="29"/>
      <c r="DU1745" s="29"/>
      <c r="DV1745" s="29"/>
      <c r="DW1745" s="29"/>
      <c r="DX1745" s="29"/>
      <c r="DY1745" s="29"/>
      <c r="DZ1745" s="29"/>
      <c r="EA1745" s="29"/>
      <c r="EB1745" s="29"/>
      <c r="EC1745" s="29"/>
      <c r="ED1745" s="29"/>
      <c r="EE1745" s="29"/>
      <c r="EF1745" s="29"/>
      <c r="EG1745" s="29"/>
      <c r="EH1745" s="29"/>
      <c r="EI1745" s="29"/>
      <c r="EJ1745" s="29"/>
      <c r="EK1745" s="29"/>
      <c r="EL1745" s="29"/>
      <c r="EM1745" s="29"/>
      <c r="EN1745" s="29"/>
      <c r="EO1745" s="29"/>
      <c r="EP1745" s="29"/>
      <c r="EQ1745" s="29"/>
      <c r="ER1745" s="29"/>
      <c r="ES1745" s="29"/>
      <c r="ET1745" s="29"/>
      <c r="EU1745" s="29"/>
      <c r="EV1745" s="29"/>
      <c r="EW1745" s="29"/>
      <c r="EX1745" s="29"/>
      <c r="EY1745" s="29"/>
      <c r="EZ1745" s="29"/>
      <c r="FA1745" s="29"/>
      <c r="FB1745" s="29"/>
      <c r="FC1745" s="29"/>
      <c r="FD1745" s="29"/>
      <c r="FE1745" s="29"/>
      <c r="FF1745" s="29"/>
      <c r="FG1745" s="29"/>
      <c r="FH1745" s="29"/>
      <c r="FI1745" s="29"/>
      <c r="FJ1745" s="29"/>
      <c r="FK1745" s="29"/>
      <c r="FL1745" s="29"/>
      <c r="FM1745" s="29"/>
      <c r="FN1745" s="29"/>
      <c r="FO1745" s="29"/>
      <c r="FP1745" s="29"/>
      <c r="FQ1745" s="29"/>
      <c r="FR1745" s="29"/>
      <c r="FS1745" s="29"/>
      <c r="FT1745" s="29"/>
      <c r="FU1745" s="29"/>
      <c r="FV1745" s="29"/>
      <c r="FW1745" s="29"/>
      <c r="FX1745" s="29"/>
      <c r="FY1745" s="29"/>
      <c r="FZ1745" s="29"/>
      <c r="GA1745" s="29"/>
      <c r="GB1745" s="29"/>
      <c r="GC1745" s="29"/>
      <c r="GD1745" s="29"/>
      <c r="GE1745" s="29"/>
      <c r="GF1745" s="29"/>
      <c r="GG1745" s="29"/>
      <c r="GH1745" s="29"/>
      <c r="GI1745" s="29"/>
      <c r="GJ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</row>
    <row r="1746" spans="2:230" ht="12.75">
      <c r="B1746" s="48"/>
      <c r="C1746" s="48"/>
      <c r="D1746" s="48"/>
      <c r="E1746" s="55"/>
      <c r="F1746" s="56"/>
      <c r="G1746" s="56"/>
      <c r="H1746" s="56"/>
      <c r="I1746" s="48"/>
      <c r="J1746" s="48"/>
      <c r="K1746" s="48"/>
      <c r="L1746" s="56"/>
      <c r="M1746" s="48"/>
      <c r="N1746" s="48"/>
      <c r="O1746" s="49"/>
      <c r="P1746" s="48"/>
      <c r="Q1746" s="48"/>
      <c r="R1746" s="56"/>
      <c r="S1746" s="52"/>
      <c r="T1746" s="116"/>
      <c r="U1746" s="116"/>
      <c r="V1746" s="116"/>
      <c r="W1746" s="116"/>
      <c r="X1746" s="43"/>
      <c r="Y1746" s="43"/>
      <c r="Z1746" s="42"/>
      <c r="AA1746" s="43"/>
      <c r="AB1746" s="45"/>
      <c r="AC1746" s="45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  <c r="BE1746" s="29"/>
      <c r="BF1746" s="29"/>
      <c r="BG1746" s="29"/>
      <c r="BH1746" s="29"/>
      <c r="BI1746" s="29"/>
      <c r="BJ1746" s="29"/>
      <c r="BK1746" s="29"/>
      <c r="BL1746" s="29"/>
      <c r="BM1746" s="29"/>
      <c r="BN1746" s="29"/>
      <c r="BO1746" s="29"/>
      <c r="BP1746" s="29"/>
      <c r="BQ1746" s="29"/>
      <c r="BR1746" s="29"/>
      <c r="BS1746" s="29"/>
      <c r="BT1746" s="29"/>
      <c r="BU1746" s="29"/>
      <c r="BV1746" s="29"/>
      <c r="BW1746" s="29"/>
      <c r="BX1746" s="29"/>
      <c r="BY1746" s="29"/>
      <c r="BZ1746" s="29"/>
      <c r="CA1746" s="29"/>
      <c r="CB1746" s="29"/>
      <c r="CC1746" s="29"/>
      <c r="CD1746" s="29"/>
      <c r="CE1746" s="29"/>
      <c r="CF1746" s="29"/>
      <c r="CG1746" s="29"/>
      <c r="CH1746" s="29"/>
      <c r="CI1746" s="29"/>
      <c r="CJ1746" s="29"/>
      <c r="CK1746" s="29"/>
      <c r="CL1746" s="29"/>
      <c r="CM1746" s="29"/>
      <c r="CN1746" s="29"/>
      <c r="CO1746" s="29"/>
      <c r="CP1746" s="29"/>
      <c r="CQ1746" s="29"/>
      <c r="CR1746" s="29"/>
      <c r="CS1746" s="29"/>
      <c r="CT1746" s="29"/>
      <c r="CU1746" s="29"/>
      <c r="CV1746" s="29"/>
      <c r="CW1746" s="29"/>
      <c r="CX1746" s="29"/>
      <c r="CY1746" s="29"/>
      <c r="CZ1746" s="29"/>
      <c r="DA1746" s="29"/>
      <c r="DB1746" s="29"/>
      <c r="DC1746" s="29"/>
      <c r="DD1746" s="29"/>
      <c r="DE1746" s="29"/>
      <c r="DF1746" s="29"/>
      <c r="DG1746" s="29"/>
      <c r="DH1746" s="29"/>
      <c r="DI1746" s="29"/>
      <c r="DJ1746" s="29"/>
      <c r="DK1746" s="29"/>
      <c r="DL1746" s="29"/>
      <c r="DM1746" s="29"/>
      <c r="DN1746" s="29"/>
      <c r="DO1746" s="29"/>
      <c r="DP1746" s="29"/>
      <c r="DQ1746" s="29"/>
      <c r="DR1746" s="29"/>
      <c r="DS1746" s="29"/>
      <c r="DT1746" s="29"/>
      <c r="DU1746" s="29"/>
      <c r="DV1746" s="29"/>
      <c r="DW1746" s="29"/>
      <c r="DX1746" s="29"/>
      <c r="DY1746" s="29"/>
      <c r="DZ1746" s="29"/>
      <c r="EA1746" s="29"/>
      <c r="EB1746" s="29"/>
      <c r="EC1746" s="29"/>
      <c r="ED1746" s="29"/>
      <c r="EE1746" s="29"/>
      <c r="EF1746" s="29"/>
      <c r="EG1746" s="29"/>
      <c r="EH1746" s="29"/>
      <c r="EI1746" s="29"/>
      <c r="EJ1746" s="29"/>
      <c r="EK1746" s="29"/>
      <c r="EL1746" s="29"/>
      <c r="EM1746" s="29"/>
      <c r="EN1746" s="29"/>
      <c r="EO1746" s="29"/>
      <c r="EP1746" s="29"/>
      <c r="EQ1746" s="29"/>
      <c r="ER1746" s="29"/>
      <c r="ES1746" s="29"/>
      <c r="ET1746" s="29"/>
      <c r="EU1746" s="29"/>
      <c r="EV1746" s="29"/>
      <c r="EW1746" s="29"/>
      <c r="EX1746" s="29"/>
      <c r="EY1746" s="29"/>
      <c r="EZ1746" s="29"/>
      <c r="FA1746" s="29"/>
      <c r="FB1746" s="29"/>
      <c r="FC1746" s="29"/>
      <c r="FD1746" s="29"/>
      <c r="FE1746" s="29"/>
      <c r="FF1746" s="29"/>
      <c r="FG1746" s="29"/>
      <c r="FH1746" s="29"/>
      <c r="FI1746" s="29"/>
      <c r="FJ1746" s="29"/>
      <c r="FK1746" s="29"/>
      <c r="FL1746" s="29"/>
      <c r="FM1746" s="29"/>
      <c r="FN1746" s="29"/>
      <c r="FO1746" s="29"/>
      <c r="FP1746" s="29"/>
      <c r="FQ1746" s="29"/>
      <c r="FR1746" s="29"/>
      <c r="FS1746" s="29"/>
      <c r="FT1746" s="29"/>
      <c r="FU1746" s="29"/>
      <c r="FV1746" s="29"/>
      <c r="FW1746" s="29"/>
      <c r="FX1746" s="29"/>
      <c r="FY1746" s="29"/>
      <c r="FZ1746" s="29"/>
      <c r="GA1746" s="29"/>
      <c r="GB1746" s="29"/>
      <c r="GC1746" s="29"/>
      <c r="GD1746" s="29"/>
      <c r="GE1746" s="29"/>
      <c r="GF1746" s="29"/>
      <c r="GG1746" s="29"/>
      <c r="GH1746" s="29"/>
      <c r="GI1746" s="29"/>
      <c r="GJ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</row>
    <row r="1747" spans="2:230" ht="12.75">
      <c r="B1747" s="48"/>
      <c r="C1747" s="48"/>
      <c r="D1747" s="48"/>
      <c r="E1747" s="55"/>
      <c r="F1747" s="56"/>
      <c r="G1747" s="56"/>
      <c r="H1747" s="56"/>
      <c r="I1747" s="48"/>
      <c r="J1747" s="48"/>
      <c r="K1747" s="48"/>
      <c r="L1747" s="56"/>
      <c r="M1747" s="48"/>
      <c r="N1747" s="48"/>
      <c r="O1747" s="49"/>
      <c r="P1747" s="48"/>
      <c r="Q1747" s="48"/>
      <c r="R1747" s="56"/>
      <c r="S1747" s="52"/>
      <c r="T1747" s="116"/>
      <c r="U1747" s="116"/>
      <c r="V1747" s="116"/>
      <c r="W1747" s="116"/>
      <c r="X1747" s="43"/>
      <c r="Y1747" s="43"/>
      <c r="Z1747" s="42"/>
      <c r="AA1747" s="43"/>
      <c r="AB1747" s="45"/>
      <c r="AC1747" s="45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  <c r="BE1747" s="29"/>
      <c r="BF1747" s="29"/>
      <c r="BG1747" s="29"/>
      <c r="BH1747" s="29"/>
      <c r="BI1747" s="29"/>
      <c r="BJ1747" s="29"/>
      <c r="BK1747" s="29"/>
      <c r="BL1747" s="29"/>
      <c r="BM1747" s="29"/>
      <c r="BN1747" s="29"/>
      <c r="BO1747" s="29"/>
      <c r="BP1747" s="29"/>
      <c r="BQ1747" s="29"/>
      <c r="BR1747" s="29"/>
      <c r="BS1747" s="29"/>
      <c r="BT1747" s="29"/>
      <c r="BU1747" s="29"/>
      <c r="BV1747" s="29"/>
      <c r="BW1747" s="29"/>
      <c r="BX1747" s="29"/>
      <c r="BY1747" s="29"/>
      <c r="BZ1747" s="29"/>
      <c r="CA1747" s="29"/>
      <c r="CB1747" s="29"/>
      <c r="CC1747" s="29"/>
      <c r="CD1747" s="29"/>
      <c r="CE1747" s="29"/>
      <c r="CF1747" s="29"/>
      <c r="CG1747" s="29"/>
      <c r="CH1747" s="29"/>
      <c r="CI1747" s="29"/>
      <c r="CJ1747" s="29"/>
      <c r="CK1747" s="29"/>
      <c r="CL1747" s="29"/>
      <c r="CM1747" s="29"/>
      <c r="CN1747" s="29"/>
      <c r="CO1747" s="29"/>
      <c r="CP1747" s="29"/>
      <c r="CQ1747" s="29"/>
      <c r="CR1747" s="29"/>
      <c r="CS1747" s="29"/>
      <c r="CT1747" s="29"/>
      <c r="CU1747" s="29"/>
      <c r="CV1747" s="29"/>
      <c r="CW1747" s="29"/>
      <c r="CX1747" s="29"/>
      <c r="CY1747" s="29"/>
      <c r="CZ1747" s="29"/>
      <c r="DA1747" s="29"/>
      <c r="DB1747" s="29"/>
      <c r="DC1747" s="29"/>
      <c r="DD1747" s="29"/>
      <c r="DE1747" s="29"/>
      <c r="DF1747" s="29"/>
      <c r="DG1747" s="29"/>
      <c r="DH1747" s="29"/>
      <c r="DI1747" s="29"/>
      <c r="DJ1747" s="29"/>
      <c r="DK1747" s="29"/>
      <c r="DL1747" s="29"/>
      <c r="DM1747" s="29"/>
      <c r="DN1747" s="29"/>
      <c r="DO1747" s="29"/>
      <c r="DP1747" s="29"/>
      <c r="DQ1747" s="29"/>
      <c r="DR1747" s="29"/>
      <c r="DS1747" s="29"/>
      <c r="DT1747" s="29"/>
      <c r="DU1747" s="29"/>
      <c r="DV1747" s="29"/>
      <c r="DW1747" s="29"/>
      <c r="DX1747" s="29"/>
      <c r="DY1747" s="29"/>
      <c r="DZ1747" s="29"/>
      <c r="EA1747" s="29"/>
      <c r="EB1747" s="29"/>
      <c r="EC1747" s="29"/>
      <c r="ED1747" s="29"/>
      <c r="EE1747" s="29"/>
      <c r="EF1747" s="29"/>
      <c r="EG1747" s="29"/>
      <c r="EH1747" s="29"/>
      <c r="EI1747" s="29"/>
      <c r="EJ1747" s="29"/>
      <c r="EK1747" s="29"/>
      <c r="EL1747" s="29"/>
      <c r="EM1747" s="29"/>
      <c r="EN1747" s="29"/>
      <c r="EO1747" s="29"/>
      <c r="EP1747" s="29"/>
      <c r="EQ1747" s="29"/>
      <c r="ER1747" s="29"/>
      <c r="ES1747" s="29"/>
      <c r="ET1747" s="29"/>
      <c r="EU1747" s="29"/>
      <c r="EV1747" s="29"/>
      <c r="EW1747" s="29"/>
      <c r="EX1747" s="29"/>
      <c r="EY1747" s="29"/>
      <c r="EZ1747" s="29"/>
      <c r="FA1747" s="29"/>
      <c r="FB1747" s="29"/>
      <c r="FC1747" s="29"/>
      <c r="FD1747" s="29"/>
      <c r="FE1747" s="29"/>
      <c r="FF1747" s="29"/>
      <c r="FG1747" s="29"/>
      <c r="FH1747" s="29"/>
      <c r="FI1747" s="29"/>
      <c r="FJ1747" s="29"/>
      <c r="FK1747" s="29"/>
      <c r="FL1747" s="29"/>
      <c r="FM1747" s="29"/>
      <c r="FN1747" s="29"/>
      <c r="FO1747" s="29"/>
      <c r="FP1747" s="29"/>
      <c r="FQ1747" s="29"/>
      <c r="FR1747" s="29"/>
      <c r="FS1747" s="29"/>
      <c r="FT1747" s="29"/>
      <c r="FU1747" s="29"/>
      <c r="FV1747" s="29"/>
      <c r="FW1747" s="29"/>
      <c r="FX1747" s="29"/>
      <c r="FY1747" s="29"/>
      <c r="FZ1747" s="29"/>
      <c r="GA1747" s="29"/>
      <c r="GB1747" s="29"/>
      <c r="GC1747" s="29"/>
      <c r="GD1747" s="29"/>
      <c r="GE1747" s="29"/>
      <c r="GF1747" s="29"/>
      <c r="GG1747" s="29"/>
      <c r="GH1747" s="29"/>
      <c r="GI1747" s="29"/>
      <c r="GJ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</row>
    <row r="1748" spans="2:230" ht="12.75">
      <c r="B1748" s="48"/>
      <c r="C1748" s="48"/>
      <c r="D1748" s="48"/>
      <c r="E1748" s="55"/>
      <c r="F1748" s="56"/>
      <c r="G1748" s="56"/>
      <c r="H1748" s="56"/>
      <c r="I1748" s="48"/>
      <c r="J1748" s="48"/>
      <c r="K1748" s="48"/>
      <c r="L1748" s="56"/>
      <c r="M1748" s="48"/>
      <c r="N1748" s="48"/>
      <c r="O1748" s="49"/>
      <c r="P1748" s="48"/>
      <c r="Q1748" s="48"/>
      <c r="R1748" s="56"/>
      <c r="S1748" s="52"/>
      <c r="T1748" s="116"/>
      <c r="U1748" s="116"/>
      <c r="V1748" s="116"/>
      <c r="W1748" s="116"/>
      <c r="X1748" s="43"/>
      <c r="Y1748" s="43"/>
      <c r="Z1748" s="42"/>
      <c r="AA1748" s="43"/>
      <c r="AB1748" s="45"/>
      <c r="AC1748" s="45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  <c r="BE1748" s="29"/>
      <c r="BF1748" s="29"/>
      <c r="BG1748" s="29"/>
      <c r="BH1748" s="29"/>
      <c r="BI1748" s="29"/>
      <c r="BJ1748" s="29"/>
      <c r="BK1748" s="29"/>
      <c r="BL1748" s="29"/>
      <c r="BM1748" s="29"/>
      <c r="BN1748" s="29"/>
      <c r="BO1748" s="29"/>
      <c r="BP1748" s="29"/>
      <c r="BQ1748" s="29"/>
      <c r="BR1748" s="29"/>
      <c r="BS1748" s="29"/>
      <c r="BT1748" s="29"/>
      <c r="BU1748" s="29"/>
      <c r="BV1748" s="29"/>
      <c r="BW1748" s="29"/>
      <c r="BX1748" s="29"/>
      <c r="BY1748" s="29"/>
      <c r="BZ1748" s="29"/>
      <c r="CA1748" s="29"/>
      <c r="CB1748" s="29"/>
      <c r="CC1748" s="29"/>
      <c r="CD1748" s="29"/>
      <c r="CE1748" s="29"/>
      <c r="CF1748" s="29"/>
      <c r="CG1748" s="29"/>
      <c r="CH1748" s="29"/>
      <c r="CI1748" s="29"/>
      <c r="CJ1748" s="29"/>
      <c r="CK1748" s="29"/>
      <c r="CL1748" s="29"/>
      <c r="CM1748" s="29"/>
      <c r="CN1748" s="29"/>
      <c r="CO1748" s="29"/>
      <c r="CP1748" s="29"/>
      <c r="CQ1748" s="29"/>
      <c r="CR1748" s="29"/>
      <c r="CS1748" s="29"/>
      <c r="CT1748" s="29"/>
      <c r="CU1748" s="29"/>
      <c r="CV1748" s="29"/>
      <c r="CW1748" s="29"/>
      <c r="CX1748" s="29"/>
      <c r="CY1748" s="29"/>
      <c r="CZ1748" s="29"/>
      <c r="DA1748" s="29"/>
      <c r="DB1748" s="29"/>
      <c r="DC1748" s="29"/>
      <c r="DD1748" s="29"/>
      <c r="DE1748" s="29"/>
      <c r="DF1748" s="29"/>
      <c r="DG1748" s="29"/>
      <c r="DH1748" s="29"/>
      <c r="DI1748" s="29"/>
      <c r="DJ1748" s="29"/>
      <c r="DK1748" s="29"/>
      <c r="DL1748" s="29"/>
      <c r="DM1748" s="29"/>
      <c r="DN1748" s="29"/>
      <c r="DO1748" s="29"/>
      <c r="DP1748" s="29"/>
      <c r="DQ1748" s="29"/>
      <c r="DR1748" s="29"/>
      <c r="DS1748" s="29"/>
      <c r="DT1748" s="29"/>
      <c r="DU1748" s="29"/>
      <c r="DV1748" s="29"/>
      <c r="DW1748" s="29"/>
      <c r="DX1748" s="29"/>
      <c r="DY1748" s="29"/>
      <c r="DZ1748" s="29"/>
      <c r="EA1748" s="29"/>
      <c r="EB1748" s="29"/>
      <c r="EC1748" s="29"/>
      <c r="ED1748" s="29"/>
      <c r="EE1748" s="29"/>
      <c r="EF1748" s="29"/>
      <c r="EG1748" s="29"/>
      <c r="EH1748" s="29"/>
      <c r="EI1748" s="29"/>
      <c r="EJ1748" s="29"/>
      <c r="EK1748" s="29"/>
      <c r="EL1748" s="29"/>
      <c r="EM1748" s="29"/>
      <c r="EN1748" s="29"/>
      <c r="EO1748" s="29"/>
      <c r="EP1748" s="29"/>
      <c r="EQ1748" s="29"/>
      <c r="ER1748" s="29"/>
      <c r="ES1748" s="29"/>
      <c r="ET1748" s="29"/>
      <c r="EU1748" s="29"/>
      <c r="EV1748" s="29"/>
      <c r="EW1748" s="29"/>
      <c r="EX1748" s="29"/>
      <c r="EY1748" s="29"/>
      <c r="EZ1748" s="29"/>
      <c r="FA1748" s="29"/>
      <c r="FB1748" s="29"/>
      <c r="FC1748" s="29"/>
      <c r="FD1748" s="29"/>
      <c r="FE1748" s="29"/>
      <c r="FF1748" s="29"/>
      <c r="FG1748" s="29"/>
      <c r="FH1748" s="29"/>
      <c r="FI1748" s="29"/>
      <c r="FJ1748" s="29"/>
      <c r="FK1748" s="29"/>
      <c r="FL1748" s="29"/>
      <c r="FM1748" s="29"/>
      <c r="FN1748" s="29"/>
      <c r="FO1748" s="29"/>
      <c r="FP1748" s="29"/>
      <c r="FQ1748" s="29"/>
      <c r="FR1748" s="29"/>
      <c r="FS1748" s="29"/>
      <c r="FT1748" s="29"/>
      <c r="FU1748" s="29"/>
      <c r="FV1748" s="29"/>
      <c r="FW1748" s="29"/>
      <c r="FX1748" s="29"/>
      <c r="FY1748" s="29"/>
      <c r="FZ1748" s="29"/>
      <c r="GA1748" s="29"/>
      <c r="GB1748" s="29"/>
      <c r="GC1748" s="29"/>
      <c r="GD1748" s="29"/>
      <c r="GE1748" s="29"/>
      <c r="GF1748" s="29"/>
      <c r="GG1748" s="29"/>
      <c r="GH1748" s="29"/>
      <c r="GI1748" s="29"/>
      <c r="GJ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</row>
    <row r="1749" spans="2:230" ht="12.75">
      <c r="B1749" s="48"/>
      <c r="C1749" s="48"/>
      <c r="D1749" s="48"/>
      <c r="E1749" s="55"/>
      <c r="F1749" s="56"/>
      <c r="G1749" s="56"/>
      <c r="H1749" s="56"/>
      <c r="I1749" s="48"/>
      <c r="J1749" s="48"/>
      <c r="K1749" s="48"/>
      <c r="L1749" s="56"/>
      <c r="M1749" s="48"/>
      <c r="N1749" s="48"/>
      <c r="O1749" s="49"/>
      <c r="P1749" s="48"/>
      <c r="Q1749" s="48"/>
      <c r="R1749" s="56"/>
      <c r="S1749" s="52"/>
      <c r="T1749" s="116"/>
      <c r="U1749" s="116"/>
      <c r="V1749" s="116"/>
      <c r="W1749" s="116"/>
      <c r="X1749" s="43"/>
      <c r="Y1749" s="43"/>
      <c r="Z1749" s="42"/>
      <c r="AA1749" s="43"/>
      <c r="AB1749" s="45"/>
      <c r="AC1749" s="45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  <c r="BE1749" s="29"/>
      <c r="BF1749" s="29"/>
      <c r="BG1749" s="29"/>
      <c r="BH1749" s="29"/>
      <c r="BI1749" s="29"/>
      <c r="BJ1749" s="29"/>
      <c r="BK1749" s="29"/>
      <c r="BL1749" s="29"/>
      <c r="BM1749" s="29"/>
      <c r="BN1749" s="29"/>
      <c r="BO1749" s="29"/>
      <c r="BP1749" s="29"/>
      <c r="BQ1749" s="29"/>
      <c r="BR1749" s="29"/>
      <c r="BS1749" s="29"/>
      <c r="BT1749" s="29"/>
      <c r="BU1749" s="29"/>
      <c r="BV1749" s="29"/>
      <c r="BW1749" s="29"/>
      <c r="BX1749" s="29"/>
      <c r="BY1749" s="29"/>
      <c r="BZ1749" s="29"/>
      <c r="CA1749" s="29"/>
      <c r="CB1749" s="29"/>
      <c r="CC1749" s="29"/>
      <c r="CD1749" s="29"/>
      <c r="CE1749" s="29"/>
      <c r="CF1749" s="29"/>
      <c r="CG1749" s="29"/>
      <c r="CH1749" s="29"/>
      <c r="CI1749" s="29"/>
      <c r="CJ1749" s="29"/>
      <c r="CK1749" s="29"/>
      <c r="CL1749" s="29"/>
      <c r="CM1749" s="29"/>
      <c r="CN1749" s="29"/>
      <c r="CO1749" s="29"/>
      <c r="CP1749" s="29"/>
      <c r="CQ1749" s="29"/>
      <c r="CR1749" s="29"/>
      <c r="CS1749" s="29"/>
      <c r="CT1749" s="29"/>
      <c r="CU1749" s="29"/>
      <c r="CV1749" s="29"/>
      <c r="CW1749" s="29"/>
      <c r="CX1749" s="29"/>
      <c r="CY1749" s="29"/>
      <c r="CZ1749" s="29"/>
      <c r="DA1749" s="29"/>
      <c r="DB1749" s="29"/>
      <c r="DC1749" s="29"/>
      <c r="DD1749" s="29"/>
      <c r="DE1749" s="29"/>
      <c r="DF1749" s="29"/>
      <c r="DG1749" s="29"/>
      <c r="DH1749" s="29"/>
      <c r="DI1749" s="29"/>
      <c r="DJ1749" s="29"/>
      <c r="DK1749" s="29"/>
      <c r="DL1749" s="29"/>
      <c r="DM1749" s="29"/>
      <c r="DN1749" s="29"/>
      <c r="DO1749" s="29"/>
      <c r="DP1749" s="29"/>
      <c r="DQ1749" s="29"/>
      <c r="DR1749" s="29"/>
      <c r="DS1749" s="29"/>
      <c r="DT1749" s="29"/>
      <c r="DU1749" s="29"/>
      <c r="DV1749" s="29"/>
      <c r="DW1749" s="29"/>
      <c r="DX1749" s="29"/>
      <c r="DY1749" s="29"/>
      <c r="DZ1749" s="29"/>
      <c r="EA1749" s="29"/>
      <c r="EB1749" s="29"/>
      <c r="EC1749" s="29"/>
      <c r="ED1749" s="29"/>
      <c r="EE1749" s="29"/>
      <c r="EF1749" s="29"/>
      <c r="EG1749" s="29"/>
      <c r="EH1749" s="29"/>
      <c r="EI1749" s="29"/>
      <c r="EJ1749" s="29"/>
      <c r="EK1749" s="29"/>
      <c r="EL1749" s="29"/>
      <c r="EM1749" s="29"/>
      <c r="EN1749" s="29"/>
      <c r="EO1749" s="29"/>
      <c r="EP1749" s="29"/>
      <c r="EQ1749" s="29"/>
      <c r="ER1749" s="29"/>
      <c r="ES1749" s="29"/>
      <c r="ET1749" s="29"/>
      <c r="EU1749" s="29"/>
      <c r="EV1749" s="29"/>
      <c r="EW1749" s="29"/>
      <c r="EX1749" s="29"/>
      <c r="EY1749" s="29"/>
      <c r="EZ1749" s="29"/>
      <c r="FA1749" s="29"/>
      <c r="FB1749" s="29"/>
      <c r="FC1749" s="29"/>
      <c r="FD1749" s="29"/>
      <c r="FE1749" s="29"/>
      <c r="FF1749" s="29"/>
      <c r="FG1749" s="29"/>
      <c r="FH1749" s="29"/>
      <c r="FI1749" s="29"/>
      <c r="FJ1749" s="29"/>
      <c r="FK1749" s="29"/>
      <c r="FL1749" s="29"/>
      <c r="FM1749" s="29"/>
      <c r="FN1749" s="29"/>
      <c r="FO1749" s="29"/>
      <c r="FP1749" s="29"/>
      <c r="FQ1749" s="29"/>
      <c r="FR1749" s="29"/>
      <c r="FS1749" s="29"/>
      <c r="FT1749" s="29"/>
      <c r="FU1749" s="29"/>
      <c r="FV1749" s="29"/>
      <c r="FW1749" s="29"/>
      <c r="FX1749" s="29"/>
      <c r="FY1749" s="29"/>
      <c r="FZ1749" s="29"/>
      <c r="GA1749" s="29"/>
      <c r="GB1749" s="29"/>
      <c r="GC1749" s="29"/>
      <c r="GD1749" s="29"/>
      <c r="GE1749" s="29"/>
      <c r="GF1749" s="29"/>
      <c r="GG1749" s="29"/>
      <c r="GH1749" s="29"/>
      <c r="GI1749" s="29"/>
      <c r="GJ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</row>
    <row r="1750" spans="2:230" ht="12.75">
      <c r="B1750" s="48"/>
      <c r="C1750" s="48"/>
      <c r="D1750" s="48"/>
      <c r="E1750" s="55"/>
      <c r="F1750" s="56"/>
      <c r="G1750" s="56"/>
      <c r="H1750" s="56"/>
      <c r="I1750" s="48"/>
      <c r="J1750" s="48"/>
      <c r="K1750" s="48"/>
      <c r="L1750" s="56"/>
      <c r="M1750" s="48"/>
      <c r="N1750" s="48"/>
      <c r="O1750" s="49"/>
      <c r="P1750" s="48"/>
      <c r="Q1750" s="48"/>
      <c r="R1750" s="56"/>
      <c r="S1750" s="52"/>
      <c r="T1750" s="116"/>
      <c r="U1750" s="116"/>
      <c r="V1750" s="116"/>
      <c r="W1750" s="116"/>
      <c r="X1750" s="43"/>
      <c r="Y1750" s="43"/>
      <c r="Z1750" s="42"/>
      <c r="AA1750" s="43"/>
      <c r="AB1750" s="45"/>
      <c r="AC1750" s="45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  <c r="BE1750" s="29"/>
      <c r="BF1750" s="29"/>
      <c r="BG1750" s="29"/>
      <c r="BH1750" s="29"/>
      <c r="BI1750" s="29"/>
      <c r="BJ1750" s="29"/>
      <c r="BK1750" s="29"/>
      <c r="BL1750" s="29"/>
      <c r="BM1750" s="29"/>
      <c r="BN1750" s="29"/>
      <c r="BO1750" s="29"/>
      <c r="BP1750" s="29"/>
      <c r="BQ1750" s="29"/>
      <c r="BR1750" s="29"/>
      <c r="BS1750" s="29"/>
      <c r="BT1750" s="29"/>
      <c r="BU1750" s="29"/>
      <c r="BV1750" s="29"/>
      <c r="BW1750" s="29"/>
      <c r="BX1750" s="29"/>
      <c r="BY1750" s="29"/>
      <c r="BZ1750" s="29"/>
      <c r="CA1750" s="29"/>
      <c r="CB1750" s="29"/>
      <c r="CC1750" s="29"/>
      <c r="CD1750" s="29"/>
      <c r="CE1750" s="29"/>
      <c r="CF1750" s="29"/>
      <c r="CG1750" s="29"/>
      <c r="CH1750" s="29"/>
      <c r="CI1750" s="29"/>
      <c r="CJ1750" s="29"/>
      <c r="CK1750" s="29"/>
      <c r="CL1750" s="29"/>
      <c r="CM1750" s="29"/>
      <c r="CN1750" s="29"/>
      <c r="CO1750" s="29"/>
      <c r="CP1750" s="29"/>
      <c r="CQ1750" s="29"/>
      <c r="CR1750" s="29"/>
      <c r="CS1750" s="29"/>
      <c r="CT1750" s="29"/>
      <c r="CU1750" s="29"/>
      <c r="CV1750" s="29"/>
      <c r="CW1750" s="29"/>
      <c r="CX1750" s="29"/>
      <c r="CY1750" s="29"/>
      <c r="CZ1750" s="29"/>
      <c r="DA1750" s="29"/>
      <c r="DB1750" s="29"/>
      <c r="DC1750" s="29"/>
      <c r="DD1750" s="29"/>
      <c r="DE1750" s="29"/>
      <c r="DF1750" s="29"/>
      <c r="DG1750" s="29"/>
      <c r="DH1750" s="29"/>
      <c r="DI1750" s="29"/>
      <c r="DJ1750" s="29"/>
      <c r="DK1750" s="29"/>
      <c r="DL1750" s="29"/>
      <c r="DM1750" s="29"/>
      <c r="DN1750" s="29"/>
      <c r="DO1750" s="29"/>
      <c r="DP1750" s="29"/>
      <c r="DQ1750" s="29"/>
      <c r="DR1750" s="29"/>
      <c r="DS1750" s="29"/>
      <c r="DT1750" s="29"/>
      <c r="DU1750" s="29"/>
      <c r="DV1750" s="29"/>
      <c r="DW1750" s="29"/>
      <c r="DX1750" s="29"/>
      <c r="DY1750" s="29"/>
      <c r="DZ1750" s="29"/>
      <c r="EA1750" s="29"/>
      <c r="EB1750" s="29"/>
      <c r="EC1750" s="29"/>
      <c r="ED1750" s="29"/>
      <c r="EE1750" s="29"/>
      <c r="EF1750" s="29"/>
      <c r="EG1750" s="29"/>
      <c r="EH1750" s="29"/>
      <c r="EI1750" s="29"/>
      <c r="EJ1750" s="29"/>
      <c r="EK1750" s="29"/>
      <c r="EL1750" s="29"/>
      <c r="EM1750" s="29"/>
      <c r="EN1750" s="29"/>
      <c r="EO1750" s="29"/>
      <c r="EP1750" s="29"/>
      <c r="EQ1750" s="29"/>
      <c r="ER1750" s="29"/>
      <c r="ES1750" s="29"/>
      <c r="ET1750" s="29"/>
      <c r="EU1750" s="29"/>
      <c r="EV1750" s="29"/>
      <c r="EW1750" s="29"/>
      <c r="EX1750" s="29"/>
      <c r="EY1750" s="29"/>
      <c r="EZ1750" s="29"/>
      <c r="FA1750" s="29"/>
      <c r="FB1750" s="29"/>
      <c r="FC1750" s="29"/>
      <c r="FD1750" s="29"/>
      <c r="FE1750" s="29"/>
      <c r="FF1750" s="29"/>
      <c r="FG1750" s="29"/>
      <c r="FH1750" s="29"/>
      <c r="FI1750" s="29"/>
      <c r="FJ1750" s="29"/>
      <c r="FK1750" s="29"/>
      <c r="FL1750" s="29"/>
      <c r="FM1750" s="29"/>
      <c r="FN1750" s="29"/>
      <c r="FO1750" s="29"/>
      <c r="FP1750" s="29"/>
      <c r="FQ1750" s="29"/>
      <c r="FR1750" s="29"/>
      <c r="FS1750" s="29"/>
      <c r="FT1750" s="29"/>
      <c r="FU1750" s="29"/>
      <c r="FV1750" s="29"/>
      <c r="FW1750" s="29"/>
      <c r="FX1750" s="29"/>
      <c r="FY1750" s="29"/>
      <c r="FZ1750" s="29"/>
      <c r="GA1750" s="29"/>
      <c r="GB1750" s="29"/>
      <c r="GC1750" s="29"/>
      <c r="GD1750" s="29"/>
      <c r="GE1750" s="29"/>
      <c r="GF1750" s="29"/>
      <c r="GG1750" s="29"/>
      <c r="GH1750" s="29"/>
      <c r="GI1750" s="29"/>
      <c r="GJ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</row>
    <row r="1751" spans="2:230" ht="12.75">
      <c r="B1751" s="48"/>
      <c r="C1751" s="48"/>
      <c r="D1751" s="48"/>
      <c r="E1751" s="55"/>
      <c r="F1751" s="56"/>
      <c r="G1751" s="56"/>
      <c r="H1751" s="56"/>
      <c r="I1751" s="48"/>
      <c r="J1751" s="48"/>
      <c r="K1751" s="48"/>
      <c r="L1751" s="56"/>
      <c r="M1751" s="48"/>
      <c r="N1751" s="48"/>
      <c r="O1751" s="49"/>
      <c r="P1751" s="48"/>
      <c r="Q1751" s="48"/>
      <c r="R1751" s="56"/>
      <c r="S1751" s="52"/>
      <c r="T1751" s="116"/>
      <c r="U1751" s="116"/>
      <c r="V1751" s="116"/>
      <c r="W1751" s="116"/>
      <c r="X1751" s="43"/>
      <c r="Y1751" s="43"/>
      <c r="Z1751" s="42"/>
      <c r="AA1751" s="43"/>
      <c r="AB1751" s="45"/>
      <c r="AC1751" s="45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  <c r="BI1751" s="29"/>
      <c r="BJ1751" s="29"/>
      <c r="BK1751" s="29"/>
      <c r="BL1751" s="29"/>
      <c r="BM1751" s="29"/>
      <c r="BN1751" s="29"/>
      <c r="BO1751" s="29"/>
      <c r="BP1751" s="29"/>
      <c r="BQ1751" s="29"/>
      <c r="BR1751" s="29"/>
      <c r="BS1751" s="29"/>
      <c r="BT1751" s="29"/>
      <c r="BU1751" s="29"/>
      <c r="BV1751" s="29"/>
      <c r="BW1751" s="29"/>
      <c r="BX1751" s="29"/>
      <c r="BY1751" s="29"/>
      <c r="BZ1751" s="29"/>
      <c r="CA1751" s="29"/>
      <c r="CB1751" s="29"/>
      <c r="CC1751" s="29"/>
      <c r="CD1751" s="29"/>
      <c r="CE1751" s="29"/>
      <c r="CF1751" s="29"/>
      <c r="CG1751" s="29"/>
      <c r="CH1751" s="29"/>
      <c r="CI1751" s="29"/>
      <c r="CJ1751" s="29"/>
      <c r="CK1751" s="29"/>
      <c r="CL1751" s="29"/>
      <c r="CM1751" s="29"/>
      <c r="CN1751" s="29"/>
      <c r="CO1751" s="29"/>
      <c r="CP1751" s="29"/>
      <c r="CQ1751" s="29"/>
      <c r="CR1751" s="29"/>
      <c r="CS1751" s="29"/>
      <c r="CT1751" s="29"/>
      <c r="CU1751" s="29"/>
      <c r="CV1751" s="29"/>
      <c r="CW1751" s="29"/>
      <c r="CX1751" s="29"/>
      <c r="CY1751" s="29"/>
      <c r="CZ1751" s="29"/>
      <c r="DA1751" s="29"/>
      <c r="DB1751" s="29"/>
      <c r="DC1751" s="29"/>
      <c r="DD1751" s="29"/>
      <c r="DE1751" s="29"/>
      <c r="DF1751" s="29"/>
      <c r="DG1751" s="29"/>
      <c r="DH1751" s="29"/>
      <c r="DI1751" s="29"/>
      <c r="DJ1751" s="29"/>
      <c r="DK1751" s="29"/>
      <c r="DL1751" s="29"/>
      <c r="DM1751" s="29"/>
      <c r="DN1751" s="29"/>
      <c r="DO1751" s="29"/>
      <c r="DP1751" s="29"/>
      <c r="DQ1751" s="29"/>
      <c r="DR1751" s="29"/>
      <c r="DS1751" s="29"/>
      <c r="DT1751" s="29"/>
      <c r="DU1751" s="29"/>
      <c r="DV1751" s="29"/>
      <c r="DW1751" s="29"/>
      <c r="DX1751" s="29"/>
      <c r="DY1751" s="29"/>
      <c r="DZ1751" s="29"/>
      <c r="EA1751" s="29"/>
      <c r="EB1751" s="29"/>
      <c r="EC1751" s="29"/>
      <c r="ED1751" s="29"/>
      <c r="EE1751" s="29"/>
      <c r="EF1751" s="29"/>
      <c r="EG1751" s="29"/>
      <c r="EH1751" s="29"/>
      <c r="EI1751" s="29"/>
      <c r="EJ1751" s="29"/>
      <c r="EK1751" s="29"/>
      <c r="EL1751" s="29"/>
      <c r="EM1751" s="29"/>
      <c r="EN1751" s="29"/>
      <c r="EO1751" s="29"/>
      <c r="EP1751" s="29"/>
      <c r="EQ1751" s="29"/>
      <c r="ER1751" s="29"/>
      <c r="ES1751" s="29"/>
      <c r="ET1751" s="29"/>
      <c r="EU1751" s="29"/>
      <c r="EV1751" s="29"/>
      <c r="EW1751" s="29"/>
      <c r="EX1751" s="29"/>
      <c r="EY1751" s="29"/>
      <c r="EZ1751" s="29"/>
      <c r="FA1751" s="29"/>
      <c r="FB1751" s="29"/>
      <c r="FC1751" s="29"/>
      <c r="FD1751" s="29"/>
      <c r="FE1751" s="29"/>
      <c r="FF1751" s="29"/>
      <c r="FG1751" s="29"/>
      <c r="FH1751" s="29"/>
      <c r="FI1751" s="29"/>
      <c r="FJ1751" s="29"/>
      <c r="FK1751" s="29"/>
      <c r="FL1751" s="29"/>
      <c r="FM1751" s="29"/>
      <c r="FN1751" s="29"/>
      <c r="FO1751" s="29"/>
      <c r="FP1751" s="29"/>
      <c r="FQ1751" s="29"/>
      <c r="FR1751" s="29"/>
      <c r="FS1751" s="29"/>
      <c r="FT1751" s="29"/>
      <c r="FU1751" s="29"/>
      <c r="FV1751" s="29"/>
      <c r="FW1751" s="29"/>
      <c r="FX1751" s="29"/>
      <c r="FY1751" s="29"/>
      <c r="FZ1751" s="29"/>
      <c r="GA1751" s="29"/>
      <c r="GB1751" s="29"/>
      <c r="GC1751" s="29"/>
      <c r="GD1751" s="29"/>
      <c r="GE1751" s="29"/>
      <c r="GF1751" s="29"/>
      <c r="GG1751" s="29"/>
      <c r="GH1751" s="29"/>
      <c r="GI1751" s="29"/>
      <c r="GJ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</row>
    <row r="1752" spans="2:230" ht="12.75">
      <c r="B1752" s="48"/>
      <c r="C1752" s="48"/>
      <c r="D1752" s="48"/>
      <c r="E1752" s="55"/>
      <c r="F1752" s="56"/>
      <c r="G1752" s="56"/>
      <c r="H1752" s="56"/>
      <c r="I1752" s="48"/>
      <c r="J1752" s="48"/>
      <c r="K1752" s="48"/>
      <c r="L1752" s="56"/>
      <c r="M1752" s="48"/>
      <c r="N1752" s="48"/>
      <c r="O1752" s="49"/>
      <c r="P1752" s="48"/>
      <c r="Q1752" s="48"/>
      <c r="R1752" s="56"/>
      <c r="S1752" s="52"/>
      <c r="T1752" s="116"/>
      <c r="U1752" s="116"/>
      <c r="V1752" s="116"/>
      <c r="W1752" s="116"/>
      <c r="X1752" s="43"/>
      <c r="Y1752" s="43"/>
      <c r="Z1752" s="42"/>
      <c r="AA1752" s="43"/>
      <c r="AB1752" s="45"/>
      <c r="AC1752" s="45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  <c r="BE1752" s="29"/>
      <c r="BF1752" s="29"/>
      <c r="BG1752" s="29"/>
      <c r="BH1752" s="29"/>
      <c r="BI1752" s="29"/>
      <c r="BJ1752" s="29"/>
      <c r="BK1752" s="29"/>
      <c r="BL1752" s="29"/>
      <c r="BM1752" s="29"/>
      <c r="BN1752" s="29"/>
      <c r="BO1752" s="29"/>
      <c r="BP1752" s="29"/>
      <c r="BQ1752" s="29"/>
      <c r="BR1752" s="29"/>
      <c r="BS1752" s="29"/>
      <c r="BT1752" s="29"/>
      <c r="BU1752" s="29"/>
      <c r="BV1752" s="29"/>
      <c r="BW1752" s="29"/>
      <c r="BX1752" s="29"/>
      <c r="BY1752" s="29"/>
      <c r="BZ1752" s="29"/>
      <c r="CA1752" s="29"/>
      <c r="CB1752" s="29"/>
      <c r="CC1752" s="29"/>
      <c r="CD1752" s="29"/>
      <c r="CE1752" s="29"/>
      <c r="CF1752" s="29"/>
      <c r="CG1752" s="29"/>
      <c r="CH1752" s="29"/>
      <c r="CI1752" s="29"/>
      <c r="CJ1752" s="29"/>
      <c r="CK1752" s="29"/>
      <c r="CL1752" s="29"/>
      <c r="CM1752" s="29"/>
      <c r="CN1752" s="29"/>
      <c r="CO1752" s="29"/>
      <c r="CP1752" s="29"/>
      <c r="CQ1752" s="29"/>
      <c r="CR1752" s="29"/>
      <c r="CS1752" s="29"/>
      <c r="CT1752" s="29"/>
      <c r="CU1752" s="29"/>
      <c r="CV1752" s="29"/>
      <c r="CW1752" s="29"/>
      <c r="CX1752" s="29"/>
      <c r="CY1752" s="29"/>
      <c r="CZ1752" s="29"/>
      <c r="DA1752" s="29"/>
      <c r="DB1752" s="29"/>
      <c r="DC1752" s="29"/>
      <c r="DD1752" s="29"/>
      <c r="DE1752" s="29"/>
      <c r="DF1752" s="29"/>
      <c r="DG1752" s="29"/>
      <c r="DH1752" s="29"/>
      <c r="DI1752" s="29"/>
      <c r="DJ1752" s="29"/>
      <c r="DK1752" s="29"/>
      <c r="DL1752" s="29"/>
      <c r="DM1752" s="29"/>
      <c r="DN1752" s="29"/>
      <c r="DO1752" s="29"/>
      <c r="DP1752" s="29"/>
      <c r="DQ1752" s="29"/>
      <c r="DR1752" s="29"/>
      <c r="DS1752" s="29"/>
      <c r="DT1752" s="29"/>
      <c r="DU1752" s="29"/>
      <c r="DV1752" s="29"/>
      <c r="DW1752" s="29"/>
      <c r="DX1752" s="29"/>
      <c r="DY1752" s="29"/>
      <c r="DZ1752" s="29"/>
      <c r="EA1752" s="29"/>
      <c r="EB1752" s="29"/>
      <c r="EC1752" s="29"/>
      <c r="ED1752" s="29"/>
      <c r="EE1752" s="29"/>
      <c r="EF1752" s="29"/>
      <c r="EG1752" s="29"/>
      <c r="EH1752" s="29"/>
      <c r="EI1752" s="29"/>
      <c r="EJ1752" s="29"/>
      <c r="EK1752" s="29"/>
      <c r="EL1752" s="29"/>
      <c r="EM1752" s="29"/>
      <c r="EN1752" s="29"/>
      <c r="EO1752" s="29"/>
      <c r="EP1752" s="29"/>
      <c r="EQ1752" s="29"/>
      <c r="ER1752" s="29"/>
      <c r="ES1752" s="29"/>
      <c r="ET1752" s="29"/>
      <c r="EU1752" s="29"/>
      <c r="EV1752" s="29"/>
      <c r="EW1752" s="29"/>
      <c r="EX1752" s="29"/>
      <c r="EY1752" s="29"/>
      <c r="EZ1752" s="29"/>
      <c r="FA1752" s="29"/>
      <c r="FB1752" s="29"/>
      <c r="FC1752" s="29"/>
      <c r="FD1752" s="29"/>
      <c r="FE1752" s="29"/>
      <c r="FF1752" s="29"/>
      <c r="FG1752" s="29"/>
      <c r="FH1752" s="29"/>
      <c r="FI1752" s="29"/>
      <c r="FJ1752" s="29"/>
      <c r="FK1752" s="29"/>
      <c r="FL1752" s="29"/>
      <c r="FM1752" s="29"/>
      <c r="FN1752" s="29"/>
      <c r="FO1752" s="29"/>
      <c r="FP1752" s="29"/>
      <c r="FQ1752" s="29"/>
      <c r="FR1752" s="29"/>
      <c r="FS1752" s="29"/>
      <c r="FT1752" s="29"/>
      <c r="FU1752" s="29"/>
      <c r="FV1752" s="29"/>
      <c r="FW1752" s="29"/>
      <c r="FX1752" s="29"/>
      <c r="FY1752" s="29"/>
      <c r="FZ1752" s="29"/>
      <c r="GA1752" s="29"/>
      <c r="GB1752" s="29"/>
      <c r="GC1752" s="29"/>
      <c r="GD1752" s="29"/>
      <c r="GE1752" s="29"/>
      <c r="GF1752" s="29"/>
      <c r="GG1752" s="29"/>
      <c r="GH1752" s="29"/>
      <c r="GI1752" s="29"/>
      <c r="GJ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</row>
    <row r="1753" spans="2:230" ht="12.75">
      <c r="B1753" s="48"/>
      <c r="C1753" s="48"/>
      <c r="D1753" s="48"/>
      <c r="E1753" s="55"/>
      <c r="F1753" s="56"/>
      <c r="G1753" s="56"/>
      <c r="H1753" s="56"/>
      <c r="I1753" s="48"/>
      <c r="J1753" s="48"/>
      <c r="K1753" s="48"/>
      <c r="L1753" s="56"/>
      <c r="M1753" s="48"/>
      <c r="N1753" s="48"/>
      <c r="O1753" s="49"/>
      <c r="P1753" s="48"/>
      <c r="Q1753" s="48"/>
      <c r="R1753" s="56"/>
      <c r="S1753" s="52"/>
      <c r="T1753" s="116"/>
      <c r="U1753" s="116"/>
      <c r="V1753" s="116"/>
      <c r="W1753" s="116"/>
      <c r="X1753" s="43"/>
      <c r="Y1753" s="43"/>
      <c r="Z1753" s="42"/>
      <c r="AA1753" s="43"/>
      <c r="AB1753" s="45"/>
      <c r="AC1753" s="45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  <c r="BE1753" s="29"/>
      <c r="BF1753" s="29"/>
      <c r="BG1753" s="29"/>
      <c r="BH1753" s="29"/>
      <c r="BI1753" s="29"/>
      <c r="BJ1753" s="29"/>
      <c r="BK1753" s="29"/>
      <c r="BL1753" s="29"/>
      <c r="BM1753" s="29"/>
      <c r="BN1753" s="29"/>
      <c r="BO1753" s="29"/>
      <c r="BP1753" s="29"/>
      <c r="BQ1753" s="29"/>
      <c r="BR1753" s="29"/>
      <c r="BS1753" s="29"/>
      <c r="BT1753" s="29"/>
      <c r="BU1753" s="29"/>
      <c r="BV1753" s="29"/>
      <c r="BW1753" s="29"/>
      <c r="BX1753" s="29"/>
      <c r="BY1753" s="29"/>
      <c r="BZ1753" s="29"/>
      <c r="CA1753" s="29"/>
      <c r="CB1753" s="29"/>
      <c r="CC1753" s="29"/>
      <c r="CD1753" s="29"/>
      <c r="CE1753" s="29"/>
      <c r="CF1753" s="29"/>
      <c r="CG1753" s="29"/>
      <c r="CH1753" s="29"/>
      <c r="CI1753" s="29"/>
      <c r="CJ1753" s="29"/>
      <c r="CK1753" s="29"/>
      <c r="CL1753" s="29"/>
      <c r="CM1753" s="29"/>
      <c r="CN1753" s="29"/>
      <c r="CO1753" s="29"/>
      <c r="CP1753" s="29"/>
      <c r="CQ1753" s="29"/>
      <c r="CR1753" s="29"/>
      <c r="CS1753" s="29"/>
      <c r="CT1753" s="29"/>
      <c r="CU1753" s="29"/>
      <c r="CV1753" s="29"/>
      <c r="CW1753" s="29"/>
      <c r="CX1753" s="29"/>
      <c r="CY1753" s="29"/>
      <c r="CZ1753" s="29"/>
      <c r="DA1753" s="29"/>
      <c r="DB1753" s="29"/>
      <c r="DC1753" s="29"/>
      <c r="DD1753" s="29"/>
      <c r="DE1753" s="29"/>
      <c r="DF1753" s="29"/>
      <c r="DG1753" s="29"/>
      <c r="DH1753" s="29"/>
      <c r="DI1753" s="29"/>
      <c r="DJ1753" s="29"/>
      <c r="DK1753" s="29"/>
      <c r="DL1753" s="29"/>
      <c r="DM1753" s="29"/>
      <c r="DN1753" s="29"/>
      <c r="DO1753" s="29"/>
      <c r="DP1753" s="29"/>
      <c r="DQ1753" s="29"/>
      <c r="DR1753" s="29"/>
      <c r="DS1753" s="29"/>
      <c r="DT1753" s="29"/>
      <c r="DU1753" s="29"/>
      <c r="DV1753" s="29"/>
      <c r="DW1753" s="29"/>
      <c r="DX1753" s="29"/>
      <c r="DY1753" s="29"/>
      <c r="DZ1753" s="29"/>
      <c r="EA1753" s="29"/>
      <c r="EB1753" s="29"/>
      <c r="EC1753" s="29"/>
      <c r="ED1753" s="29"/>
      <c r="EE1753" s="29"/>
      <c r="EF1753" s="29"/>
      <c r="EG1753" s="29"/>
      <c r="EH1753" s="29"/>
      <c r="EI1753" s="29"/>
      <c r="EJ1753" s="29"/>
      <c r="EK1753" s="29"/>
      <c r="EL1753" s="29"/>
      <c r="EM1753" s="29"/>
      <c r="EN1753" s="29"/>
      <c r="EO1753" s="29"/>
      <c r="EP1753" s="29"/>
      <c r="EQ1753" s="29"/>
      <c r="ER1753" s="29"/>
      <c r="ES1753" s="29"/>
      <c r="ET1753" s="29"/>
      <c r="EU1753" s="29"/>
      <c r="EV1753" s="29"/>
      <c r="EW1753" s="29"/>
      <c r="EX1753" s="29"/>
      <c r="EY1753" s="29"/>
      <c r="EZ1753" s="29"/>
      <c r="FA1753" s="29"/>
      <c r="FB1753" s="29"/>
      <c r="FC1753" s="29"/>
      <c r="FD1753" s="29"/>
      <c r="FE1753" s="29"/>
      <c r="FF1753" s="29"/>
      <c r="FG1753" s="29"/>
      <c r="FH1753" s="29"/>
      <c r="FI1753" s="29"/>
      <c r="FJ1753" s="29"/>
      <c r="FK1753" s="29"/>
      <c r="FL1753" s="29"/>
      <c r="FM1753" s="29"/>
      <c r="FN1753" s="29"/>
      <c r="FO1753" s="29"/>
      <c r="FP1753" s="29"/>
      <c r="FQ1753" s="29"/>
      <c r="FR1753" s="29"/>
      <c r="FS1753" s="29"/>
      <c r="FT1753" s="29"/>
      <c r="FU1753" s="29"/>
      <c r="FV1753" s="29"/>
      <c r="FW1753" s="29"/>
      <c r="FX1753" s="29"/>
      <c r="FY1753" s="29"/>
      <c r="FZ1753" s="29"/>
      <c r="GA1753" s="29"/>
      <c r="GB1753" s="29"/>
      <c r="GC1753" s="29"/>
      <c r="GD1753" s="29"/>
      <c r="GE1753" s="29"/>
      <c r="GF1753" s="29"/>
      <c r="GG1753" s="29"/>
      <c r="GH1753" s="29"/>
      <c r="GI1753" s="29"/>
      <c r="GJ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</row>
    <row r="1754" spans="2:230" ht="12.75">
      <c r="B1754" s="48"/>
      <c r="C1754" s="48"/>
      <c r="D1754" s="48"/>
      <c r="E1754" s="55"/>
      <c r="F1754" s="56"/>
      <c r="G1754" s="56"/>
      <c r="H1754" s="56"/>
      <c r="I1754" s="48"/>
      <c r="J1754" s="48"/>
      <c r="K1754" s="48"/>
      <c r="L1754" s="56"/>
      <c r="M1754" s="48"/>
      <c r="N1754" s="48"/>
      <c r="O1754" s="49"/>
      <c r="P1754" s="48"/>
      <c r="Q1754" s="48"/>
      <c r="R1754" s="56"/>
      <c r="S1754" s="52"/>
      <c r="T1754" s="116"/>
      <c r="U1754" s="116"/>
      <c r="V1754" s="116"/>
      <c r="W1754" s="116"/>
      <c r="X1754" s="43"/>
      <c r="Y1754" s="43"/>
      <c r="Z1754" s="42"/>
      <c r="AA1754" s="43"/>
      <c r="AB1754" s="45"/>
      <c r="AC1754" s="45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  <c r="BE1754" s="29"/>
      <c r="BF1754" s="29"/>
      <c r="BG1754" s="29"/>
      <c r="BH1754" s="29"/>
      <c r="BI1754" s="29"/>
      <c r="BJ1754" s="29"/>
      <c r="BK1754" s="29"/>
      <c r="BL1754" s="29"/>
      <c r="BM1754" s="29"/>
      <c r="BN1754" s="29"/>
      <c r="BO1754" s="29"/>
      <c r="BP1754" s="29"/>
      <c r="BQ1754" s="29"/>
      <c r="BR1754" s="29"/>
      <c r="BS1754" s="29"/>
      <c r="BT1754" s="29"/>
      <c r="BU1754" s="29"/>
      <c r="BV1754" s="29"/>
      <c r="BW1754" s="29"/>
      <c r="BX1754" s="29"/>
      <c r="BY1754" s="29"/>
      <c r="BZ1754" s="29"/>
      <c r="CA1754" s="29"/>
      <c r="CB1754" s="29"/>
      <c r="CC1754" s="29"/>
      <c r="CD1754" s="29"/>
      <c r="CE1754" s="29"/>
      <c r="CF1754" s="29"/>
      <c r="CG1754" s="29"/>
      <c r="CH1754" s="29"/>
      <c r="CI1754" s="29"/>
      <c r="CJ1754" s="29"/>
      <c r="CK1754" s="29"/>
      <c r="CL1754" s="29"/>
      <c r="CM1754" s="29"/>
      <c r="CN1754" s="29"/>
      <c r="CO1754" s="29"/>
      <c r="CP1754" s="29"/>
      <c r="CQ1754" s="29"/>
      <c r="CR1754" s="29"/>
      <c r="CS1754" s="29"/>
      <c r="CT1754" s="29"/>
      <c r="CU1754" s="29"/>
      <c r="CV1754" s="29"/>
      <c r="CW1754" s="29"/>
      <c r="CX1754" s="29"/>
      <c r="CY1754" s="29"/>
      <c r="CZ1754" s="29"/>
      <c r="DA1754" s="29"/>
      <c r="DB1754" s="29"/>
      <c r="DC1754" s="29"/>
      <c r="DD1754" s="29"/>
      <c r="DE1754" s="29"/>
      <c r="DF1754" s="29"/>
      <c r="DG1754" s="29"/>
      <c r="DH1754" s="29"/>
      <c r="DI1754" s="29"/>
      <c r="DJ1754" s="29"/>
      <c r="DK1754" s="29"/>
      <c r="DL1754" s="29"/>
      <c r="DM1754" s="29"/>
      <c r="DN1754" s="29"/>
      <c r="DO1754" s="29"/>
      <c r="DP1754" s="29"/>
      <c r="DQ1754" s="29"/>
      <c r="DR1754" s="29"/>
      <c r="DS1754" s="29"/>
      <c r="DT1754" s="29"/>
      <c r="DU1754" s="29"/>
      <c r="DV1754" s="29"/>
      <c r="DW1754" s="29"/>
      <c r="DX1754" s="29"/>
      <c r="DY1754" s="29"/>
      <c r="DZ1754" s="29"/>
      <c r="EA1754" s="29"/>
      <c r="EB1754" s="29"/>
      <c r="EC1754" s="29"/>
      <c r="ED1754" s="29"/>
      <c r="EE1754" s="29"/>
      <c r="EF1754" s="29"/>
      <c r="EG1754" s="29"/>
      <c r="EH1754" s="29"/>
      <c r="EI1754" s="29"/>
      <c r="EJ1754" s="29"/>
      <c r="EK1754" s="29"/>
      <c r="EL1754" s="29"/>
      <c r="EM1754" s="29"/>
      <c r="EN1754" s="29"/>
      <c r="EO1754" s="29"/>
      <c r="EP1754" s="29"/>
      <c r="EQ1754" s="29"/>
      <c r="ER1754" s="29"/>
      <c r="ES1754" s="29"/>
      <c r="ET1754" s="29"/>
      <c r="EU1754" s="29"/>
      <c r="EV1754" s="29"/>
      <c r="EW1754" s="29"/>
      <c r="EX1754" s="29"/>
      <c r="EY1754" s="29"/>
      <c r="EZ1754" s="29"/>
      <c r="FA1754" s="29"/>
      <c r="FB1754" s="29"/>
      <c r="FC1754" s="29"/>
      <c r="FD1754" s="29"/>
      <c r="FE1754" s="29"/>
      <c r="FF1754" s="29"/>
      <c r="FG1754" s="29"/>
      <c r="FH1754" s="29"/>
      <c r="FI1754" s="29"/>
      <c r="FJ1754" s="29"/>
      <c r="FK1754" s="29"/>
      <c r="FL1754" s="29"/>
      <c r="FM1754" s="29"/>
      <c r="FN1754" s="29"/>
      <c r="FO1754" s="29"/>
      <c r="FP1754" s="29"/>
      <c r="FQ1754" s="29"/>
      <c r="FR1754" s="29"/>
      <c r="FS1754" s="29"/>
      <c r="FT1754" s="29"/>
      <c r="FU1754" s="29"/>
      <c r="FV1754" s="29"/>
      <c r="FW1754" s="29"/>
      <c r="FX1754" s="29"/>
      <c r="FY1754" s="29"/>
      <c r="FZ1754" s="29"/>
      <c r="GA1754" s="29"/>
      <c r="GB1754" s="29"/>
      <c r="GC1754" s="29"/>
      <c r="GD1754" s="29"/>
      <c r="GE1754" s="29"/>
      <c r="GF1754" s="29"/>
      <c r="GG1754" s="29"/>
      <c r="GH1754" s="29"/>
      <c r="GI1754" s="29"/>
      <c r="GJ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</row>
    <row r="1755" spans="2:230" ht="12.75">
      <c r="B1755" s="48"/>
      <c r="C1755" s="48"/>
      <c r="D1755" s="48"/>
      <c r="E1755" s="55"/>
      <c r="F1755" s="56"/>
      <c r="G1755" s="56"/>
      <c r="H1755" s="56"/>
      <c r="I1755" s="48"/>
      <c r="J1755" s="48"/>
      <c r="K1755" s="48"/>
      <c r="L1755" s="56"/>
      <c r="M1755" s="48"/>
      <c r="N1755" s="48"/>
      <c r="O1755" s="49"/>
      <c r="P1755" s="48"/>
      <c r="Q1755" s="48"/>
      <c r="R1755" s="56"/>
      <c r="S1755" s="52"/>
      <c r="T1755" s="116"/>
      <c r="U1755" s="116"/>
      <c r="V1755" s="116"/>
      <c r="W1755" s="116"/>
      <c r="X1755" s="43"/>
      <c r="Y1755" s="43"/>
      <c r="Z1755" s="42"/>
      <c r="AA1755" s="43"/>
      <c r="AB1755" s="45"/>
      <c r="AC1755" s="45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  <c r="BE1755" s="29"/>
      <c r="BF1755" s="29"/>
      <c r="BG1755" s="29"/>
      <c r="BH1755" s="29"/>
      <c r="BI1755" s="29"/>
      <c r="BJ1755" s="29"/>
      <c r="BK1755" s="29"/>
      <c r="BL1755" s="29"/>
      <c r="BM1755" s="29"/>
      <c r="BN1755" s="29"/>
      <c r="BO1755" s="29"/>
      <c r="BP1755" s="29"/>
      <c r="BQ1755" s="29"/>
      <c r="BR1755" s="29"/>
      <c r="BS1755" s="29"/>
      <c r="BT1755" s="29"/>
      <c r="BU1755" s="29"/>
      <c r="BV1755" s="29"/>
      <c r="BW1755" s="29"/>
      <c r="BX1755" s="29"/>
      <c r="BY1755" s="29"/>
      <c r="BZ1755" s="29"/>
      <c r="CA1755" s="29"/>
      <c r="CB1755" s="29"/>
      <c r="CC1755" s="29"/>
      <c r="CD1755" s="29"/>
      <c r="CE1755" s="29"/>
      <c r="CF1755" s="29"/>
      <c r="CG1755" s="29"/>
      <c r="CH1755" s="29"/>
      <c r="CI1755" s="29"/>
      <c r="CJ1755" s="29"/>
      <c r="CK1755" s="29"/>
      <c r="CL1755" s="29"/>
      <c r="CM1755" s="29"/>
      <c r="CN1755" s="29"/>
      <c r="CO1755" s="29"/>
      <c r="CP1755" s="29"/>
      <c r="CQ1755" s="29"/>
      <c r="CR1755" s="29"/>
      <c r="CS1755" s="29"/>
      <c r="CT1755" s="29"/>
      <c r="CU1755" s="29"/>
      <c r="CV1755" s="29"/>
      <c r="CW1755" s="29"/>
      <c r="CX1755" s="29"/>
      <c r="CY1755" s="29"/>
      <c r="CZ1755" s="29"/>
      <c r="DA1755" s="29"/>
      <c r="DB1755" s="29"/>
      <c r="DC1755" s="29"/>
      <c r="DD1755" s="29"/>
      <c r="DE1755" s="29"/>
      <c r="DF1755" s="29"/>
      <c r="DG1755" s="29"/>
      <c r="DH1755" s="29"/>
      <c r="DI1755" s="29"/>
      <c r="DJ1755" s="29"/>
      <c r="DK1755" s="29"/>
      <c r="DL1755" s="29"/>
      <c r="DM1755" s="29"/>
      <c r="DN1755" s="29"/>
      <c r="DO1755" s="29"/>
      <c r="DP1755" s="29"/>
      <c r="DQ1755" s="29"/>
      <c r="DR1755" s="29"/>
      <c r="DS1755" s="29"/>
      <c r="DT1755" s="29"/>
      <c r="DU1755" s="29"/>
      <c r="DV1755" s="29"/>
      <c r="DW1755" s="29"/>
      <c r="DX1755" s="29"/>
      <c r="DY1755" s="29"/>
      <c r="DZ1755" s="29"/>
      <c r="EA1755" s="29"/>
      <c r="EB1755" s="29"/>
      <c r="EC1755" s="29"/>
      <c r="ED1755" s="29"/>
      <c r="EE1755" s="29"/>
      <c r="EF1755" s="29"/>
      <c r="EG1755" s="29"/>
      <c r="EH1755" s="29"/>
      <c r="EI1755" s="29"/>
      <c r="EJ1755" s="29"/>
      <c r="EK1755" s="29"/>
      <c r="EL1755" s="29"/>
      <c r="EM1755" s="29"/>
      <c r="EN1755" s="29"/>
      <c r="EO1755" s="29"/>
      <c r="EP1755" s="29"/>
      <c r="EQ1755" s="29"/>
      <c r="ER1755" s="29"/>
      <c r="ES1755" s="29"/>
      <c r="ET1755" s="29"/>
      <c r="EU1755" s="29"/>
      <c r="EV1755" s="29"/>
      <c r="EW1755" s="29"/>
      <c r="EX1755" s="29"/>
      <c r="EY1755" s="29"/>
      <c r="EZ1755" s="29"/>
      <c r="FA1755" s="29"/>
      <c r="FB1755" s="29"/>
      <c r="FC1755" s="29"/>
      <c r="FD1755" s="29"/>
      <c r="FE1755" s="29"/>
      <c r="FF1755" s="29"/>
      <c r="FG1755" s="29"/>
      <c r="FH1755" s="29"/>
      <c r="FI1755" s="29"/>
      <c r="FJ1755" s="29"/>
      <c r="FK1755" s="29"/>
      <c r="FL1755" s="29"/>
      <c r="FM1755" s="29"/>
      <c r="FN1755" s="29"/>
      <c r="FO1755" s="29"/>
      <c r="FP1755" s="29"/>
      <c r="FQ1755" s="29"/>
      <c r="FR1755" s="29"/>
      <c r="FS1755" s="29"/>
      <c r="FT1755" s="29"/>
      <c r="FU1755" s="29"/>
      <c r="FV1755" s="29"/>
      <c r="FW1755" s="29"/>
      <c r="FX1755" s="29"/>
      <c r="FY1755" s="29"/>
      <c r="FZ1755" s="29"/>
      <c r="GA1755" s="29"/>
      <c r="GB1755" s="29"/>
      <c r="GC1755" s="29"/>
      <c r="GD1755" s="29"/>
      <c r="GE1755" s="29"/>
      <c r="GF1755" s="29"/>
      <c r="GG1755" s="29"/>
      <c r="GH1755" s="29"/>
      <c r="GI1755" s="29"/>
      <c r="GJ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</row>
    <row r="1756" spans="2:230" ht="12.75">
      <c r="B1756" s="48"/>
      <c r="C1756" s="48"/>
      <c r="D1756" s="48"/>
      <c r="E1756" s="55"/>
      <c r="F1756" s="56"/>
      <c r="G1756" s="56"/>
      <c r="H1756" s="56"/>
      <c r="I1756" s="48"/>
      <c r="J1756" s="48"/>
      <c r="K1756" s="48"/>
      <c r="L1756" s="56"/>
      <c r="M1756" s="48"/>
      <c r="N1756" s="48"/>
      <c r="O1756" s="49"/>
      <c r="P1756" s="48"/>
      <c r="Q1756" s="48"/>
      <c r="R1756" s="56"/>
      <c r="S1756" s="52"/>
      <c r="T1756" s="116"/>
      <c r="U1756" s="116"/>
      <c r="V1756" s="116"/>
      <c r="W1756" s="116"/>
      <c r="X1756" s="43"/>
      <c r="Y1756" s="43"/>
      <c r="Z1756" s="42"/>
      <c r="AA1756" s="43"/>
      <c r="AB1756" s="45"/>
      <c r="AC1756" s="45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  <c r="BE1756" s="29"/>
      <c r="BF1756" s="29"/>
      <c r="BG1756" s="29"/>
      <c r="BH1756" s="29"/>
      <c r="BI1756" s="29"/>
      <c r="BJ1756" s="29"/>
      <c r="BK1756" s="29"/>
      <c r="BL1756" s="29"/>
      <c r="BM1756" s="29"/>
      <c r="BN1756" s="29"/>
      <c r="BO1756" s="29"/>
      <c r="BP1756" s="29"/>
      <c r="BQ1756" s="29"/>
      <c r="BR1756" s="29"/>
      <c r="BS1756" s="29"/>
      <c r="BT1756" s="29"/>
      <c r="BU1756" s="29"/>
      <c r="BV1756" s="29"/>
      <c r="BW1756" s="29"/>
      <c r="BX1756" s="29"/>
      <c r="BY1756" s="29"/>
      <c r="BZ1756" s="29"/>
      <c r="CA1756" s="29"/>
      <c r="CB1756" s="29"/>
      <c r="CC1756" s="29"/>
      <c r="CD1756" s="29"/>
      <c r="CE1756" s="29"/>
      <c r="CF1756" s="29"/>
      <c r="CG1756" s="29"/>
      <c r="CH1756" s="29"/>
      <c r="CI1756" s="29"/>
      <c r="CJ1756" s="29"/>
      <c r="CK1756" s="29"/>
      <c r="CL1756" s="29"/>
      <c r="CM1756" s="29"/>
      <c r="CN1756" s="29"/>
      <c r="CO1756" s="29"/>
      <c r="CP1756" s="29"/>
      <c r="CQ1756" s="29"/>
      <c r="CR1756" s="29"/>
      <c r="CS1756" s="29"/>
      <c r="CT1756" s="29"/>
      <c r="CU1756" s="29"/>
      <c r="CV1756" s="29"/>
      <c r="CW1756" s="29"/>
      <c r="CX1756" s="29"/>
      <c r="CY1756" s="29"/>
      <c r="CZ1756" s="29"/>
      <c r="DA1756" s="29"/>
      <c r="DB1756" s="29"/>
      <c r="DC1756" s="29"/>
      <c r="DD1756" s="29"/>
      <c r="DE1756" s="29"/>
      <c r="DF1756" s="29"/>
      <c r="DG1756" s="29"/>
      <c r="DH1756" s="29"/>
      <c r="DI1756" s="29"/>
      <c r="DJ1756" s="29"/>
      <c r="DK1756" s="29"/>
      <c r="DL1756" s="29"/>
      <c r="DM1756" s="29"/>
      <c r="DN1756" s="29"/>
      <c r="DO1756" s="29"/>
      <c r="DP1756" s="29"/>
      <c r="DQ1756" s="29"/>
      <c r="DR1756" s="29"/>
      <c r="DS1756" s="29"/>
      <c r="DT1756" s="29"/>
      <c r="DU1756" s="29"/>
      <c r="DV1756" s="29"/>
      <c r="DW1756" s="29"/>
      <c r="DX1756" s="29"/>
      <c r="DY1756" s="29"/>
      <c r="DZ1756" s="29"/>
      <c r="EA1756" s="29"/>
      <c r="EB1756" s="29"/>
      <c r="EC1756" s="29"/>
      <c r="ED1756" s="29"/>
      <c r="EE1756" s="29"/>
      <c r="EF1756" s="29"/>
      <c r="EG1756" s="29"/>
      <c r="EH1756" s="29"/>
      <c r="EI1756" s="29"/>
      <c r="EJ1756" s="29"/>
      <c r="EK1756" s="29"/>
      <c r="EL1756" s="29"/>
      <c r="EM1756" s="29"/>
      <c r="EN1756" s="29"/>
      <c r="EO1756" s="29"/>
      <c r="EP1756" s="29"/>
      <c r="EQ1756" s="29"/>
      <c r="ER1756" s="29"/>
      <c r="ES1756" s="29"/>
      <c r="ET1756" s="29"/>
      <c r="EU1756" s="29"/>
      <c r="EV1756" s="29"/>
      <c r="EW1756" s="29"/>
      <c r="EX1756" s="29"/>
      <c r="EY1756" s="29"/>
      <c r="EZ1756" s="29"/>
      <c r="FA1756" s="29"/>
      <c r="FB1756" s="29"/>
      <c r="FC1756" s="29"/>
      <c r="FD1756" s="29"/>
      <c r="FE1756" s="29"/>
      <c r="FF1756" s="29"/>
      <c r="FG1756" s="29"/>
      <c r="FH1756" s="29"/>
      <c r="FI1756" s="29"/>
      <c r="FJ1756" s="29"/>
      <c r="FK1756" s="29"/>
      <c r="FL1756" s="29"/>
      <c r="FM1756" s="29"/>
      <c r="FN1756" s="29"/>
      <c r="FO1756" s="29"/>
      <c r="FP1756" s="29"/>
      <c r="FQ1756" s="29"/>
      <c r="FR1756" s="29"/>
      <c r="FS1756" s="29"/>
      <c r="FT1756" s="29"/>
      <c r="FU1756" s="29"/>
      <c r="FV1756" s="29"/>
      <c r="FW1756" s="29"/>
      <c r="FX1756" s="29"/>
      <c r="FY1756" s="29"/>
      <c r="FZ1756" s="29"/>
      <c r="GA1756" s="29"/>
      <c r="GB1756" s="29"/>
      <c r="GC1756" s="29"/>
      <c r="GD1756" s="29"/>
      <c r="GE1756" s="29"/>
      <c r="GF1756" s="29"/>
      <c r="GG1756" s="29"/>
      <c r="GH1756" s="29"/>
      <c r="GI1756" s="29"/>
      <c r="GJ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</row>
    <row r="1757" spans="2:230" ht="12.75">
      <c r="B1757" s="48"/>
      <c r="C1757" s="48"/>
      <c r="D1757" s="48"/>
      <c r="E1757" s="55"/>
      <c r="F1757" s="56"/>
      <c r="G1757" s="56"/>
      <c r="H1757" s="56"/>
      <c r="I1757" s="48"/>
      <c r="J1757" s="48"/>
      <c r="K1757" s="48"/>
      <c r="L1757" s="56"/>
      <c r="M1757" s="48"/>
      <c r="N1757" s="48"/>
      <c r="O1757" s="49"/>
      <c r="P1757" s="48"/>
      <c r="Q1757" s="48"/>
      <c r="R1757" s="56"/>
      <c r="S1757" s="52"/>
      <c r="T1757" s="116"/>
      <c r="U1757" s="116"/>
      <c r="V1757" s="116"/>
      <c r="W1757" s="116"/>
      <c r="X1757" s="43"/>
      <c r="Y1757" s="43"/>
      <c r="Z1757" s="42"/>
      <c r="AA1757" s="43"/>
      <c r="AB1757" s="45"/>
      <c r="AC1757" s="45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  <c r="BI1757" s="29"/>
      <c r="BJ1757" s="29"/>
      <c r="BK1757" s="29"/>
      <c r="BL1757" s="29"/>
      <c r="BM1757" s="29"/>
      <c r="BN1757" s="29"/>
      <c r="BO1757" s="29"/>
      <c r="BP1757" s="29"/>
      <c r="BQ1757" s="29"/>
      <c r="BR1757" s="29"/>
      <c r="BS1757" s="29"/>
      <c r="BT1757" s="29"/>
      <c r="BU1757" s="29"/>
      <c r="BV1757" s="29"/>
      <c r="BW1757" s="29"/>
      <c r="BX1757" s="29"/>
      <c r="BY1757" s="29"/>
      <c r="BZ1757" s="29"/>
      <c r="CA1757" s="29"/>
      <c r="CB1757" s="29"/>
      <c r="CC1757" s="29"/>
      <c r="CD1757" s="29"/>
      <c r="CE1757" s="29"/>
      <c r="CF1757" s="29"/>
      <c r="CG1757" s="29"/>
      <c r="CH1757" s="29"/>
      <c r="CI1757" s="29"/>
      <c r="CJ1757" s="29"/>
      <c r="CK1757" s="29"/>
      <c r="CL1757" s="29"/>
      <c r="CM1757" s="29"/>
      <c r="CN1757" s="29"/>
      <c r="CO1757" s="29"/>
      <c r="CP1757" s="29"/>
      <c r="CQ1757" s="29"/>
      <c r="CR1757" s="29"/>
      <c r="CS1757" s="29"/>
      <c r="CT1757" s="29"/>
      <c r="CU1757" s="29"/>
      <c r="CV1757" s="29"/>
      <c r="CW1757" s="29"/>
      <c r="CX1757" s="29"/>
      <c r="CY1757" s="29"/>
      <c r="CZ1757" s="29"/>
      <c r="DA1757" s="29"/>
      <c r="DB1757" s="29"/>
      <c r="DC1757" s="29"/>
      <c r="DD1757" s="29"/>
      <c r="DE1757" s="29"/>
      <c r="DF1757" s="29"/>
      <c r="DG1757" s="29"/>
      <c r="DH1757" s="29"/>
      <c r="DI1757" s="29"/>
      <c r="DJ1757" s="29"/>
      <c r="DK1757" s="29"/>
      <c r="DL1757" s="29"/>
      <c r="DM1757" s="29"/>
      <c r="DN1757" s="29"/>
      <c r="DO1757" s="29"/>
      <c r="DP1757" s="29"/>
      <c r="DQ1757" s="29"/>
      <c r="DR1757" s="29"/>
      <c r="DS1757" s="29"/>
      <c r="DT1757" s="29"/>
      <c r="DU1757" s="29"/>
      <c r="DV1757" s="29"/>
      <c r="DW1757" s="29"/>
      <c r="DX1757" s="29"/>
      <c r="DY1757" s="29"/>
      <c r="DZ1757" s="29"/>
      <c r="EA1757" s="29"/>
      <c r="EB1757" s="29"/>
      <c r="EC1757" s="29"/>
      <c r="ED1757" s="29"/>
      <c r="EE1757" s="29"/>
      <c r="EF1757" s="29"/>
      <c r="EG1757" s="29"/>
      <c r="EH1757" s="29"/>
      <c r="EI1757" s="29"/>
      <c r="EJ1757" s="29"/>
      <c r="EK1757" s="29"/>
      <c r="EL1757" s="29"/>
      <c r="EM1757" s="29"/>
      <c r="EN1757" s="29"/>
      <c r="EO1757" s="29"/>
      <c r="EP1757" s="29"/>
      <c r="EQ1757" s="29"/>
      <c r="ER1757" s="29"/>
      <c r="ES1757" s="29"/>
      <c r="ET1757" s="29"/>
      <c r="EU1757" s="29"/>
      <c r="EV1757" s="29"/>
      <c r="EW1757" s="29"/>
      <c r="EX1757" s="29"/>
      <c r="EY1757" s="29"/>
      <c r="EZ1757" s="29"/>
      <c r="FA1757" s="29"/>
      <c r="FB1757" s="29"/>
      <c r="FC1757" s="29"/>
      <c r="FD1757" s="29"/>
      <c r="FE1757" s="29"/>
      <c r="FF1757" s="29"/>
      <c r="FG1757" s="29"/>
      <c r="FH1757" s="29"/>
      <c r="FI1757" s="29"/>
      <c r="FJ1757" s="29"/>
      <c r="FK1757" s="29"/>
      <c r="FL1757" s="29"/>
      <c r="FM1757" s="29"/>
      <c r="FN1757" s="29"/>
      <c r="FO1757" s="29"/>
      <c r="FP1757" s="29"/>
      <c r="FQ1757" s="29"/>
      <c r="FR1757" s="29"/>
      <c r="FS1757" s="29"/>
      <c r="FT1757" s="29"/>
      <c r="FU1757" s="29"/>
      <c r="FV1757" s="29"/>
      <c r="FW1757" s="29"/>
      <c r="FX1757" s="29"/>
      <c r="FY1757" s="29"/>
      <c r="FZ1757" s="29"/>
      <c r="GA1757" s="29"/>
      <c r="GB1757" s="29"/>
      <c r="GC1757" s="29"/>
      <c r="GD1757" s="29"/>
      <c r="GE1757" s="29"/>
      <c r="GF1757" s="29"/>
      <c r="GG1757" s="29"/>
      <c r="GH1757" s="29"/>
      <c r="GI1757" s="29"/>
      <c r="GJ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</row>
    <row r="1758" spans="2:230" ht="12.75">
      <c r="B1758" s="48"/>
      <c r="C1758" s="48"/>
      <c r="D1758" s="48"/>
      <c r="E1758" s="55"/>
      <c r="F1758" s="56"/>
      <c r="G1758" s="56"/>
      <c r="H1758" s="56"/>
      <c r="I1758" s="48"/>
      <c r="J1758" s="48"/>
      <c r="K1758" s="48"/>
      <c r="L1758" s="56"/>
      <c r="M1758" s="48"/>
      <c r="N1758" s="48"/>
      <c r="O1758" s="49"/>
      <c r="P1758" s="48"/>
      <c r="Q1758" s="48"/>
      <c r="R1758" s="56"/>
      <c r="S1758" s="52"/>
      <c r="T1758" s="116"/>
      <c r="U1758" s="116"/>
      <c r="V1758" s="116"/>
      <c r="W1758" s="116"/>
      <c r="X1758" s="43"/>
      <c r="Y1758" s="43"/>
      <c r="Z1758" s="42"/>
      <c r="AA1758" s="43"/>
      <c r="AB1758" s="45"/>
      <c r="AC1758" s="45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  <c r="BE1758" s="29"/>
      <c r="BF1758" s="29"/>
      <c r="BG1758" s="29"/>
      <c r="BH1758" s="29"/>
      <c r="BI1758" s="29"/>
      <c r="BJ1758" s="29"/>
      <c r="BK1758" s="29"/>
      <c r="BL1758" s="29"/>
      <c r="BM1758" s="29"/>
      <c r="BN1758" s="29"/>
      <c r="BO1758" s="29"/>
      <c r="BP1758" s="29"/>
      <c r="BQ1758" s="29"/>
      <c r="BR1758" s="29"/>
      <c r="BS1758" s="29"/>
      <c r="BT1758" s="29"/>
      <c r="BU1758" s="29"/>
      <c r="BV1758" s="29"/>
      <c r="BW1758" s="29"/>
      <c r="BX1758" s="29"/>
      <c r="BY1758" s="29"/>
      <c r="BZ1758" s="29"/>
      <c r="CA1758" s="29"/>
      <c r="CB1758" s="29"/>
      <c r="CC1758" s="29"/>
      <c r="CD1758" s="29"/>
      <c r="CE1758" s="29"/>
      <c r="CF1758" s="29"/>
      <c r="CG1758" s="29"/>
      <c r="CH1758" s="29"/>
      <c r="CI1758" s="29"/>
      <c r="CJ1758" s="29"/>
      <c r="CK1758" s="29"/>
      <c r="CL1758" s="29"/>
      <c r="CM1758" s="29"/>
      <c r="CN1758" s="29"/>
      <c r="CO1758" s="29"/>
      <c r="CP1758" s="29"/>
      <c r="CQ1758" s="29"/>
      <c r="CR1758" s="29"/>
      <c r="CS1758" s="29"/>
      <c r="CT1758" s="29"/>
      <c r="CU1758" s="29"/>
      <c r="CV1758" s="29"/>
      <c r="CW1758" s="29"/>
      <c r="CX1758" s="29"/>
      <c r="CY1758" s="29"/>
      <c r="CZ1758" s="29"/>
      <c r="DA1758" s="29"/>
      <c r="DB1758" s="29"/>
      <c r="DC1758" s="29"/>
      <c r="DD1758" s="29"/>
      <c r="DE1758" s="29"/>
      <c r="DF1758" s="29"/>
      <c r="DG1758" s="29"/>
      <c r="DH1758" s="29"/>
      <c r="DI1758" s="29"/>
      <c r="DJ1758" s="29"/>
      <c r="DK1758" s="29"/>
      <c r="DL1758" s="29"/>
      <c r="DM1758" s="29"/>
      <c r="DN1758" s="29"/>
      <c r="DO1758" s="29"/>
      <c r="DP1758" s="29"/>
      <c r="DQ1758" s="29"/>
      <c r="DR1758" s="29"/>
      <c r="DS1758" s="29"/>
      <c r="DT1758" s="29"/>
      <c r="DU1758" s="29"/>
      <c r="DV1758" s="29"/>
      <c r="DW1758" s="29"/>
      <c r="DX1758" s="29"/>
      <c r="DY1758" s="29"/>
      <c r="DZ1758" s="29"/>
      <c r="EA1758" s="29"/>
      <c r="EB1758" s="29"/>
      <c r="EC1758" s="29"/>
      <c r="ED1758" s="29"/>
      <c r="EE1758" s="29"/>
      <c r="EF1758" s="29"/>
      <c r="EG1758" s="29"/>
      <c r="EH1758" s="29"/>
      <c r="EI1758" s="29"/>
      <c r="EJ1758" s="29"/>
      <c r="EK1758" s="29"/>
      <c r="EL1758" s="29"/>
      <c r="EM1758" s="29"/>
      <c r="EN1758" s="29"/>
      <c r="EO1758" s="29"/>
      <c r="EP1758" s="29"/>
      <c r="EQ1758" s="29"/>
      <c r="ER1758" s="29"/>
      <c r="ES1758" s="29"/>
      <c r="ET1758" s="29"/>
      <c r="EU1758" s="29"/>
      <c r="EV1758" s="29"/>
      <c r="EW1758" s="29"/>
      <c r="EX1758" s="29"/>
      <c r="EY1758" s="29"/>
      <c r="EZ1758" s="29"/>
      <c r="FA1758" s="29"/>
      <c r="FB1758" s="29"/>
      <c r="FC1758" s="29"/>
      <c r="FD1758" s="29"/>
      <c r="FE1758" s="29"/>
      <c r="FF1758" s="29"/>
      <c r="FG1758" s="29"/>
      <c r="FH1758" s="29"/>
      <c r="FI1758" s="29"/>
      <c r="FJ1758" s="29"/>
      <c r="FK1758" s="29"/>
      <c r="FL1758" s="29"/>
      <c r="FM1758" s="29"/>
      <c r="FN1758" s="29"/>
      <c r="FO1758" s="29"/>
      <c r="FP1758" s="29"/>
      <c r="FQ1758" s="29"/>
      <c r="FR1758" s="29"/>
      <c r="FS1758" s="29"/>
      <c r="FT1758" s="29"/>
      <c r="FU1758" s="29"/>
      <c r="FV1758" s="29"/>
      <c r="FW1758" s="29"/>
      <c r="FX1758" s="29"/>
      <c r="FY1758" s="29"/>
      <c r="FZ1758" s="29"/>
      <c r="GA1758" s="29"/>
      <c r="GB1758" s="29"/>
      <c r="GC1758" s="29"/>
      <c r="GD1758" s="29"/>
      <c r="GE1758" s="29"/>
      <c r="GF1758" s="29"/>
      <c r="GG1758" s="29"/>
      <c r="GH1758" s="29"/>
      <c r="GI1758" s="29"/>
      <c r="GJ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</row>
    <row r="1759" spans="2:230" ht="12.75">
      <c r="B1759" s="48"/>
      <c r="C1759" s="48"/>
      <c r="D1759" s="48"/>
      <c r="E1759" s="55"/>
      <c r="F1759" s="56"/>
      <c r="G1759" s="56"/>
      <c r="H1759" s="56"/>
      <c r="I1759" s="48"/>
      <c r="J1759" s="48"/>
      <c r="K1759" s="48"/>
      <c r="L1759" s="56"/>
      <c r="M1759" s="48"/>
      <c r="N1759" s="48"/>
      <c r="O1759" s="49"/>
      <c r="P1759" s="48"/>
      <c r="Q1759" s="48"/>
      <c r="R1759" s="56"/>
      <c r="S1759" s="52"/>
      <c r="T1759" s="116"/>
      <c r="U1759" s="116"/>
      <c r="V1759" s="116"/>
      <c r="W1759" s="116"/>
      <c r="X1759" s="43"/>
      <c r="Y1759" s="43"/>
      <c r="Z1759" s="42"/>
      <c r="AA1759" s="43"/>
      <c r="AB1759" s="45"/>
      <c r="AC1759" s="45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  <c r="BE1759" s="29"/>
      <c r="BF1759" s="29"/>
      <c r="BG1759" s="29"/>
      <c r="BH1759" s="29"/>
      <c r="BI1759" s="29"/>
      <c r="BJ1759" s="29"/>
      <c r="BK1759" s="29"/>
      <c r="BL1759" s="29"/>
      <c r="BM1759" s="29"/>
      <c r="BN1759" s="29"/>
      <c r="BO1759" s="29"/>
      <c r="BP1759" s="29"/>
      <c r="BQ1759" s="29"/>
      <c r="BR1759" s="29"/>
      <c r="BS1759" s="29"/>
      <c r="BT1759" s="29"/>
      <c r="BU1759" s="29"/>
      <c r="BV1759" s="29"/>
      <c r="BW1759" s="29"/>
      <c r="BX1759" s="29"/>
      <c r="BY1759" s="29"/>
      <c r="BZ1759" s="29"/>
      <c r="CA1759" s="29"/>
      <c r="CB1759" s="29"/>
      <c r="CC1759" s="29"/>
      <c r="CD1759" s="29"/>
      <c r="CE1759" s="29"/>
      <c r="CF1759" s="29"/>
      <c r="CG1759" s="29"/>
      <c r="CH1759" s="29"/>
      <c r="CI1759" s="29"/>
      <c r="CJ1759" s="29"/>
      <c r="CK1759" s="29"/>
      <c r="CL1759" s="29"/>
      <c r="CM1759" s="29"/>
      <c r="CN1759" s="29"/>
      <c r="CO1759" s="29"/>
      <c r="CP1759" s="29"/>
      <c r="CQ1759" s="29"/>
      <c r="CR1759" s="29"/>
      <c r="CS1759" s="29"/>
      <c r="CT1759" s="29"/>
      <c r="CU1759" s="29"/>
      <c r="CV1759" s="29"/>
      <c r="CW1759" s="29"/>
      <c r="CX1759" s="29"/>
      <c r="CY1759" s="29"/>
      <c r="CZ1759" s="29"/>
      <c r="DA1759" s="29"/>
      <c r="DB1759" s="29"/>
      <c r="DC1759" s="29"/>
      <c r="DD1759" s="29"/>
      <c r="DE1759" s="29"/>
      <c r="DF1759" s="29"/>
      <c r="DG1759" s="29"/>
      <c r="DH1759" s="29"/>
      <c r="DI1759" s="29"/>
      <c r="DJ1759" s="29"/>
      <c r="DK1759" s="29"/>
      <c r="DL1759" s="29"/>
      <c r="DM1759" s="29"/>
      <c r="DN1759" s="29"/>
      <c r="DO1759" s="29"/>
      <c r="DP1759" s="29"/>
      <c r="DQ1759" s="29"/>
      <c r="DR1759" s="29"/>
      <c r="DS1759" s="29"/>
      <c r="DT1759" s="29"/>
      <c r="DU1759" s="29"/>
      <c r="DV1759" s="29"/>
      <c r="DW1759" s="29"/>
      <c r="DX1759" s="29"/>
      <c r="DY1759" s="29"/>
      <c r="DZ1759" s="29"/>
      <c r="EA1759" s="29"/>
      <c r="EB1759" s="29"/>
      <c r="EC1759" s="29"/>
      <c r="ED1759" s="29"/>
      <c r="EE1759" s="29"/>
      <c r="EF1759" s="29"/>
      <c r="EG1759" s="29"/>
      <c r="EH1759" s="29"/>
      <c r="EI1759" s="29"/>
      <c r="EJ1759" s="29"/>
      <c r="EK1759" s="29"/>
      <c r="EL1759" s="29"/>
      <c r="EM1759" s="29"/>
      <c r="EN1759" s="29"/>
      <c r="EO1759" s="29"/>
      <c r="EP1759" s="29"/>
      <c r="EQ1759" s="29"/>
      <c r="ER1759" s="29"/>
      <c r="ES1759" s="29"/>
      <c r="ET1759" s="29"/>
      <c r="EU1759" s="29"/>
      <c r="EV1759" s="29"/>
      <c r="EW1759" s="29"/>
      <c r="EX1759" s="29"/>
      <c r="EY1759" s="29"/>
      <c r="EZ1759" s="29"/>
      <c r="FA1759" s="29"/>
      <c r="FB1759" s="29"/>
      <c r="FC1759" s="29"/>
      <c r="FD1759" s="29"/>
      <c r="FE1759" s="29"/>
      <c r="FF1759" s="29"/>
      <c r="FG1759" s="29"/>
      <c r="FH1759" s="29"/>
      <c r="FI1759" s="29"/>
      <c r="FJ1759" s="29"/>
      <c r="FK1759" s="29"/>
      <c r="FL1759" s="29"/>
      <c r="FM1759" s="29"/>
      <c r="FN1759" s="29"/>
      <c r="FO1759" s="29"/>
      <c r="FP1759" s="29"/>
      <c r="FQ1759" s="29"/>
      <c r="FR1759" s="29"/>
      <c r="FS1759" s="29"/>
      <c r="FT1759" s="29"/>
      <c r="FU1759" s="29"/>
      <c r="FV1759" s="29"/>
      <c r="FW1759" s="29"/>
      <c r="FX1759" s="29"/>
      <c r="FY1759" s="29"/>
      <c r="FZ1759" s="29"/>
      <c r="GA1759" s="29"/>
      <c r="GB1759" s="29"/>
      <c r="GC1759" s="29"/>
      <c r="GD1759" s="29"/>
      <c r="GE1759" s="29"/>
      <c r="GF1759" s="29"/>
      <c r="GG1759" s="29"/>
      <c r="GH1759" s="29"/>
      <c r="GI1759" s="29"/>
      <c r="GJ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</row>
    <row r="1760" spans="2:230" ht="12.75">
      <c r="B1760" s="48"/>
      <c r="C1760" s="48"/>
      <c r="D1760" s="48"/>
      <c r="E1760" s="55"/>
      <c r="F1760" s="56"/>
      <c r="G1760" s="56"/>
      <c r="H1760" s="56"/>
      <c r="I1760" s="48"/>
      <c r="J1760" s="48"/>
      <c r="K1760" s="48"/>
      <c r="L1760" s="56"/>
      <c r="M1760" s="48"/>
      <c r="N1760" s="48"/>
      <c r="O1760" s="49"/>
      <c r="P1760" s="48"/>
      <c r="Q1760" s="48"/>
      <c r="R1760" s="56"/>
      <c r="S1760" s="52"/>
      <c r="T1760" s="116"/>
      <c r="U1760" s="116"/>
      <c r="V1760" s="116"/>
      <c r="W1760" s="116"/>
      <c r="X1760" s="43"/>
      <c r="Y1760" s="43"/>
      <c r="Z1760" s="42"/>
      <c r="AA1760" s="43"/>
      <c r="AB1760" s="45"/>
      <c r="AC1760" s="45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  <c r="BE1760" s="29"/>
      <c r="BF1760" s="29"/>
      <c r="BG1760" s="29"/>
      <c r="BH1760" s="29"/>
      <c r="BI1760" s="29"/>
      <c r="BJ1760" s="29"/>
      <c r="BK1760" s="29"/>
      <c r="BL1760" s="29"/>
      <c r="BM1760" s="29"/>
      <c r="BN1760" s="29"/>
      <c r="BO1760" s="29"/>
      <c r="BP1760" s="29"/>
      <c r="BQ1760" s="29"/>
      <c r="BR1760" s="29"/>
      <c r="BS1760" s="29"/>
      <c r="BT1760" s="29"/>
      <c r="BU1760" s="29"/>
      <c r="BV1760" s="29"/>
      <c r="BW1760" s="29"/>
      <c r="BX1760" s="29"/>
      <c r="BY1760" s="29"/>
      <c r="BZ1760" s="29"/>
      <c r="CA1760" s="29"/>
      <c r="CB1760" s="29"/>
      <c r="CC1760" s="29"/>
      <c r="CD1760" s="29"/>
      <c r="CE1760" s="29"/>
      <c r="CF1760" s="29"/>
      <c r="CG1760" s="29"/>
      <c r="CH1760" s="29"/>
      <c r="CI1760" s="29"/>
      <c r="CJ1760" s="29"/>
      <c r="CK1760" s="29"/>
      <c r="CL1760" s="29"/>
      <c r="CM1760" s="29"/>
      <c r="CN1760" s="29"/>
      <c r="CO1760" s="29"/>
      <c r="CP1760" s="29"/>
      <c r="CQ1760" s="29"/>
      <c r="CR1760" s="29"/>
      <c r="CS1760" s="29"/>
      <c r="CT1760" s="29"/>
      <c r="CU1760" s="29"/>
      <c r="CV1760" s="29"/>
      <c r="CW1760" s="29"/>
      <c r="CX1760" s="29"/>
      <c r="CY1760" s="29"/>
      <c r="CZ1760" s="29"/>
      <c r="DA1760" s="29"/>
      <c r="DB1760" s="29"/>
      <c r="DC1760" s="29"/>
      <c r="DD1760" s="29"/>
      <c r="DE1760" s="29"/>
      <c r="DF1760" s="29"/>
      <c r="DG1760" s="29"/>
      <c r="DH1760" s="29"/>
      <c r="DI1760" s="29"/>
      <c r="DJ1760" s="29"/>
      <c r="DK1760" s="29"/>
      <c r="DL1760" s="29"/>
      <c r="DM1760" s="29"/>
      <c r="DN1760" s="29"/>
      <c r="DO1760" s="29"/>
      <c r="DP1760" s="29"/>
      <c r="DQ1760" s="29"/>
      <c r="DR1760" s="29"/>
      <c r="DS1760" s="29"/>
      <c r="DT1760" s="29"/>
      <c r="DU1760" s="29"/>
      <c r="DV1760" s="29"/>
      <c r="DW1760" s="29"/>
      <c r="DX1760" s="29"/>
      <c r="DY1760" s="29"/>
      <c r="DZ1760" s="29"/>
      <c r="EA1760" s="29"/>
      <c r="EB1760" s="29"/>
      <c r="EC1760" s="29"/>
      <c r="ED1760" s="29"/>
      <c r="EE1760" s="29"/>
      <c r="EF1760" s="29"/>
      <c r="EG1760" s="29"/>
      <c r="EH1760" s="29"/>
      <c r="EI1760" s="29"/>
      <c r="EJ1760" s="29"/>
      <c r="EK1760" s="29"/>
      <c r="EL1760" s="29"/>
      <c r="EM1760" s="29"/>
      <c r="EN1760" s="29"/>
      <c r="EO1760" s="29"/>
      <c r="EP1760" s="29"/>
      <c r="EQ1760" s="29"/>
      <c r="ER1760" s="29"/>
      <c r="ES1760" s="29"/>
      <c r="ET1760" s="29"/>
      <c r="EU1760" s="29"/>
      <c r="EV1760" s="29"/>
      <c r="EW1760" s="29"/>
      <c r="EX1760" s="29"/>
      <c r="EY1760" s="29"/>
      <c r="EZ1760" s="29"/>
      <c r="FA1760" s="29"/>
      <c r="FB1760" s="29"/>
      <c r="FC1760" s="29"/>
      <c r="FD1760" s="29"/>
      <c r="FE1760" s="29"/>
      <c r="FF1760" s="29"/>
      <c r="FG1760" s="29"/>
      <c r="FH1760" s="29"/>
      <c r="FI1760" s="29"/>
      <c r="FJ1760" s="29"/>
      <c r="FK1760" s="29"/>
      <c r="FL1760" s="29"/>
      <c r="FM1760" s="29"/>
      <c r="FN1760" s="29"/>
      <c r="FO1760" s="29"/>
      <c r="FP1760" s="29"/>
      <c r="FQ1760" s="29"/>
      <c r="FR1760" s="29"/>
      <c r="FS1760" s="29"/>
      <c r="FT1760" s="29"/>
      <c r="FU1760" s="29"/>
      <c r="FV1760" s="29"/>
      <c r="FW1760" s="29"/>
      <c r="FX1760" s="29"/>
      <c r="FY1760" s="29"/>
      <c r="FZ1760" s="29"/>
      <c r="GA1760" s="29"/>
      <c r="GB1760" s="29"/>
      <c r="GC1760" s="29"/>
      <c r="GD1760" s="29"/>
      <c r="GE1760" s="29"/>
      <c r="GF1760" s="29"/>
      <c r="GG1760" s="29"/>
      <c r="GH1760" s="29"/>
      <c r="GI1760" s="29"/>
      <c r="GJ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</row>
    <row r="1761" spans="2:230" ht="12.75">
      <c r="B1761" s="48"/>
      <c r="C1761" s="48"/>
      <c r="D1761" s="48"/>
      <c r="E1761" s="55"/>
      <c r="F1761" s="56"/>
      <c r="G1761" s="56"/>
      <c r="H1761" s="56"/>
      <c r="I1761" s="48"/>
      <c r="J1761" s="48"/>
      <c r="K1761" s="48"/>
      <c r="L1761" s="56"/>
      <c r="M1761" s="48"/>
      <c r="N1761" s="48"/>
      <c r="O1761" s="49"/>
      <c r="P1761" s="48"/>
      <c r="Q1761" s="48"/>
      <c r="R1761" s="56"/>
      <c r="S1761" s="52"/>
      <c r="T1761" s="116"/>
      <c r="U1761" s="116"/>
      <c r="V1761" s="116"/>
      <c r="W1761" s="116"/>
      <c r="X1761" s="43"/>
      <c r="Y1761" s="43"/>
      <c r="Z1761" s="42"/>
      <c r="AA1761" s="43"/>
      <c r="AB1761" s="45"/>
      <c r="AC1761" s="45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  <c r="BE1761" s="29"/>
      <c r="BF1761" s="29"/>
      <c r="BG1761" s="29"/>
      <c r="BH1761" s="29"/>
      <c r="BI1761" s="29"/>
      <c r="BJ1761" s="29"/>
      <c r="BK1761" s="29"/>
      <c r="BL1761" s="29"/>
      <c r="BM1761" s="29"/>
      <c r="BN1761" s="29"/>
      <c r="BO1761" s="29"/>
      <c r="BP1761" s="29"/>
      <c r="BQ1761" s="29"/>
      <c r="BR1761" s="29"/>
      <c r="BS1761" s="29"/>
      <c r="BT1761" s="29"/>
      <c r="BU1761" s="29"/>
      <c r="BV1761" s="29"/>
      <c r="BW1761" s="29"/>
      <c r="BX1761" s="29"/>
      <c r="BY1761" s="29"/>
      <c r="BZ1761" s="29"/>
      <c r="CA1761" s="29"/>
      <c r="CB1761" s="29"/>
      <c r="CC1761" s="29"/>
      <c r="CD1761" s="29"/>
      <c r="CE1761" s="29"/>
      <c r="CF1761" s="29"/>
      <c r="CG1761" s="29"/>
      <c r="CH1761" s="29"/>
      <c r="CI1761" s="29"/>
      <c r="CJ1761" s="29"/>
      <c r="CK1761" s="29"/>
      <c r="CL1761" s="29"/>
      <c r="CM1761" s="29"/>
      <c r="CN1761" s="29"/>
      <c r="CO1761" s="29"/>
      <c r="CP1761" s="29"/>
      <c r="CQ1761" s="29"/>
      <c r="CR1761" s="29"/>
      <c r="CS1761" s="29"/>
      <c r="CT1761" s="29"/>
      <c r="CU1761" s="29"/>
      <c r="CV1761" s="29"/>
      <c r="CW1761" s="29"/>
      <c r="CX1761" s="29"/>
      <c r="CY1761" s="29"/>
      <c r="CZ1761" s="29"/>
      <c r="DA1761" s="29"/>
      <c r="DB1761" s="29"/>
      <c r="DC1761" s="29"/>
      <c r="DD1761" s="29"/>
      <c r="DE1761" s="29"/>
      <c r="DF1761" s="29"/>
      <c r="DG1761" s="29"/>
      <c r="DH1761" s="29"/>
      <c r="DI1761" s="29"/>
      <c r="DJ1761" s="29"/>
      <c r="DK1761" s="29"/>
      <c r="DL1761" s="29"/>
      <c r="DM1761" s="29"/>
      <c r="DN1761" s="29"/>
      <c r="DO1761" s="29"/>
      <c r="DP1761" s="29"/>
      <c r="DQ1761" s="29"/>
      <c r="DR1761" s="29"/>
      <c r="DS1761" s="29"/>
      <c r="DT1761" s="29"/>
      <c r="DU1761" s="29"/>
      <c r="DV1761" s="29"/>
      <c r="DW1761" s="29"/>
      <c r="DX1761" s="29"/>
      <c r="DY1761" s="29"/>
      <c r="DZ1761" s="29"/>
      <c r="EA1761" s="29"/>
      <c r="EB1761" s="29"/>
      <c r="EC1761" s="29"/>
      <c r="ED1761" s="29"/>
      <c r="EE1761" s="29"/>
      <c r="EF1761" s="29"/>
      <c r="EG1761" s="29"/>
      <c r="EH1761" s="29"/>
      <c r="EI1761" s="29"/>
      <c r="EJ1761" s="29"/>
      <c r="EK1761" s="29"/>
      <c r="EL1761" s="29"/>
      <c r="EM1761" s="29"/>
      <c r="EN1761" s="29"/>
      <c r="EO1761" s="29"/>
      <c r="EP1761" s="29"/>
      <c r="EQ1761" s="29"/>
      <c r="ER1761" s="29"/>
      <c r="ES1761" s="29"/>
      <c r="ET1761" s="29"/>
      <c r="EU1761" s="29"/>
      <c r="EV1761" s="29"/>
      <c r="EW1761" s="29"/>
      <c r="EX1761" s="29"/>
      <c r="EY1761" s="29"/>
      <c r="EZ1761" s="29"/>
      <c r="FA1761" s="29"/>
      <c r="FB1761" s="29"/>
      <c r="FC1761" s="29"/>
      <c r="FD1761" s="29"/>
      <c r="FE1761" s="29"/>
      <c r="FF1761" s="29"/>
      <c r="FG1761" s="29"/>
      <c r="FH1761" s="29"/>
      <c r="FI1761" s="29"/>
      <c r="FJ1761" s="29"/>
      <c r="FK1761" s="29"/>
      <c r="FL1761" s="29"/>
      <c r="FM1761" s="29"/>
      <c r="FN1761" s="29"/>
      <c r="FO1761" s="29"/>
      <c r="FP1761" s="29"/>
      <c r="FQ1761" s="29"/>
      <c r="FR1761" s="29"/>
      <c r="FS1761" s="29"/>
      <c r="FT1761" s="29"/>
      <c r="FU1761" s="29"/>
      <c r="FV1761" s="29"/>
      <c r="FW1761" s="29"/>
      <c r="FX1761" s="29"/>
      <c r="FY1761" s="29"/>
      <c r="FZ1761" s="29"/>
      <c r="GA1761" s="29"/>
      <c r="GB1761" s="29"/>
      <c r="GC1761" s="29"/>
      <c r="GD1761" s="29"/>
      <c r="GE1761" s="29"/>
      <c r="GF1761" s="29"/>
      <c r="GG1761" s="29"/>
      <c r="GH1761" s="29"/>
      <c r="GI1761" s="29"/>
      <c r="GJ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</row>
    <row r="1762" spans="2:230" ht="12.75">
      <c r="B1762" s="48"/>
      <c r="C1762" s="48"/>
      <c r="D1762" s="48"/>
      <c r="E1762" s="55"/>
      <c r="F1762" s="56"/>
      <c r="G1762" s="56"/>
      <c r="H1762" s="56"/>
      <c r="I1762" s="48"/>
      <c r="J1762" s="48"/>
      <c r="K1762" s="48"/>
      <c r="L1762" s="56"/>
      <c r="M1762" s="48"/>
      <c r="N1762" s="48"/>
      <c r="O1762" s="49"/>
      <c r="P1762" s="48"/>
      <c r="Q1762" s="48"/>
      <c r="R1762" s="56"/>
      <c r="S1762" s="52"/>
      <c r="T1762" s="116"/>
      <c r="U1762" s="116"/>
      <c r="V1762" s="116"/>
      <c r="W1762" s="116"/>
      <c r="X1762" s="43"/>
      <c r="Y1762" s="43"/>
      <c r="Z1762" s="42"/>
      <c r="AA1762" s="43"/>
      <c r="AB1762" s="45"/>
      <c r="AC1762" s="45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  <c r="BE1762" s="29"/>
      <c r="BF1762" s="29"/>
      <c r="BG1762" s="29"/>
      <c r="BH1762" s="29"/>
      <c r="BI1762" s="29"/>
      <c r="BJ1762" s="29"/>
      <c r="BK1762" s="29"/>
      <c r="BL1762" s="29"/>
      <c r="BM1762" s="29"/>
      <c r="BN1762" s="29"/>
      <c r="BO1762" s="29"/>
      <c r="BP1762" s="29"/>
      <c r="BQ1762" s="29"/>
      <c r="BR1762" s="29"/>
      <c r="BS1762" s="29"/>
      <c r="BT1762" s="29"/>
      <c r="BU1762" s="29"/>
      <c r="BV1762" s="29"/>
      <c r="BW1762" s="29"/>
      <c r="BX1762" s="29"/>
      <c r="BY1762" s="29"/>
      <c r="BZ1762" s="29"/>
      <c r="CA1762" s="29"/>
      <c r="CB1762" s="29"/>
      <c r="CC1762" s="29"/>
      <c r="CD1762" s="29"/>
      <c r="CE1762" s="29"/>
      <c r="CF1762" s="29"/>
      <c r="CG1762" s="29"/>
      <c r="CH1762" s="29"/>
      <c r="CI1762" s="29"/>
      <c r="CJ1762" s="29"/>
      <c r="CK1762" s="29"/>
      <c r="CL1762" s="29"/>
      <c r="CM1762" s="29"/>
      <c r="CN1762" s="29"/>
      <c r="CO1762" s="29"/>
      <c r="CP1762" s="29"/>
      <c r="CQ1762" s="29"/>
      <c r="CR1762" s="29"/>
      <c r="CS1762" s="29"/>
      <c r="CT1762" s="29"/>
      <c r="CU1762" s="29"/>
      <c r="CV1762" s="29"/>
      <c r="CW1762" s="29"/>
      <c r="CX1762" s="29"/>
      <c r="CY1762" s="29"/>
      <c r="CZ1762" s="29"/>
      <c r="DA1762" s="29"/>
      <c r="DB1762" s="29"/>
      <c r="DC1762" s="29"/>
      <c r="DD1762" s="29"/>
      <c r="DE1762" s="29"/>
      <c r="DF1762" s="29"/>
      <c r="DG1762" s="29"/>
      <c r="DH1762" s="29"/>
      <c r="DI1762" s="29"/>
      <c r="DJ1762" s="29"/>
      <c r="DK1762" s="29"/>
      <c r="DL1762" s="29"/>
      <c r="DM1762" s="29"/>
      <c r="DN1762" s="29"/>
      <c r="DO1762" s="29"/>
      <c r="DP1762" s="29"/>
      <c r="DQ1762" s="29"/>
      <c r="DR1762" s="29"/>
      <c r="DS1762" s="29"/>
      <c r="DT1762" s="29"/>
      <c r="DU1762" s="29"/>
      <c r="DV1762" s="29"/>
      <c r="DW1762" s="29"/>
      <c r="DX1762" s="29"/>
      <c r="DY1762" s="29"/>
      <c r="DZ1762" s="29"/>
      <c r="EA1762" s="29"/>
      <c r="EB1762" s="29"/>
      <c r="EC1762" s="29"/>
      <c r="ED1762" s="29"/>
      <c r="EE1762" s="29"/>
      <c r="EF1762" s="29"/>
      <c r="EG1762" s="29"/>
      <c r="EH1762" s="29"/>
      <c r="EI1762" s="29"/>
      <c r="EJ1762" s="29"/>
      <c r="EK1762" s="29"/>
      <c r="EL1762" s="29"/>
      <c r="EM1762" s="29"/>
      <c r="EN1762" s="29"/>
      <c r="EO1762" s="29"/>
      <c r="EP1762" s="29"/>
      <c r="EQ1762" s="29"/>
      <c r="ER1762" s="29"/>
      <c r="ES1762" s="29"/>
      <c r="ET1762" s="29"/>
      <c r="EU1762" s="29"/>
      <c r="EV1762" s="29"/>
      <c r="EW1762" s="29"/>
      <c r="EX1762" s="29"/>
      <c r="EY1762" s="29"/>
      <c r="EZ1762" s="29"/>
      <c r="FA1762" s="29"/>
      <c r="FB1762" s="29"/>
      <c r="FC1762" s="29"/>
      <c r="FD1762" s="29"/>
      <c r="FE1762" s="29"/>
      <c r="FF1762" s="29"/>
      <c r="FG1762" s="29"/>
      <c r="FH1762" s="29"/>
      <c r="FI1762" s="29"/>
      <c r="FJ1762" s="29"/>
      <c r="FK1762" s="29"/>
      <c r="FL1762" s="29"/>
      <c r="FM1762" s="29"/>
      <c r="FN1762" s="29"/>
      <c r="FO1762" s="29"/>
      <c r="FP1762" s="29"/>
      <c r="FQ1762" s="29"/>
      <c r="FR1762" s="29"/>
      <c r="FS1762" s="29"/>
      <c r="FT1762" s="29"/>
      <c r="FU1762" s="29"/>
      <c r="FV1762" s="29"/>
      <c r="FW1762" s="29"/>
      <c r="FX1762" s="29"/>
      <c r="FY1762" s="29"/>
      <c r="FZ1762" s="29"/>
      <c r="GA1762" s="29"/>
      <c r="GB1762" s="29"/>
      <c r="GC1762" s="29"/>
      <c r="GD1762" s="29"/>
      <c r="GE1762" s="29"/>
      <c r="GF1762" s="29"/>
      <c r="GG1762" s="29"/>
      <c r="GH1762" s="29"/>
      <c r="GI1762" s="29"/>
      <c r="GJ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</row>
    <row r="1763" spans="2:230" ht="12.75">
      <c r="B1763" s="48"/>
      <c r="C1763" s="48"/>
      <c r="D1763" s="48"/>
      <c r="E1763" s="55"/>
      <c r="F1763" s="56"/>
      <c r="G1763" s="56"/>
      <c r="H1763" s="56"/>
      <c r="I1763" s="48"/>
      <c r="J1763" s="48"/>
      <c r="K1763" s="48"/>
      <c r="L1763" s="56"/>
      <c r="M1763" s="48"/>
      <c r="N1763" s="48"/>
      <c r="O1763" s="49"/>
      <c r="P1763" s="48"/>
      <c r="Q1763" s="48"/>
      <c r="R1763" s="56"/>
      <c r="S1763" s="52"/>
      <c r="T1763" s="116"/>
      <c r="U1763" s="116"/>
      <c r="V1763" s="116"/>
      <c r="W1763" s="116"/>
      <c r="X1763" s="43"/>
      <c r="Y1763" s="43"/>
      <c r="Z1763" s="42"/>
      <c r="AA1763" s="43"/>
      <c r="AB1763" s="45"/>
      <c r="AC1763" s="45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  <c r="BI1763" s="29"/>
      <c r="BJ1763" s="29"/>
      <c r="BK1763" s="29"/>
      <c r="BL1763" s="29"/>
      <c r="BM1763" s="29"/>
      <c r="BN1763" s="29"/>
      <c r="BO1763" s="29"/>
      <c r="BP1763" s="29"/>
      <c r="BQ1763" s="29"/>
      <c r="BR1763" s="29"/>
      <c r="BS1763" s="29"/>
      <c r="BT1763" s="29"/>
      <c r="BU1763" s="29"/>
      <c r="BV1763" s="29"/>
      <c r="BW1763" s="29"/>
      <c r="BX1763" s="29"/>
      <c r="BY1763" s="29"/>
      <c r="BZ1763" s="29"/>
      <c r="CA1763" s="29"/>
      <c r="CB1763" s="29"/>
      <c r="CC1763" s="29"/>
      <c r="CD1763" s="29"/>
      <c r="CE1763" s="29"/>
      <c r="CF1763" s="29"/>
      <c r="CG1763" s="29"/>
      <c r="CH1763" s="29"/>
      <c r="CI1763" s="29"/>
      <c r="CJ1763" s="29"/>
      <c r="CK1763" s="29"/>
      <c r="CL1763" s="29"/>
      <c r="CM1763" s="29"/>
      <c r="CN1763" s="29"/>
      <c r="CO1763" s="29"/>
      <c r="CP1763" s="29"/>
      <c r="CQ1763" s="29"/>
      <c r="CR1763" s="29"/>
      <c r="CS1763" s="29"/>
      <c r="CT1763" s="29"/>
      <c r="CU1763" s="29"/>
      <c r="CV1763" s="29"/>
      <c r="CW1763" s="29"/>
      <c r="CX1763" s="29"/>
      <c r="CY1763" s="29"/>
      <c r="CZ1763" s="29"/>
      <c r="DA1763" s="29"/>
      <c r="DB1763" s="29"/>
      <c r="DC1763" s="29"/>
      <c r="DD1763" s="29"/>
      <c r="DE1763" s="29"/>
      <c r="DF1763" s="29"/>
      <c r="DG1763" s="29"/>
      <c r="DH1763" s="29"/>
      <c r="DI1763" s="29"/>
      <c r="DJ1763" s="29"/>
      <c r="DK1763" s="29"/>
      <c r="DL1763" s="29"/>
      <c r="DM1763" s="29"/>
      <c r="DN1763" s="29"/>
      <c r="DO1763" s="29"/>
      <c r="DP1763" s="29"/>
      <c r="DQ1763" s="29"/>
      <c r="DR1763" s="29"/>
      <c r="DS1763" s="29"/>
      <c r="DT1763" s="29"/>
      <c r="DU1763" s="29"/>
      <c r="DV1763" s="29"/>
      <c r="DW1763" s="29"/>
      <c r="DX1763" s="29"/>
      <c r="DY1763" s="29"/>
      <c r="DZ1763" s="29"/>
      <c r="EA1763" s="29"/>
      <c r="EB1763" s="29"/>
      <c r="EC1763" s="29"/>
      <c r="ED1763" s="29"/>
      <c r="EE1763" s="29"/>
      <c r="EF1763" s="29"/>
      <c r="EG1763" s="29"/>
      <c r="EH1763" s="29"/>
      <c r="EI1763" s="29"/>
      <c r="EJ1763" s="29"/>
      <c r="EK1763" s="29"/>
      <c r="EL1763" s="29"/>
      <c r="EM1763" s="29"/>
      <c r="EN1763" s="29"/>
      <c r="EO1763" s="29"/>
      <c r="EP1763" s="29"/>
      <c r="EQ1763" s="29"/>
      <c r="ER1763" s="29"/>
      <c r="ES1763" s="29"/>
      <c r="ET1763" s="29"/>
      <c r="EU1763" s="29"/>
      <c r="EV1763" s="29"/>
      <c r="EW1763" s="29"/>
      <c r="EX1763" s="29"/>
      <c r="EY1763" s="29"/>
      <c r="EZ1763" s="29"/>
      <c r="FA1763" s="29"/>
      <c r="FB1763" s="29"/>
      <c r="FC1763" s="29"/>
      <c r="FD1763" s="29"/>
      <c r="FE1763" s="29"/>
      <c r="FF1763" s="29"/>
      <c r="FG1763" s="29"/>
      <c r="FH1763" s="29"/>
      <c r="FI1763" s="29"/>
      <c r="FJ1763" s="29"/>
      <c r="FK1763" s="29"/>
      <c r="FL1763" s="29"/>
      <c r="FM1763" s="29"/>
      <c r="FN1763" s="29"/>
      <c r="FO1763" s="29"/>
      <c r="FP1763" s="29"/>
      <c r="FQ1763" s="29"/>
      <c r="FR1763" s="29"/>
      <c r="FS1763" s="29"/>
      <c r="FT1763" s="29"/>
      <c r="FU1763" s="29"/>
      <c r="FV1763" s="29"/>
      <c r="FW1763" s="29"/>
      <c r="FX1763" s="29"/>
      <c r="FY1763" s="29"/>
      <c r="FZ1763" s="29"/>
      <c r="GA1763" s="29"/>
      <c r="GB1763" s="29"/>
      <c r="GC1763" s="29"/>
      <c r="GD1763" s="29"/>
      <c r="GE1763" s="29"/>
      <c r="GF1763" s="29"/>
      <c r="GG1763" s="29"/>
      <c r="GH1763" s="29"/>
      <c r="GI1763" s="29"/>
      <c r="GJ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</row>
    <row r="1764" spans="2:230" ht="12.75">
      <c r="B1764" s="48"/>
      <c r="C1764" s="48"/>
      <c r="D1764" s="48"/>
      <c r="E1764" s="55"/>
      <c r="F1764" s="56"/>
      <c r="G1764" s="56"/>
      <c r="H1764" s="56"/>
      <c r="I1764" s="48"/>
      <c r="J1764" s="48"/>
      <c r="K1764" s="48"/>
      <c r="L1764" s="56"/>
      <c r="M1764" s="48"/>
      <c r="N1764" s="48"/>
      <c r="O1764" s="49"/>
      <c r="P1764" s="48"/>
      <c r="Q1764" s="48"/>
      <c r="R1764" s="56"/>
      <c r="S1764" s="52"/>
      <c r="T1764" s="116"/>
      <c r="U1764" s="116"/>
      <c r="V1764" s="116"/>
      <c r="W1764" s="116"/>
      <c r="X1764" s="43"/>
      <c r="Y1764" s="43"/>
      <c r="Z1764" s="42"/>
      <c r="AA1764" s="43"/>
      <c r="AB1764" s="45"/>
      <c r="AC1764" s="45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  <c r="BE1764" s="29"/>
      <c r="BF1764" s="29"/>
      <c r="BG1764" s="29"/>
      <c r="BH1764" s="29"/>
      <c r="BI1764" s="29"/>
      <c r="BJ1764" s="29"/>
      <c r="BK1764" s="29"/>
      <c r="BL1764" s="29"/>
      <c r="BM1764" s="29"/>
      <c r="BN1764" s="29"/>
      <c r="BO1764" s="29"/>
      <c r="BP1764" s="29"/>
      <c r="BQ1764" s="29"/>
      <c r="BR1764" s="29"/>
      <c r="BS1764" s="29"/>
      <c r="BT1764" s="29"/>
      <c r="BU1764" s="29"/>
      <c r="BV1764" s="29"/>
      <c r="BW1764" s="29"/>
      <c r="BX1764" s="29"/>
      <c r="BY1764" s="29"/>
      <c r="BZ1764" s="29"/>
      <c r="CA1764" s="29"/>
      <c r="CB1764" s="29"/>
      <c r="CC1764" s="29"/>
      <c r="CD1764" s="29"/>
      <c r="CE1764" s="29"/>
      <c r="CF1764" s="29"/>
      <c r="CG1764" s="29"/>
      <c r="CH1764" s="29"/>
      <c r="CI1764" s="29"/>
      <c r="CJ1764" s="29"/>
      <c r="CK1764" s="29"/>
      <c r="CL1764" s="29"/>
      <c r="CM1764" s="29"/>
      <c r="CN1764" s="29"/>
      <c r="CO1764" s="29"/>
      <c r="CP1764" s="29"/>
      <c r="CQ1764" s="29"/>
      <c r="CR1764" s="29"/>
      <c r="CS1764" s="29"/>
      <c r="CT1764" s="29"/>
      <c r="CU1764" s="29"/>
      <c r="CV1764" s="29"/>
      <c r="CW1764" s="29"/>
      <c r="CX1764" s="29"/>
      <c r="CY1764" s="29"/>
      <c r="CZ1764" s="29"/>
      <c r="DA1764" s="29"/>
      <c r="DB1764" s="29"/>
      <c r="DC1764" s="29"/>
      <c r="DD1764" s="29"/>
      <c r="DE1764" s="29"/>
      <c r="DF1764" s="29"/>
      <c r="DG1764" s="29"/>
      <c r="DH1764" s="29"/>
      <c r="DI1764" s="29"/>
      <c r="DJ1764" s="29"/>
      <c r="DK1764" s="29"/>
      <c r="DL1764" s="29"/>
      <c r="DM1764" s="29"/>
      <c r="DN1764" s="29"/>
      <c r="DO1764" s="29"/>
      <c r="DP1764" s="29"/>
      <c r="DQ1764" s="29"/>
      <c r="DR1764" s="29"/>
      <c r="DS1764" s="29"/>
      <c r="DT1764" s="29"/>
      <c r="DU1764" s="29"/>
      <c r="DV1764" s="29"/>
      <c r="DW1764" s="29"/>
      <c r="DX1764" s="29"/>
      <c r="DY1764" s="29"/>
      <c r="DZ1764" s="29"/>
      <c r="EA1764" s="29"/>
      <c r="EB1764" s="29"/>
      <c r="EC1764" s="29"/>
      <c r="ED1764" s="29"/>
      <c r="EE1764" s="29"/>
      <c r="EF1764" s="29"/>
      <c r="EG1764" s="29"/>
      <c r="EH1764" s="29"/>
      <c r="EI1764" s="29"/>
      <c r="EJ1764" s="29"/>
      <c r="EK1764" s="29"/>
      <c r="EL1764" s="29"/>
      <c r="EM1764" s="29"/>
      <c r="EN1764" s="29"/>
      <c r="EO1764" s="29"/>
      <c r="EP1764" s="29"/>
      <c r="EQ1764" s="29"/>
      <c r="ER1764" s="29"/>
      <c r="ES1764" s="29"/>
      <c r="ET1764" s="29"/>
      <c r="EU1764" s="29"/>
      <c r="EV1764" s="29"/>
      <c r="EW1764" s="29"/>
      <c r="EX1764" s="29"/>
      <c r="EY1764" s="29"/>
      <c r="EZ1764" s="29"/>
      <c r="FA1764" s="29"/>
      <c r="FB1764" s="29"/>
      <c r="FC1764" s="29"/>
      <c r="FD1764" s="29"/>
      <c r="FE1764" s="29"/>
      <c r="FF1764" s="29"/>
      <c r="FG1764" s="29"/>
      <c r="FH1764" s="29"/>
      <c r="FI1764" s="29"/>
      <c r="FJ1764" s="29"/>
      <c r="FK1764" s="29"/>
      <c r="FL1764" s="29"/>
      <c r="FM1764" s="29"/>
      <c r="FN1764" s="29"/>
      <c r="FO1764" s="29"/>
      <c r="FP1764" s="29"/>
      <c r="FQ1764" s="29"/>
      <c r="FR1764" s="29"/>
      <c r="FS1764" s="29"/>
      <c r="FT1764" s="29"/>
      <c r="FU1764" s="29"/>
      <c r="FV1764" s="29"/>
      <c r="FW1764" s="29"/>
      <c r="FX1764" s="29"/>
      <c r="FY1764" s="29"/>
      <c r="FZ1764" s="29"/>
      <c r="GA1764" s="29"/>
      <c r="GB1764" s="29"/>
      <c r="GC1764" s="29"/>
      <c r="GD1764" s="29"/>
      <c r="GE1764" s="29"/>
      <c r="GF1764" s="29"/>
      <c r="GG1764" s="29"/>
      <c r="GH1764" s="29"/>
      <c r="GI1764" s="29"/>
      <c r="GJ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</row>
    <row r="1765" spans="2:230" ht="12.75">
      <c r="B1765" s="48"/>
      <c r="C1765" s="48"/>
      <c r="D1765" s="48"/>
      <c r="E1765" s="55"/>
      <c r="F1765" s="56"/>
      <c r="G1765" s="56"/>
      <c r="H1765" s="56"/>
      <c r="I1765" s="48"/>
      <c r="J1765" s="48"/>
      <c r="K1765" s="48"/>
      <c r="L1765" s="56"/>
      <c r="M1765" s="48"/>
      <c r="N1765" s="48"/>
      <c r="O1765" s="49"/>
      <c r="P1765" s="48"/>
      <c r="Q1765" s="48"/>
      <c r="R1765" s="56"/>
      <c r="S1765" s="52"/>
      <c r="T1765" s="116"/>
      <c r="U1765" s="116"/>
      <c r="V1765" s="116"/>
      <c r="W1765" s="116"/>
      <c r="X1765" s="43"/>
      <c r="Y1765" s="43"/>
      <c r="Z1765" s="42"/>
      <c r="AA1765" s="43"/>
      <c r="AB1765" s="45"/>
      <c r="AC1765" s="45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  <c r="BE1765" s="29"/>
      <c r="BF1765" s="29"/>
      <c r="BG1765" s="29"/>
      <c r="BH1765" s="29"/>
      <c r="BI1765" s="29"/>
      <c r="BJ1765" s="29"/>
      <c r="BK1765" s="29"/>
      <c r="BL1765" s="29"/>
      <c r="BM1765" s="29"/>
      <c r="BN1765" s="29"/>
      <c r="BO1765" s="29"/>
      <c r="BP1765" s="29"/>
      <c r="BQ1765" s="29"/>
      <c r="BR1765" s="29"/>
      <c r="BS1765" s="29"/>
      <c r="BT1765" s="29"/>
      <c r="BU1765" s="29"/>
      <c r="BV1765" s="29"/>
      <c r="BW1765" s="29"/>
      <c r="BX1765" s="29"/>
      <c r="BY1765" s="29"/>
      <c r="BZ1765" s="29"/>
      <c r="CA1765" s="29"/>
      <c r="CB1765" s="29"/>
      <c r="CC1765" s="29"/>
      <c r="CD1765" s="29"/>
      <c r="CE1765" s="29"/>
      <c r="CF1765" s="29"/>
      <c r="CG1765" s="29"/>
      <c r="CH1765" s="29"/>
      <c r="CI1765" s="29"/>
      <c r="CJ1765" s="29"/>
      <c r="CK1765" s="29"/>
      <c r="CL1765" s="29"/>
      <c r="CM1765" s="29"/>
      <c r="CN1765" s="29"/>
      <c r="CO1765" s="29"/>
      <c r="CP1765" s="29"/>
      <c r="CQ1765" s="29"/>
      <c r="CR1765" s="29"/>
      <c r="CS1765" s="29"/>
      <c r="CT1765" s="29"/>
      <c r="CU1765" s="29"/>
      <c r="CV1765" s="29"/>
      <c r="CW1765" s="29"/>
      <c r="CX1765" s="29"/>
      <c r="CY1765" s="29"/>
      <c r="CZ1765" s="29"/>
      <c r="DA1765" s="29"/>
      <c r="DB1765" s="29"/>
      <c r="DC1765" s="29"/>
      <c r="DD1765" s="29"/>
      <c r="DE1765" s="29"/>
      <c r="DF1765" s="29"/>
      <c r="DG1765" s="29"/>
      <c r="DH1765" s="29"/>
      <c r="DI1765" s="29"/>
      <c r="DJ1765" s="29"/>
      <c r="DK1765" s="29"/>
      <c r="DL1765" s="29"/>
      <c r="DM1765" s="29"/>
      <c r="DN1765" s="29"/>
      <c r="DO1765" s="29"/>
      <c r="DP1765" s="29"/>
      <c r="DQ1765" s="29"/>
      <c r="DR1765" s="29"/>
      <c r="DS1765" s="29"/>
      <c r="DT1765" s="29"/>
      <c r="DU1765" s="29"/>
      <c r="DV1765" s="29"/>
      <c r="DW1765" s="29"/>
      <c r="DX1765" s="29"/>
      <c r="DY1765" s="29"/>
      <c r="DZ1765" s="29"/>
      <c r="EA1765" s="29"/>
      <c r="EB1765" s="29"/>
      <c r="EC1765" s="29"/>
      <c r="ED1765" s="29"/>
      <c r="EE1765" s="29"/>
      <c r="EF1765" s="29"/>
      <c r="EG1765" s="29"/>
      <c r="EH1765" s="29"/>
      <c r="EI1765" s="29"/>
      <c r="EJ1765" s="29"/>
      <c r="EK1765" s="29"/>
      <c r="EL1765" s="29"/>
      <c r="EM1765" s="29"/>
      <c r="EN1765" s="29"/>
      <c r="EO1765" s="29"/>
      <c r="EP1765" s="29"/>
      <c r="EQ1765" s="29"/>
      <c r="ER1765" s="29"/>
      <c r="ES1765" s="29"/>
      <c r="ET1765" s="29"/>
      <c r="EU1765" s="29"/>
      <c r="EV1765" s="29"/>
      <c r="EW1765" s="29"/>
      <c r="EX1765" s="29"/>
      <c r="EY1765" s="29"/>
      <c r="EZ1765" s="29"/>
      <c r="FA1765" s="29"/>
      <c r="FB1765" s="29"/>
      <c r="FC1765" s="29"/>
      <c r="FD1765" s="29"/>
      <c r="FE1765" s="29"/>
      <c r="FF1765" s="29"/>
      <c r="FG1765" s="29"/>
      <c r="FH1765" s="29"/>
      <c r="FI1765" s="29"/>
      <c r="FJ1765" s="29"/>
      <c r="FK1765" s="29"/>
      <c r="FL1765" s="29"/>
      <c r="FM1765" s="29"/>
      <c r="FN1765" s="29"/>
      <c r="FO1765" s="29"/>
      <c r="FP1765" s="29"/>
      <c r="FQ1765" s="29"/>
      <c r="FR1765" s="29"/>
      <c r="FS1765" s="29"/>
      <c r="FT1765" s="29"/>
      <c r="FU1765" s="29"/>
      <c r="FV1765" s="29"/>
      <c r="FW1765" s="29"/>
      <c r="FX1765" s="29"/>
      <c r="FY1765" s="29"/>
      <c r="FZ1765" s="29"/>
      <c r="GA1765" s="29"/>
      <c r="GB1765" s="29"/>
      <c r="GC1765" s="29"/>
      <c r="GD1765" s="29"/>
      <c r="GE1765" s="29"/>
      <c r="GF1765" s="29"/>
      <c r="GG1765" s="29"/>
      <c r="GH1765" s="29"/>
      <c r="GI1765" s="29"/>
      <c r="GJ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</row>
    <row r="1766" spans="2:230" ht="12.75">
      <c r="B1766" s="48"/>
      <c r="C1766" s="48"/>
      <c r="D1766" s="48"/>
      <c r="E1766" s="55"/>
      <c r="F1766" s="56"/>
      <c r="G1766" s="56"/>
      <c r="H1766" s="56"/>
      <c r="I1766" s="48"/>
      <c r="J1766" s="48"/>
      <c r="K1766" s="48"/>
      <c r="L1766" s="56"/>
      <c r="M1766" s="48"/>
      <c r="N1766" s="48"/>
      <c r="O1766" s="49"/>
      <c r="P1766" s="48"/>
      <c r="Q1766" s="48"/>
      <c r="R1766" s="56"/>
      <c r="S1766" s="52"/>
      <c r="T1766" s="116"/>
      <c r="U1766" s="116"/>
      <c r="V1766" s="116"/>
      <c r="W1766" s="116"/>
      <c r="X1766" s="43"/>
      <c r="Y1766" s="43"/>
      <c r="Z1766" s="42"/>
      <c r="AA1766" s="43"/>
      <c r="AB1766" s="45"/>
      <c r="AC1766" s="45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  <c r="BE1766" s="29"/>
      <c r="BF1766" s="29"/>
      <c r="BG1766" s="29"/>
      <c r="BH1766" s="29"/>
      <c r="BI1766" s="29"/>
      <c r="BJ1766" s="29"/>
      <c r="BK1766" s="29"/>
      <c r="BL1766" s="29"/>
      <c r="BM1766" s="29"/>
      <c r="BN1766" s="29"/>
      <c r="BO1766" s="29"/>
      <c r="BP1766" s="29"/>
      <c r="BQ1766" s="29"/>
      <c r="BR1766" s="29"/>
      <c r="BS1766" s="29"/>
      <c r="BT1766" s="29"/>
      <c r="BU1766" s="29"/>
      <c r="BV1766" s="29"/>
      <c r="BW1766" s="29"/>
      <c r="BX1766" s="29"/>
      <c r="BY1766" s="29"/>
      <c r="BZ1766" s="29"/>
      <c r="CA1766" s="29"/>
      <c r="CB1766" s="29"/>
      <c r="CC1766" s="29"/>
      <c r="CD1766" s="29"/>
      <c r="CE1766" s="29"/>
      <c r="CF1766" s="29"/>
      <c r="CG1766" s="29"/>
      <c r="CH1766" s="29"/>
      <c r="CI1766" s="29"/>
      <c r="CJ1766" s="29"/>
      <c r="CK1766" s="29"/>
      <c r="CL1766" s="29"/>
      <c r="CM1766" s="29"/>
      <c r="CN1766" s="29"/>
      <c r="CO1766" s="29"/>
      <c r="CP1766" s="29"/>
      <c r="CQ1766" s="29"/>
      <c r="CR1766" s="29"/>
      <c r="CS1766" s="29"/>
      <c r="CT1766" s="29"/>
      <c r="CU1766" s="29"/>
      <c r="CV1766" s="29"/>
      <c r="CW1766" s="29"/>
      <c r="CX1766" s="29"/>
      <c r="CY1766" s="29"/>
      <c r="CZ1766" s="29"/>
      <c r="DA1766" s="29"/>
      <c r="DB1766" s="29"/>
      <c r="DC1766" s="29"/>
      <c r="DD1766" s="29"/>
      <c r="DE1766" s="29"/>
      <c r="DF1766" s="29"/>
      <c r="DG1766" s="29"/>
      <c r="DH1766" s="29"/>
      <c r="DI1766" s="29"/>
      <c r="DJ1766" s="29"/>
      <c r="DK1766" s="29"/>
      <c r="DL1766" s="29"/>
      <c r="DM1766" s="29"/>
      <c r="DN1766" s="29"/>
      <c r="DO1766" s="29"/>
      <c r="DP1766" s="29"/>
      <c r="DQ1766" s="29"/>
      <c r="DR1766" s="29"/>
      <c r="DS1766" s="29"/>
      <c r="DT1766" s="29"/>
      <c r="DU1766" s="29"/>
      <c r="DV1766" s="29"/>
      <c r="DW1766" s="29"/>
      <c r="DX1766" s="29"/>
      <c r="DY1766" s="29"/>
      <c r="DZ1766" s="29"/>
      <c r="EA1766" s="29"/>
      <c r="EB1766" s="29"/>
      <c r="EC1766" s="29"/>
      <c r="ED1766" s="29"/>
      <c r="EE1766" s="29"/>
      <c r="EF1766" s="29"/>
      <c r="EG1766" s="29"/>
      <c r="EH1766" s="29"/>
      <c r="EI1766" s="29"/>
      <c r="EJ1766" s="29"/>
      <c r="EK1766" s="29"/>
      <c r="EL1766" s="29"/>
      <c r="EM1766" s="29"/>
      <c r="EN1766" s="29"/>
      <c r="EO1766" s="29"/>
      <c r="EP1766" s="29"/>
      <c r="EQ1766" s="29"/>
      <c r="ER1766" s="29"/>
      <c r="ES1766" s="29"/>
      <c r="ET1766" s="29"/>
      <c r="EU1766" s="29"/>
      <c r="EV1766" s="29"/>
      <c r="EW1766" s="29"/>
      <c r="EX1766" s="29"/>
      <c r="EY1766" s="29"/>
      <c r="EZ1766" s="29"/>
      <c r="FA1766" s="29"/>
      <c r="FB1766" s="29"/>
      <c r="FC1766" s="29"/>
      <c r="FD1766" s="29"/>
      <c r="FE1766" s="29"/>
      <c r="FF1766" s="29"/>
      <c r="FG1766" s="29"/>
      <c r="FH1766" s="29"/>
      <c r="FI1766" s="29"/>
      <c r="FJ1766" s="29"/>
      <c r="FK1766" s="29"/>
      <c r="FL1766" s="29"/>
      <c r="FM1766" s="29"/>
      <c r="FN1766" s="29"/>
      <c r="FO1766" s="29"/>
      <c r="FP1766" s="29"/>
      <c r="FQ1766" s="29"/>
      <c r="FR1766" s="29"/>
      <c r="FS1766" s="29"/>
      <c r="FT1766" s="29"/>
      <c r="FU1766" s="29"/>
      <c r="FV1766" s="29"/>
      <c r="FW1766" s="29"/>
      <c r="FX1766" s="29"/>
      <c r="FY1766" s="29"/>
      <c r="FZ1766" s="29"/>
      <c r="GA1766" s="29"/>
      <c r="GB1766" s="29"/>
      <c r="GC1766" s="29"/>
      <c r="GD1766" s="29"/>
      <c r="GE1766" s="29"/>
      <c r="GF1766" s="29"/>
      <c r="GG1766" s="29"/>
      <c r="GH1766" s="29"/>
      <c r="GI1766" s="29"/>
      <c r="GJ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</row>
    <row r="1767" spans="2:230" ht="12.75">
      <c r="B1767" s="48"/>
      <c r="C1767" s="48"/>
      <c r="D1767" s="48"/>
      <c r="E1767" s="55"/>
      <c r="F1767" s="56"/>
      <c r="G1767" s="56"/>
      <c r="H1767" s="56"/>
      <c r="I1767" s="48"/>
      <c r="J1767" s="48"/>
      <c r="K1767" s="48"/>
      <c r="L1767" s="56"/>
      <c r="M1767" s="48"/>
      <c r="N1767" s="48"/>
      <c r="O1767" s="49"/>
      <c r="P1767" s="48"/>
      <c r="Q1767" s="48"/>
      <c r="R1767" s="56"/>
      <c r="S1767" s="52"/>
      <c r="T1767" s="116"/>
      <c r="U1767" s="116"/>
      <c r="V1767" s="116"/>
      <c r="W1767" s="116"/>
      <c r="X1767" s="43"/>
      <c r="Y1767" s="43"/>
      <c r="Z1767" s="42"/>
      <c r="AA1767" s="43"/>
      <c r="AB1767" s="45"/>
      <c r="AC1767" s="45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  <c r="BE1767" s="29"/>
      <c r="BF1767" s="29"/>
      <c r="BG1767" s="29"/>
      <c r="BH1767" s="29"/>
      <c r="BI1767" s="29"/>
      <c r="BJ1767" s="29"/>
      <c r="BK1767" s="29"/>
      <c r="BL1767" s="29"/>
      <c r="BM1767" s="29"/>
      <c r="BN1767" s="29"/>
      <c r="BO1767" s="29"/>
      <c r="BP1767" s="29"/>
      <c r="BQ1767" s="29"/>
      <c r="BR1767" s="29"/>
      <c r="BS1767" s="29"/>
      <c r="BT1767" s="29"/>
      <c r="BU1767" s="29"/>
      <c r="BV1767" s="29"/>
      <c r="BW1767" s="29"/>
      <c r="BX1767" s="29"/>
      <c r="BY1767" s="29"/>
      <c r="BZ1767" s="29"/>
      <c r="CA1767" s="29"/>
      <c r="CB1767" s="29"/>
      <c r="CC1767" s="29"/>
      <c r="CD1767" s="29"/>
      <c r="CE1767" s="29"/>
      <c r="CF1767" s="29"/>
      <c r="CG1767" s="29"/>
      <c r="CH1767" s="29"/>
      <c r="CI1767" s="29"/>
      <c r="CJ1767" s="29"/>
      <c r="CK1767" s="29"/>
      <c r="CL1767" s="29"/>
      <c r="CM1767" s="29"/>
      <c r="CN1767" s="29"/>
      <c r="CO1767" s="29"/>
      <c r="CP1767" s="29"/>
      <c r="CQ1767" s="29"/>
      <c r="CR1767" s="29"/>
      <c r="CS1767" s="29"/>
      <c r="CT1767" s="29"/>
      <c r="CU1767" s="29"/>
      <c r="CV1767" s="29"/>
      <c r="CW1767" s="29"/>
      <c r="CX1767" s="29"/>
      <c r="CY1767" s="29"/>
      <c r="CZ1767" s="29"/>
      <c r="DA1767" s="29"/>
      <c r="DB1767" s="29"/>
      <c r="DC1767" s="29"/>
      <c r="DD1767" s="29"/>
      <c r="DE1767" s="29"/>
      <c r="DF1767" s="29"/>
      <c r="DG1767" s="29"/>
      <c r="DH1767" s="29"/>
      <c r="DI1767" s="29"/>
      <c r="DJ1767" s="29"/>
      <c r="DK1767" s="29"/>
      <c r="DL1767" s="29"/>
      <c r="DM1767" s="29"/>
      <c r="DN1767" s="29"/>
      <c r="DO1767" s="29"/>
      <c r="DP1767" s="29"/>
      <c r="DQ1767" s="29"/>
      <c r="DR1767" s="29"/>
      <c r="DS1767" s="29"/>
      <c r="DT1767" s="29"/>
      <c r="DU1767" s="29"/>
      <c r="DV1767" s="29"/>
      <c r="DW1767" s="29"/>
      <c r="DX1767" s="29"/>
      <c r="DY1767" s="29"/>
      <c r="DZ1767" s="29"/>
      <c r="EA1767" s="29"/>
      <c r="EB1767" s="29"/>
      <c r="EC1767" s="29"/>
      <c r="ED1767" s="29"/>
      <c r="EE1767" s="29"/>
      <c r="EF1767" s="29"/>
      <c r="EG1767" s="29"/>
      <c r="EH1767" s="29"/>
      <c r="EI1767" s="29"/>
      <c r="EJ1767" s="29"/>
      <c r="EK1767" s="29"/>
      <c r="EL1767" s="29"/>
      <c r="EM1767" s="29"/>
      <c r="EN1767" s="29"/>
      <c r="EO1767" s="29"/>
      <c r="EP1767" s="29"/>
      <c r="EQ1767" s="29"/>
      <c r="ER1767" s="29"/>
      <c r="ES1767" s="29"/>
      <c r="ET1767" s="29"/>
      <c r="EU1767" s="29"/>
      <c r="EV1767" s="29"/>
      <c r="EW1767" s="29"/>
      <c r="EX1767" s="29"/>
      <c r="EY1767" s="29"/>
      <c r="EZ1767" s="29"/>
      <c r="FA1767" s="29"/>
      <c r="FB1767" s="29"/>
      <c r="FC1767" s="29"/>
      <c r="FD1767" s="29"/>
      <c r="FE1767" s="29"/>
      <c r="FF1767" s="29"/>
      <c r="FG1767" s="29"/>
      <c r="FH1767" s="29"/>
      <c r="FI1767" s="29"/>
      <c r="FJ1767" s="29"/>
      <c r="FK1767" s="29"/>
      <c r="FL1767" s="29"/>
      <c r="FM1767" s="29"/>
      <c r="FN1767" s="29"/>
      <c r="FO1767" s="29"/>
      <c r="FP1767" s="29"/>
      <c r="FQ1767" s="29"/>
      <c r="FR1767" s="29"/>
      <c r="FS1767" s="29"/>
      <c r="FT1767" s="29"/>
      <c r="FU1767" s="29"/>
      <c r="FV1767" s="29"/>
      <c r="FW1767" s="29"/>
      <c r="FX1767" s="29"/>
      <c r="FY1767" s="29"/>
      <c r="FZ1767" s="29"/>
      <c r="GA1767" s="29"/>
      <c r="GB1767" s="29"/>
      <c r="GC1767" s="29"/>
      <c r="GD1767" s="29"/>
      <c r="GE1767" s="29"/>
      <c r="GF1767" s="29"/>
      <c r="GG1767" s="29"/>
      <c r="GH1767" s="29"/>
      <c r="GI1767" s="29"/>
      <c r="GJ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</row>
    <row r="1768" spans="2:230" ht="12.75">
      <c r="B1768" s="48"/>
      <c r="C1768" s="48"/>
      <c r="D1768" s="48"/>
      <c r="E1768" s="55"/>
      <c r="F1768" s="56"/>
      <c r="G1768" s="56"/>
      <c r="H1768" s="56"/>
      <c r="I1768" s="48"/>
      <c r="J1768" s="48"/>
      <c r="K1768" s="48"/>
      <c r="L1768" s="56"/>
      <c r="M1768" s="48"/>
      <c r="N1768" s="48"/>
      <c r="O1768" s="49"/>
      <c r="P1768" s="48"/>
      <c r="Q1768" s="48"/>
      <c r="R1768" s="56"/>
      <c r="S1768" s="52"/>
      <c r="T1768" s="116"/>
      <c r="U1768" s="116"/>
      <c r="V1768" s="116"/>
      <c r="W1768" s="116"/>
      <c r="X1768" s="43"/>
      <c r="Y1768" s="43"/>
      <c r="Z1768" s="42"/>
      <c r="AA1768" s="43"/>
      <c r="AB1768" s="45"/>
      <c r="AC1768" s="45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  <c r="BE1768" s="29"/>
      <c r="BF1768" s="29"/>
      <c r="BG1768" s="29"/>
      <c r="BH1768" s="29"/>
      <c r="BI1768" s="29"/>
      <c r="BJ1768" s="29"/>
      <c r="BK1768" s="29"/>
      <c r="BL1768" s="29"/>
      <c r="BM1768" s="29"/>
      <c r="BN1768" s="29"/>
      <c r="BO1768" s="29"/>
      <c r="BP1768" s="29"/>
      <c r="BQ1768" s="29"/>
      <c r="BR1768" s="29"/>
      <c r="BS1768" s="29"/>
      <c r="BT1768" s="29"/>
      <c r="BU1768" s="29"/>
      <c r="BV1768" s="29"/>
      <c r="BW1768" s="29"/>
      <c r="BX1768" s="29"/>
      <c r="BY1768" s="29"/>
      <c r="BZ1768" s="29"/>
      <c r="CA1768" s="29"/>
      <c r="CB1768" s="29"/>
      <c r="CC1768" s="29"/>
      <c r="CD1768" s="29"/>
      <c r="CE1768" s="29"/>
      <c r="CF1768" s="29"/>
      <c r="CG1768" s="29"/>
      <c r="CH1768" s="29"/>
      <c r="CI1768" s="29"/>
      <c r="CJ1768" s="29"/>
      <c r="CK1768" s="29"/>
      <c r="CL1768" s="29"/>
      <c r="CM1768" s="29"/>
      <c r="CN1768" s="29"/>
      <c r="CO1768" s="29"/>
      <c r="CP1768" s="29"/>
      <c r="CQ1768" s="29"/>
      <c r="CR1768" s="29"/>
      <c r="CS1768" s="29"/>
      <c r="CT1768" s="29"/>
      <c r="CU1768" s="29"/>
      <c r="CV1768" s="29"/>
      <c r="CW1768" s="29"/>
      <c r="CX1768" s="29"/>
      <c r="CY1768" s="29"/>
      <c r="CZ1768" s="29"/>
      <c r="DA1768" s="29"/>
      <c r="DB1768" s="29"/>
      <c r="DC1768" s="29"/>
      <c r="DD1768" s="29"/>
      <c r="DE1768" s="29"/>
      <c r="DF1768" s="29"/>
      <c r="DG1768" s="29"/>
      <c r="DH1768" s="29"/>
      <c r="DI1768" s="29"/>
      <c r="DJ1768" s="29"/>
      <c r="DK1768" s="29"/>
      <c r="DL1768" s="29"/>
      <c r="DM1768" s="29"/>
      <c r="DN1768" s="29"/>
      <c r="DO1768" s="29"/>
      <c r="DP1768" s="29"/>
      <c r="DQ1768" s="29"/>
      <c r="DR1768" s="29"/>
      <c r="DS1768" s="29"/>
      <c r="DT1768" s="29"/>
      <c r="DU1768" s="29"/>
      <c r="DV1768" s="29"/>
      <c r="DW1768" s="29"/>
      <c r="DX1768" s="29"/>
      <c r="DY1768" s="29"/>
      <c r="DZ1768" s="29"/>
      <c r="EA1768" s="29"/>
      <c r="EB1768" s="29"/>
      <c r="EC1768" s="29"/>
      <c r="ED1768" s="29"/>
      <c r="EE1768" s="29"/>
      <c r="EF1768" s="29"/>
      <c r="EG1768" s="29"/>
      <c r="EH1768" s="29"/>
      <c r="EI1768" s="29"/>
      <c r="EJ1768" s="29"/>
      <c r="EK1768" s="29"/>
      <c r="EL1768" s="29"/>
      <c r="EM1768" s="29"/>
      <c r="EN1768" s="29"/>
      <c r="EO1768" s="29"/>
      <c r="EP1768" s="29"/>
      <c r="EQ1768" s="29"/>
      <c r="ER1768" s="29"/>
      <c r="ES1768" s="29"/>
      <c r="ET1768" s="29"/>
      <c r="EU1768" s="29"/>
      <c r="EV1768" s="29"/>
      <c r="EW1768" s="29"/>
      <c r="EX1768" s="29"/>
      <c r="EY1768" s="29"/>
      <c r="EZ1768" s="29"/>
      <c r="FA1768" s="29"/>
      <c r="FB1768" s="29"/>
      <c r="FC1768" s="29"/>
      <c r="FD1768" s="29"/>
      <c r="FE1768" s="29"/>
      <c r="FF1768" s="29"/>
      <c r="FG1768" s="29"/>
      <c r="FH1768" s="29"/>
      <c r="FI1768" s="29"/>
      <c r="FJ1768" s="29"/>
      <c r="FK1768" s="29"/>
      <c r="FL1768" s="29"/>
      <c r="FM1768" s="29"/>
      <c r="FN1768" s="29"/>
      <c r="FO1768" s="29"/>
      <c r="FP1768" s="29"/>
      <c r="FQ1768" s="29"/>
      <c r="FR1768" s="29"/>
      <c r="FS1768" s="29"/>
      <c r="FT1768" s="29"/>
      <c r="FU1768" s="29"/>
      <c r="FV1768" s="29"/>
      <c r="FW1768" s="29"/>
      <c r="FX1768" s="29"/>
      <c r="FY1768" s="29"/>
      <c r="FZ1768" s="29"/>
      <c r="GA1768" s="29"/>
      <c r="GB1768" s="29"/>
      <c r="GC1768" s="29"/>
      <c r="GD1768" s="29"/>
      <c r="GE1768" s="29"/>
      <c r="GF1768" s="29"/>
      <c r="GG1768" s="29"/>
      <c r="GH1768" s="29"/>
      <c r="GI1768" s="29"/>
      <c r="GJ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</row>
    <row r="1769" spans="2:230" ht="12.75">
      <c r="B1769" s="48"/>
      <c r="C1769" s="48"/>
      <c r="D1769" s="48"/>
      <c r="E1769" s="55"/>
      <c r="F1769" s="56"/>
      <c r="G1769" s="56"/>
      <c r="H1769" s="56"/>
      <c r="I1769" s="48"/>
      <c r="J1769" s="48"/>
      <c r="K1769" s="48"/>
      <c r="L1769" s="56"/>
      <c r="M1769" s="48"/>
      <c r="N1769" s="48"/>
      <c r="O1769" s="49"/>
      <c r="P1769" s="48"/>
      <c r="Q1769" s="48"/>
      <c r="R1769" s="56"/>
      <c r="S1769" s="52"/>
      <c r="T1769" s="116"/>
      <c r="U1769" s="116"/>
      <c r="V1769" s="116"/>
      <c r="W1769" s="116"/>
      <c r="X1769" s="43"/>
      <c r="Y1769" s="43"/>
      <c r="Z1769" s="42"/>
      <c r="AA1769" s="43"/>
      <c r="AB1769" s="45"/>
      <c r="AC1769" s="45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  <c r="BI1769" s="29"/>
      <c r="BJ1769" s="29"/>
      <c r="BK1769" s="29"/>
      <c r="BL1769" s="29"/>
      <c r="BM1769" s="29"/>
      <c r="BN1769" s="29"/>
      <c r="BO1769" s="29"/>
      <c r="BP1769" s="29"/>
      <c r="BQ1769" s="29"/>
      <c r="BR1769" s="29"/>
      <c r="BS1769" s="29"/>
      <c r="BT1769" s="29"/>
      <c r="BU1769" s="29"/>
      <c r="BV1769" s="29"/>
      <c r="BW1769" s="29"/>
      <c r="BX1769" s="29"/>
      <c r="BY1769" s="29"/>
      <c r="BZ1769" s="29"/>
      <c r="CA1769" s="29"/>
      <c r="CB1769" s="29"/>
      <c r="CC1769" s="29"/>
      <c r="CD1769" s="29"/>
      <c r="CE1769" s="29"/>
      <c r="CF1769" s="29"/>
      <c r="CG1769" s="29"/>
      <c r="CH1769" s="29"/>
      <c r="CI1769" s="29"/>
      <c r="CJ1769" s="29"/>
      <c r="CK1769" s="29"/>
      <c r="CL1769" s="29"/>
      <c r="CM1769" s="29"/>
      <c r="CN1769" s="29"/>
      <c r="CO1769" s="29"/>
      <c r="CP1769" s="29"/>
      <c r="CQ1769" s="29"/>
      <c r="CR1769" s="29"/>
      <c r="CS1769" s="29"/>
      <c r="CT1769" s="29"/>
      <c r="CU1769" s="29"/>
      <c r="CV1769" s="29"/>
      <c r="CW1769" s="29"/>
      <c r="CX1769" s="29"/>
      <c r="CY1769" s="29"/>
      <c r="CZ1769" s="29"/>
      <c r="DA1769" s="29"/>
      <c r="DB1769" s="29"/>
      <c r="DC1769" s="29"/>
      <c r="DD1769" s="29"/>
      <c r="DE1769" s="29"/>
      <c r="DF1769" s="29"/>
      <c r="DG1769" s="29"/>
      <c r="DH1769" s="29"/>
      <c r="DI1769" s="29"/>
      <c r="DJ1769" s="29"/>
      <c r="DK1769" s="29"/>
      <c r="DL1769" s="29"/>
      <c r="DM1769" s="29"/>
      <c r="DN1769" s="29"/>
      <c r="DO1769" s="29"/>
      <c r="DP1769" s="29"/>
      <c r="DQ1769" s="29"/>
      <c r="DR1769" s="29"/>
      <c r="DS1769" s="29"/>
      <c r="DT1769" s="29"/>
      <c r="DU1769" s="29"/>
      <c r="DV1769" s="29"/>
      <c r="DW1769" s="29"/>
      <c r="DX1769" s="29"/>
      <c r="DY1769" s="29"/>
      <c r="DZ1769" s="29"/>
      <c r="EA1769" s="29"/>
      <c r="EB1769" s="29"/>
      <c r="EC1769" s="29"/>
      <c r="ED1769" s="29"/>
      <c r="EE1769" s="29"/>
      <c r="EF1769" s="29"/>
      <c r="EG1769" s="29"/>
      <c r="EH1769" s="29"/>
      <c r="EI1769" s="29"/>
      <c r="EJ1769" s="29"/>
      <c r="EK1769" s="29"/>
      <c r="EL1769" s="29"/>
      <c r="EM1769" s="29"/>
      <c r="EN1769" s="29"/>
      <c r="EO1769" s="29"/>
      <c r="EP1769" s="29"/>
      <c r="EQ1769" s="29"/>
      <c r="ER1769" s="29"/>
      <c r="ES1769" s="29"/>
      <c r="ET1769" s="29"/>
      <c r="EU1769" s="29"/>
      <c r="EV1769" s="29"/>
      <c r="EW1769" s="29"/>
      <c r="EX1769" s="29"/>
      <c r="EY1769" s="29"/>
      <c r="EZ1769" s="29"/>
      <c r="FA1769" s="29"/>
      <c r="FB1769" s="29"/>
      <c r="FC1769" s="29"/>
      <c r="FD1769" s="29"/>
      <c r="FE1769" s="29"/>
      <c r="FF1769" s="29"/>
      <c r="FG1769" s="29"/>
      <c r="FH1769" s="29"/>
      <c r="FI1769" s="29"/>
      <c r="FJ1769" s="29"/>
      <c r="FK1769" s="29"/>
      <c r="FL1769" s="29"/>
      <c r="FM1769" s="29"/>
      <c r="FN1769" s="29"/>
      <c r="FO1769" s="29"/>
      <c r="FP1769" s="29"/>
      <c r="FQ1769" s="29"/>
      <c r="FR1769" s="29"/>
      <c r="FS1769" s="29"/>
      <c r="FT1769" s="29"/>
      <c r="FU1769" s="29"/>
      <c r="FV1769" s="29"/>
      <c r="FW1769" s="29"/>
      <c r="FX1769" s="29"/>
      <c r="FY1769" s="29"/>
      <c r="FZ1769" s="29"/>
      <c r="GA1769" s="29"/>
      <c r="GB1769" s="29"/>
      <c r="GC1769" s="29"/>
      <c r="GD1769" s="29"/>
      <c r="GE1769" s="29"/>
      <c r="GF1769" s="29"/>
      <c r="GG1769" s="29"/>
      <c r="GH1769" s="29"/>
      <c r="GI1769" s="29"/>
      <c r="GJ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</row>
    <row r="1770" spans="2:230" ht="12.75">
      <c r="B1770" s="48"/>
      <c r="C1770" s="48"/>
      <c r="D1770" s="48"/>
      <c r="E1770" s="55"/>
      <c r="F1770" s="56"/>
      <c r="G1770" s="56"/>
      <c r="H1770" s="56"/>
      <c r="I1770" s="48"/>
      <c r="J1770" s="48"/>
      <c r="K1770" s="48"/>
      <c r="L1770" s="56"/>
      <c r="M1770" s="48"/>
      <c r="N1770" s="48"/>
      <c r="O1770" s="49"/>
      <c r="P1770" s="48"/>
      <c r="Q1770" s="48"/>
      <c r="R1770" s="56"/>
      <c r="S1770" s="52"/>
      <c r="T1770" s="116"/>
      <c r="U1770" s="116"/>
      <c r="V1770" s="116"/>
      <c r="W1770" s="116"/>
      <c r="X1770" s="43"/>
      <c r="Y1770" s="43"/>
      <c r="Z1770" s="42"/>
      <c r="AA1770" s="43"/>
      <c r="AB1770" s="45"/>
      <c r="AC1770" s="45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  <c r="BE1770" s="29"/>
      <c r="BF1770" s="29"/>
      <c r="BG1770" s="29"/>
      <c r="BH1770" s="29"/>
      <c r="BI1770" s="29"/>
      <c r="BJ1770" s="29"/>
      <c r="BK1770" s="29"/>
      <c r="BL1770" s="29"/>
      <c r="BM1770" s="29"/>
      <c r="BN1770" s="29"/>
      <c r="BO1770" s="29"/>
      <c r="BP1770" s="29"/>
      <c r="BQ1770" s="29"/>
      <c r="BR1770" s="29"/>
      <c r="BS1770" s="29"/>
      <c r="BT1770" s="29"/>
      <c r="BU1770" s="29"/>
      <c r="BV1770" s="29"/>
      <c r="BW1770" s="29"/>
      <c r="BX1770" s="29"/>
      <c r="BY1770" s="29"/>
      <c r="BZ1770" s="29"/>
      <c r="CA1770" s="29"/>
      <c r="CB1770" s="29"/>
      <c r="CC1770" s="29"/>
      <c r="CD1770" s="29"/>
      <c r="CE1770" s="29"/>
      <c r="CF1770" s="29"/>
      <c r="CG1770" s="29"/>
      <c r="CH1770" s="29"/>
      <c r="CI1770" s="29"/>
      <c r="CJ1770" s="29"/>
      <c r="CK1770" s="29"/>
      <c r="CL1770" s="29"/>
      <c r="CM1770" s="29"/>
      <c r="CN1770" s="29"/>
      <c r="CO1770" s="29"/>
      <c r="CP1770" s="29"/>
      <c r="CQ1770" s="29"/>
      <c r="CR1770" s="29"/>
      <c r="CS1770" s="29"/>
      <c r="CT1770" s="29"/>
      <c r="CU1770" s="29"/>
      <c r="CV1770" s="29"/>
      <c r="CW1770" s="29"/>
      <c r="CX1770" s="29"/>
      <c r="CY1770" s="29"/>
      <c r="CZ1770" s="29"/>
      <c r="DA1770" s="29"/>
      <c r="DB1770" s="29"/>
      <c r="DC1770" s="29"/>
      <c r="DD1770" s="29"/>
      <c r="DE1770" s="29"/>
      <c r="DF1770" s="29"/>
      <c r="DG1770" s="29"/>
      <c r="DH1770" s="29"/>
      <c r="DI1770" s="29"/>
      <c r="DJ1770" s="29"/>
      <c r="DK1770" s="29"/>
      <c r="DL1770" s="29"/>
      <c r="DM1770" s="29"/>
      <c r="DN1770" s="29"/>
      <c r="DO1770" s="29"/>
      <c r="DP1770" s="29"/>
      <c r="DQ1770" s="29"/>
      <c r="DR1770" s="29"/>
      <c r="DS1770" s="29"/>
      <c r="DT1770" s="29"/>
      <c r="DU1770" s="29"/>
      <c r="DV1770" s="29"/>
      <c r="DW1770" s="29"/>
      <c r="DX1770" s="29"/>
      <c r="DY1770" s="29"/>
      <c r="DZ1770" s="29"/>
      <c r="EA1770" s="29"/>
      <c r="EB1770" s="29"/>
      <c r="EC1770" s="29"/>
      <c r="ED1770" s="29"/>
      <c r="EE1770" s="29"/>
      <c r="EF1770" s="29"/>
      <c r="EG1770" s="29"/>
      <c r="EH1770" s="29"/>
      <c r="EI1770" s="29"/>
      <c r="EJ1770" s="29"/>
      <c r="EK1770" s="29"/>
      <c r="EL1770" s="29"/>
      <c r="EM1770" s="29"/>
      <c r="EN1770" s="29"/>
      <c r="EO1770" s="29"/>
      <c r="EP1770" s="29"/>
      <c r="EQ1770" s="29"/>
      <c r="ER1770" s="29"/>
      <c r="ES1770" s="29"/>
      <c r="ET1770" s="29"/>
      <c r="EU1770" s="29"/>
      <c r="EV1770" s="29"/>
      <c r="EW1770" s="29"/>
      <c r="EX1770" s="29"/>
      <c r="EY1770" s="29"/>
      <c r="EZ1770" s="29"/>
      <c r="FA1770" s="29"/>
      <c r="FB1770" s="29"/>
      <c r="FC1770" s="29"/>
      <c r="FD1770" s="29"/>
      <c r="FE1770" s="29"/>
      <c r="FF1770" s="29"/>
      <c r="FG1770" s="29"/>
      <c r="FH1770" s="29"/>
      <c r="FI1770" s="29"/>
      <c r="FJ1770" s="29"/>
      <c r="FK1770" s="29"/>
      <c r="FL1770" s="29"/>
      <c r="FM1770" s="29"/>
      <c r="FN1770" s="29"/>
      <c r="FO1770" s="29"/>
      <c r="FP1770" s="29"/>
      <c r="FQ1770" s="29"/>
      <c r="FR1770" s="29"/>
      <c r="FS1770" s="29"/>
      <c r="FT1770" s="29"/>
      <c r="FU1770" s="29"/>
      <c r="FV1770" s="29"/>
      <c r="FW1770" s="29"/>
      <c r="FX1770" s="29"/>
      <c r="FY1770" s="29"/>
      <c r="FZ1770" s="29"/>
      <c r="GA1770" s="29"/>
      <c r="GB1770" s="29"/>
      <c r="GC1770" s="29"/>
      <c r="GD1770" s="29"/>
      <c r="GE1770" s="29"/>
      <c r="GF1770" s="29"/>
      <c r="GG1770" s="29"/>
      <c r="GH1770" s="29"/>
      <c r="GI1770" s="29"/>
      <c r="GJ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</row>
    <row r="1771" spans="2:230" ht="12.75">
      <c r="B1771" s="48"/>
      <c r="C1771" s="48"/>
      <c r="D1771" s="48"/>
      <c r="E1771" s="55"/>
      <c r="F1771" s="56"/>
      <c r="G1771" s="56"/>
      <c r="H1771" s="56"/>
      <c r="I1771" s="48"/>
      <c r="J1771" s="48"/>
      <c r="K1771" s="48"/>
      <c r="L1771" s="56"/>
      <c r="M1771" s="48"/>
      <c r="N1771" s="48"/>
      <c r="O1771" s="49"/>
      <c r="P1771" s="48"/>
      <c r="Q1771" s="48"/>
      <c r="R1771" s="56"/>
      <c r="S1771" s="52"/>
      <c r="T1771" s="116"/>
      <c r="U1771" s="116"/>
      <c r="V1771" s="116"/>
      <c r="W1771" s="116"/>
      <c r="X1771" s="43"/>
      <c r="Y1771" s="43"/>
      <c r="Z1771" s="42"/>
      <c r="AA1771" s="43"/>
      <c r="AB1771" s="45"/>
      <c r="AC1771" s="45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  <c r="BE1771" s="29"/>
      <c r="BF1771" s="29"/>
      <c r="BG1771" s="29"/>
      <c r="BH1771" s="29"/>
      <c r="BI1771" s="29"/>
      <c r="BJ1771" s="29"/>
      <c r="BK1771" s="29"/>
      <c r="BL1771" s="29"/>
      <c r="BM1771" s="29"/>
      <c r="BN1771" s="29"/>
      <c r="BO1771" s="29"/>
      <c r="BP1771" s="29"/>
      <c r="BQ1771" s="29"/>
      <c r="BR1771" s="29"/>
      <c r="BS1771" s="29"/>
      <c r="BT1771" s="29"/>
      <c r="BU1771" s="29"/>
      <c r="BV1771" s="29"/>
      <c r="BW1771" s="29"/>
      <c r="BX1771" s="29"/>
      <c r="BY1771" s="29"/>
      <c r="BZ1771" s="29"/>
      <c r="CA1771" s="29"/>
      <c r="CB1771" s="29"/>
      <c r="CC1771" s="29"/>
      <c r="CD1771" s="29"/>
      <c r="CE1771" s="29"/>
      <c r="CF1771" s="29"/>
      <c r="CG1771" s="29"/>
      <c r="CH1771" s="29"/>
      <c r="CI1771" s="29"/>
      <c r="CJ1771" s="29"/>
      <c r="CK1771" s="29"/>
      <c r="CL1771" s="29"/>
      <c r="CM1771" s="29"/>
      <c r="CN1771" s="29"/>
      <c r="CO1771" s="29"/>
      <c r="CP1771" s="29"/>
      <c r="CQ1771" s="29"/>
      <c r="CR1771" s="29"/>
      <c r="CS1771" s="29"/>
      <c r="CT1771" s="29"/>
      <c r="CU1771" s="29"/>
      <c r="CV1771" s="29"/>
      <c r="CW1771" s="29"/>
      <c r="CX1771" s="29"/>
      <c r="CY1771" s="29"/>
      <c r="CZ1771" s="29"/>
      <c r="DA1771" s="29"/>
      <c r="DB1771" s="29"/>
      <c r="DC1771" s="29"/>
      <c r="DD1771" s="29"/>
      <c r="DE1771" s="29"/>
      <c r="DF1771" s="29"/>
      <c r="DG1771" s="29"/>
      <c r="DH1771" s="29"/>
      <c r="DI1771" s="29"/>
      <c r="DJ1771" s="29"/>
      <c r="DK1771" s="29"/>
      <c r="DL1771" s="29"/>
      <c r="DM1771" s="29"/>
      <c r="DN1771" s="29"/>
      <c r="DO1771" s="29"/>
      <c r="DP1771" s="29"/>
      <c r="DQ1771" s="29"/>
      <c r="DR1771" s="29"/>
      <c r="DS1771" s="29"/>
      <c r="DT1771" s="29"/>
      <c r="DU1771" s="29"/>
      <c r="DV1771" s="29"/>
      <c r="DW1771" s="29"/>
      <c r="DX1771" s="29"/>
      <c r="DY1771" s="29"/>
      <c r="DZ1771" s="29"/>
      <c r="EA1771" s="29"/>
      <c r="EB1771" s="29"/>
      <c r="EC1771" s="29"/>
      <c r="ED1771" s="29"/>
      <c r="EE1771" s="29"/>
      <c r="EF1771" s="29"/>
      <c r="EG1771" s="29"/>
      <c r="EH1771" s="29"/>
      <c r="EI1771" s="29"/>
      <c r="EJ1771" s="29"/>
      <c r="EK1771" s="29"/>
      <c r="EL1771" s="29"/>
      <c r="EM1771" s="29"/>
      <c r="EN1771" s="29"/>
      <c r="EO1771" s="29"/>
      <c r="EP1771" s="29"/>
      <c r="EQ1771" s="29"/>
      <c r="ER1771" s="29"/>
      <c r="ES1771" s="29"/>
      <c r="ET1771" s="29"/>
      <c r="EU1771" s="29"/>
      <c r="EV1771" s="29"/>
      <c r="EW1771" s="29"/>
      <c r="EX1771" s="29"/>
      <c r="EY1771" s="29"/>
      <c r="EZ1771" s="29"/>
      <c r="FA1771" s="29"/>
      <c r="FB1771" s="29"/>
      <c r="FC1771" s="29"/>
      <c r="FD1771" s="29"/>
      <c r="FE1771" s="29"/>
      <c r="FF1771" s="29"/>
      <c r="FG1771" s="29"/>
      <c r="FH1771" s="29"/>
      <c r="FI1771" s="29"/>
      <c r="FJ1771" s="29"/>
      <c r="FK1771" s="29"/>
      <c r="FL1771" s="29"/>
      <c r="FM1771" s="29"/>
      <c r="FN1771" s="29"/>
      <c r="FO1771" s="29"/>
      <c r="FP1771" s="29"/>
      <c r="FQ1771" s="29"/>
      <c r="FR1771" s="29"/>
      <c r="FS1771" s="29"/>
      <c r="FT1771" s="29"/>
      <c r="FU1771" s="29"/>
      <c r="FV1771" s="29"/>
      <c r="FW1771" s="29"/>
      <c r="FX1771" s="29"/>
      <c r="FY1771" s="29"/>
      <c r="FZ1771" s="29"/>
      <c r="GA1771" s="29"/>
      <c r="GB1771" s="29"/>
      <c r="GC1771" s="29"/>
      <c r="GD1771" s="29"/>
      <c r="GE1771" s="29"/>
      <c r="GF1771" s="29"/>
      <c r="GG1771" s="29"/>
      <c r="GH1771" s="29"/>
      <c r="GI1771" s="29"/>
      <c r="GJ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</row>
    <row r="1772" spans="2:230" ht="12.75">
      <c r="B1772" s="48"/>
      <c r="C1772" s="48"/>
      <c r="D1772" s="48"/>
      <c r="E1772" s="55"/>
      <c r="F1772" s="56"/>
      <c r="G1772" s="56"/>
      <c r="H1772" s="56"/>
      <c r="I1772" s="48"/>
      <c r="J1772" s="48"/>
      <c r="K1772" s="48"/>
      <c r="L1772" s="56"/>
      <c r="M1772" s="48"/>
      <c r="N1772" s="48"/>
      <c r="O1772" s="49"/>
      <c r="P1772" s="48"/>
      <c r="Q1772" s="48"/>
      <c r="R1772" s="56"/>
      <c r="S1772" s="52"/>
      <c r="T1772" s="116"/>
      <c r="U1772" s="116"/>
      <c r="V1772" s="116"/>
      <c r="W1772" s="116"/>
      <c r="X1772" s="43"/>
      <c r="Y1772" s="43"/>
      <c r="Z1772" s="42"/>
      <c r="AA1772" s="43"/>
      <c r="AB1772" s="45"/>
      <c r="AC1772" s="45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  <c r="BE1772" s="29"/>
      <c r="BF1772" s="29"/>
      <c r="BG1772" s="29"/>
      <c r="BH1772" s="29"/>
      <c r="BI1772" s="29"/>
      <c r="BJ1772" s="29"/>
      <c r="BK1772" s="29"/>
      <c r="BL1772" s="29"/>
      <c r="BM1772" s="29"/>
      <c r="BN1772" s="29"/>
      <c r="BO1772" s="29"/>
      <c r="BP1772" s="29"/>
      <c r="BQ1772" s="29"/>
      <c r="BR1772" s="29"/>
      <c r="BS1772" s="29"/>
      <c r="BT1772" s="29"/>
      <c r="BU1772" s="29"/>
      <c r="BV1772" s="29"/>
      <c r="BW1772" s="29"/>
      <c r="BX1772" s="29"/>
      <c r="BY1772" s="29"/>
      <c r="BZ1772" s="29"/>
      <c r="CA1772" s="29"/>
      <c r="CB1772" s="29"/>
      <c r="CC1772" s="29"/>
      <c r="CD1772" s="29"/>
      <c r="CE1772" s="29"/>
      <c r="CF1772" s="29"/>
      <c r="CG1772" s="29"/>
      <c r="CH1772" s="29"/>
      <c r="CI1772" s="29"/>
      <c r="CJ1772" s="29"/>
      <c r="CK1772" s="29"/>
      <c r="CL1772" s="29"/>
      <c r="CM1772" s="29"/>
      <c r="CN1772" s="29"/>
      <c r="CO1772" s="29"/>
      <c r="CP1772" s="29"/>
      <c r="CQ1772" s="29"/>
      <c r="CR1772" s="29"/>
      <c r="CS1772" s="29"/>
      <c r="CT1772" s="29"/>
      <c r="CU1772" s="29"/>
      <c r="CV1772" s="29"/>
      <c r="CW1772" s="29"/>
      <c r="CX1772" s="29"/>
      <c r="CY1772" s="29"/>
      <c r="CZ1772" s="29"/>
      <c r="DA1772" s="29"/>
      <c r="DB1772" s="29"/>
      <c r="DC1772" s="29"/>
      <c r="DD1772" s="29"/>
      <c r="DE1772" s="29"/>
      <c r="DF1772" s="29"/>
      <c r="DG1772" s="29"/>
      <c r="DH1772" s="29"/>
      <c r="DI1772" s="29"/>
      <c r="DJ1772" s="29"/>
      <c r="DK1772" s="29"/>
      <c r="DL1772" s="29"/>
      <c r="DM1772" s="29"/>
      <c r="DN1772" s="29"/>
      <c r="DO1772" s="29"/>
      <c r="DP1772" s="29"/>
      <c r="DQ1772" s="29"/>
      <c r="DR1772" s="29"/>
      <c r="DS1772" s="29"/>
      <c r="DT1772" s="29"/>
      <c r="DU1772" s="29"/>
      <c r="DV1772" s="29"/>
      <c r="DW1772" s="29"/>
      <c r="DX1772" s="29"/>
      <c r="DY1772" s="29"/>
      <c r="DZ1772" s="29"/>
      <c r="EA1772" s="29"/>
      <c r="EB1772" s="29"/>
      <c r="EC1772" s="29"/>
      <c r="ED1772" s="29"/>
      <c r="EE1772" s="29"/>
      <c r="EF1772" s="29"/>
      <c r="EG1772" s="29"/>
      <c r="EH1772" s="29"/>
      <c r="EI1772" s="29"/>
      <c r="EJ1772" s="29"/>
      <c r="EK1772" s="29"/>
      <c r="EL1772" s="29"/>
      <c r="EM1772" s="29"/>
      <c r="EN1772" s="29"/>
      <c r="EO1772" s="29"/>
      <c r="EP1772" s="29"/>
      <c r="EQ1772" s="29"/>
      <c r="ER1772" s="29"/>
      <c r="ES1772" s="29"/>
      <c r="ET1772" s="29"/>
      <c r="EU1772" s="29"/>
      <c r="EV1772" s="29"/>
      <c r="EW1772" s="29"/>
      <c r="EX1772" s="29"/>
      <c r="EY1772" s="29"/>
      <c r="EZ1772" s="29"/>
      <c r="FA1772" s="29"/>
      <c r="FB1772" s="29"/>
      <c r="FC1772" s="29"/>
      <c r="FD1772" s="29"/>
      <c r="FE1772" s="29"/>
      <c r="FF1772" s="29"/>
      <c r="FG1772" s="29"/>
      <c r="FH1772" s="29"/>
      <c r="FI1772" s="29"/>
      <c r="FJ1772" s="29"/>
      <c r="FK1772" s="29"/>
      <c r="FL1772" s="29"/>
      <c r="FM1772" s="29"/>
      <c r="FN1772" s="29"/>
      <c r="FO1772" s="29"/>
      <c r="FP1772" s="29"/>
      <c r="FQ1772" s="29"/>
      <c r="FR1772" s="29"/>
      <c r="FS1772" s="29"/>
      <c r="FT1772" s="29"/>
      <c r="FU1772" s="29"/>
      <c r="FV1772" s="29"/>
      <c r="FW1772" s="29"/>
      <c r="FX1772" s="29"/>
      <c r="FY1772" s="29"/>
      <c r="FZ1772" s="29"/>
      <c r="GA1772" s="29"/>
      <c r="GB1772" s="29"/>
      <c r="GC1772" s="29"/>
      <c r="GD1772" s="29"/>
      <c r="GE1772" s="29"/>
      <c r="GF1772" s="29"/>
      <c r="GG1772" s="29"/>
      <c r="GH1772" s="29"/>
      <c r="GI1772" s="29"/>
      <c r="GJ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</row>
    <row r="1773" spans="2:230" ht="12.75">
      <c r="B1773" s="48"/>
      <c r="C1773" s="48"/>
      <c r="D1773" s="48"/>
      <c r="E1773" s="55"/>
      <c r="F1773" s="56"/>
      <c r="G1773" s="56"/>
      <c r="H1773" s="56"/>
      <c r="I1773" s="48"/>
      <c r="J1773" s="48"/>
      <c r="K1773" s="48"/>
      <c r="L1773" s="56"/>
      <c r="M1773" s="48"/>
      <c r="N1773" s="48"/>
      <c r="O1773" s="49"/>
      <c r="P1773" s="48"/>
      <c r="Q1773" s="48"/>
      <c r="R1773" s="56"/>
      <c r="S1773" s="52"/>
      <c r="T1773" s="116"/>
      <c r="U1773" s="116"/>
      <c r="V1773" s="116"/>
      <c r="W1773" s="116"/>
      <c r="X1773" s="43"/>
      <c r="Y1773" s="43"/>
      <c r="Z1773" s="42"/>
      <c r="AA1773" s="43"/>
      <c r="AB1773" s="45"/>
      <c r="AC1773" s="45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  <c r="BE1773" s="29"/>
      <c r="BF1773" s="29"/>
      <c r="BG1773" s="29"/>
      <c r="BH1773" s="29"/>
      <c r="BI1773" s="29"/>
      <c r="BJ1773" s="29"/>
      <c r="BK1773" s="29"/>
      <c r="BL1773" s="29"/>
      <c r="BM1773" s="29"/>
      <c r="BN1773" s="29"/>
      <c r="BO1773" s="29"/>
      <c r="BP1773" s="29"/>
      <c r="BQ1773" s="29"/>
      <c r="BR1773" s="29"/>
      <c r="BS1773" s="29"/>
      <c r="BT1773" s="29"/>
      <c r="BU1773" s="29"/>
      <c r="BV1773" s="29"/>
      <c r="BW1773" s="29"/>
      <c r="BX1773" s="29"/>
      <c r="BY1773" s="29"/>
      <c r="BZ1773" s="29"/>
      <c r="CA1773" s="29"/>
      <c r="CB1773" s="29"/>
      <c r="CC1773" s="29"/>
      <c r="CD1773" s="29"/>
      <c r="CE1773" s="29"/>
      <c r="CF1773" s="29"/>
      <c r="CG1773" s="29"/>
      <c r="CH1773" s="29"/>
      <c r="CI1773" s="29"/>
      <c r="CJ1773" s="29"/>
      <c r="CK1773" s="29"/>
      <c r="CL1773" s="29"/>
      <c r="CM1773" s="29"/>
      <c r="CN1773" s="29"/>
      <c r="CO1773" s="29"/>
      <c r="CP1773" s="29"/>
      <c r="CQ1773" s="29"/>
      <c r="CR1773" s="29"/>
      <c r="CS1773" s="29"/>
      <c r="CT1773" s="29"/>
      <c r="CU1773" s="29"/>
      <c r="CV1773" s="29"/>
      <c r="CW1773" s="29"/>
      <c r="CX1773" s="29"/>
      <c r="CY1773" s="29"/>
      <c r="CZ1773" s="29"/>
      <c r="DA1773" s="29"/>
      <c r="DB1773" s="29"/>
      <c r="DC1773" s="29"/>
      <c r="DD1773" s="29"/>
      <c r="DE1773" s="29"/>
      <c r="DF1773" s="29"/>
      <c r="DG1773" s="29"/>
      <c r="DH1773" s="29"/>
      <c r="DI1773" s="29"/>
      <c r="DJ1773" s="29"/>
      <c r="DK1773" s="29"/>
      <c r="DL1773" s="29"/>
      <c r="DM1773" s="29"/>
      <c r="DN1773" s="29"/>
      <c r="DO1773" s="29"/>
      <c r="DP1773" s="29"/>
      <c r="DQ1773" s="29"/>
      <c r="DR1773" s="29"/>
      <c r="DS1773" s="29"/>
      <c r="DT1773" s="29"/>
      <c r="DU1773" s="29"/>
      <c r="DV1773" s="29"/>
      <c r="DW1773" s="29"/>
      <c r="DX1773" s="29"/>
      <c r="DY1773" s="29"/>
      <c r="DZ1773" s="29"/>
      <c r="EA1773" s="29"/>
      <c r="EB1773" s="29"/>
      <c r="EC1773" s="29"/>
      <c r="ED1773" s="29"/>
      <c r="EE1773" s="29"/>
      <c r="EF1773" s="29"/>
      <c r="EG1773" s="29"/>
      <c r="EH1773" s="29"/>
      <c r="EI1773" s="29"/>
      <c r="EJ1773" s="29"/>
      <c r="EK1773" s="29"/>
      <c r="EL1773" s="29"/>
      <c r="EM1773" s="29"/>
      <c r="EN1773" s="29"/>
      <c r="EO1773" s="29"/>
      <c r="EP1773" s="29"/>
      <c r="EQ1773" s="29"/>
      <c r="ER1773" s="29"/>
      <c r="ES1773" s="29"/>
      <c r="ET1773" s="29"/>
      <c r="EU1773" s="29"/>
      <c r="EV1773" s="29"/>
      <c r="EW1773" s="29"/>
      <c r="EX1773" s="29"/>
      <c r="EY1773" s="29"/>
      <c r="EZ1773" s="29"/>
      <c r="FA1773" s="29"/>
      <c r="FB1773" s="29"/>
      <c r="FC1773" s="29"/>
      <c r="FD1773" s="29"/>
      <c r="FE1773" s="29"/>
      <c r="FF1773" s="29"/>
      <c r="FG1773" s="29"/>
      <c r="FH1773" s="29"/>
      <c r="FI1773" s="29"/>
      <c r="FJ1773" s="29"/>
      <c r="FK1773" s="29"/>
      <c r="FL1773" s="29"/>
      <c r="FM1773" s="29"/>
      <c r="FN1773" s="29"/>
      <c r="FO1773" s="29"/>
      <c r="FP1773" s="29"/>
      <c r="FQ1773" s="29"/>
      <c r="FR1773" s="29"/>
      <c r="FS1773" s="29"/>
      <c r="FT1773" s="29"/>
      <c r="FU1773" s="29"/>
      <c r="FV1773" s="29"/>
      <c r="FW1773" s="29"/>
      <c r="FX1773" s="29"/>
      <c r="FY1773" s="29"/>
      <c r="FZ1773" s="29"/>
      <c r="GA1773" s="29"/>
      <c r="GB1773" s="29"/>
      <c r="GC1773" s="29"/>
      <c r="GD1773" s="29"/>
      <c r="GE1773" s="29"/>
      <c r="GF1773" s="29"/>
      <c r="GG1773" s="29"/>
      <c r="GH1773" s="29"/>
      <c r="GI1773" s="29"/>
      <c r="GJ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</row>
    <row r="1774" spans="2:230" ht="12.75">
      <c r="B1774" s="48"/>
      <c r="C1774" s="48"/>
      <c r="D1774" s="48"/>
      <c r="E1774" s="55"/>
      <c r="F1774" s="56"/>
      <c r="G1774" s="56"/>
      <c r="H1774" s="56"/>
      <c r="I1774" s="48"/>
      <c r="J1774" s="48"/>
      <c r="K1774" s="48"/>
      <c r="L1774" s="56"/>
      <c r="M1774" s="48"/>
      <c r="N1774" s="48"/>
      <c r="O1774" s="49"/>
      <c r="P1774" s="48"/>
      <c r="Q1774" s="48"/>
      <c r="R1774" s="56"/>
      <c r="S1774" s="52"/>
      <c r="T1774" s="116"/>
      <c r="U1774" s="116"/>
      <c r="V1774" s="116"/>
      <c r="W1774" s="116"/>
      <c r="X1774" s="43"/>
      <c r="Y1774" s="43"/>
      <c r="Z1774" s="42"/>
      <c r="AA1774" s="43"/>
      <c r="AB1774" s="45"/>
      <c r="AC1774" s="45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  <c r="BE1774" s="29"/>
      <c r="BF1774" s="29"/>
      <c r="BG1774" s="29"/>
      <c r="BH1774" s="29"/>
      <c r="BI1774" s="29"/>
      <c r="BJ1774" s="29"/>
      <c r="BK1774" s="29"/>
      <c r="BL1774" s="29"/>
      <c r="BM1774" s="29"/>
      <c r="BN1774" s="29"/>
      <c r="BO1774" s="29"/>
      <c r="BP1774" s="29"/>
      <c r="BQ1774" s="29"/>
      <c r="BR1774" s="29"/>
      <c r="BS1774" s="29"/>
      <c r="BT1774" s="29"/>
      <c r="BU1774" s="29"/>
      <c r="BV1774" s="29"/>
      <c r="BW1774" s="29"/>
      <c r="BX1774" s="29"/>
      <c r="BY1774" s="29"/>
      <c r="BZ1774" s="29"/>
      <c r="CA1774" s="29"/>
      <c r="CB1774" s="29"/>
      <c r="CC1774" s="29"/>
      <c r="CD1774" s="29"/>
      <c r="CE1774" s="29"/>
      <c r="CF1774" s="29"/>
      <c r="CG1774" s="29"/>
      <c r="CH1774" s="29"/>
      <c r="CI1774" s="29"/>
      <c r="CJ1774" s="29"/>
      <c r="CK1774" s="29"/>
      <c r="CL1774" s="29"/>
      <c r="CM1774" s="29"/>
      <c r="CN1774" s="29"/>
      <c r="CO1774" s="29"/>
      <c r="CP1774" s="29"/>
      <c r="CQ1774" s="29"/>
      <c r="CR1774" s="29"/>
      <c r="CS1774" s="29"/>
      <c r="CT1774" s="29"/>
      <c r="CU1774" s="29"/>
      <c r="CV1774" s="29"/>
      <c r="CW1774" s="29"/>
      <c r="CX1774" s="29"/>
      <c r="CY1774" s="29"/>
      <c r="CZ1774" s="29"/>
      <c r="DA1774" s="29"/>
      <c r="DB1774" s="29"/>
      <c r="DC1774" s="29"/>
      <c r="DD1774" s="29"/>
      <c r="DE1774" s="29"/>
      <c r="DF1774" s="29"/>
      <c r="DG1774" s="29"/>
      <c r="DH1774" s="29"/>
      <c r="DI1774" s="29"/>
      <c r="DJ1774" s="29"/>
      <c r="DK1774" s="29"/>
      <c r="DL1774" s="29"/>
      <c r="DM1774" s="29"/>
      <c r="DN1774" s="29"/>
      <c r="DO1774" s="29"/>
      <c r="DP1774" s="29"/>
      <c r="DQ1774" s="29"/>
      <c r="DR1774" s="29"/>
      <c r="DS1774" s="29"/>
      <c r="DT1774" s="29"/>
      <c r="DU1774" s="29"/>
      <c r="DV1774" s="29"/>
      <c r="DW1774" s="29"/>
      <c r="DX1774" s="29"/>
      <c r="DY1774" s="29"/>
      <c r="DZ1774" s="29"/>
      <c r="EA1774" s="29"/>
      <c r="EB1774" s="29"/>
      <c r="EC1774" s="29"/>
      <c r="ED1774" s="29"/>
      <c r="EE1774" s="29"/>
      <c r="EF1774" s="29"/>
      <c r="EG1774" s="29"/>
      <c r="EH1774" s="29"/>
      <c r="EI1774" s="29"/>
      <c r="EJ1774" s="29"/>
      <c r="EK1774" s="29"/>
      <c r="EL1774" s="29"/>
      <c r="EM1774" s="29"/>
      <c r="EN1774" s="29"/>
      <c r="EO1774" s="29"/>
      <c r="EP1774" s="29"/>
      <c r="EQ1774" s="29"/>
      <c r="ER1774" s="29"/>
      <c r="ES1774" s="29"/>
      <c r="ET1774" s="29"/>
      <c r="EU1774" s="29"/>
      <c r="EV1774" s="29"/>
      <c r="EW1774" s="29"/>
      <c r="EX1774" s="29"/>
      <c r="EY1774" s="29"/>
      <c r="EZ1774" s="29"/>
      <c r="FA1774" s="29"/>
      <c r="FB1774" s="29"/>
      <c r="FC1774" s="29"/>
      <c r="FD1774" s="29"/>
      <c r="FE1774" s="29"/>
      <c r="FF1774" s="29"/>
      <c r="FG1774" s="29"/>
      <c r="FH1774" s="29"/>
      <c r="FI1774" s="29"/>
      <c r="FJ1774" s="29"/>
      <c r="FK1774" s="29"/>
      <c r="FL1774" s="29"/>
      <c r="FM1774" s="29"/>
      <c r="FN1774" s="29"/>
      <c r="FO1774" s="29"/>
      <c r="FP1774" s="29"/>
      <c r="FQ1774" s="29"/>
      <c r="FR1774" s="29"/>
      <c r="FS1774" s="29"/>
      <c r="FT1774" s="29"/>
      <c r="FU1774" s="29"/>
      <c r="FV1774" s="29"/>
      <c r="FW1774" s="29"/>
      <c r="FX1774" s="29"/>
      <c r="FY1774" s="29"/>
      <c r="FZ1774" s="29"/>
      <c r="GA1774" s="29"/>
      <c r="GB1774" s="29"/>
      <c r="GC1774" s="29"/>
      <c r="GD1774" s="29"/>
      <c r="GE1774" s="29"/>
      <c r="GF1774" s="29"/>
      <c r="GG1774" s="29"/>
      <c r="GH1774" s="29"/>
      <c r="GI1774" s="29"/>
      <c r="GJ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</row>
    <row r="1775" spans="2:230" ht="12.75">
      <c r="B1775" s="48"/>
      <c r="C1775" s="48"/>
      <c r="D1775" s="48"/>
      <c r="E1775" s="55"/>
      <c r="F1775" s="56"/>
      <c r="G1775" s="56"/>
      <c r="H1775" s="56"/>
      <c r="I1775" s="48"/>
      <c r="J1775" s="48"/>
      <c r="K1775" s="48"/>
      <c r="L1775" s="56"/>
      <c r="M1775" s="48"/>
      <c r="N1775" s="48"/>
      <c r="O1775" s="49"/>
      <c r="P1775" s="48"/>
      <c r="Q1775" s="48"/>
      <c r="R1775" s="56"/>
      <c r="S1775" s="52"/>
      <c r="T1775" s="116"/>
      <c r="U1775" s="116"/>
      <c r="V1775" s="116"/>
      <c r="W1775" s="116"/>
      <c r="X1775" s="43"/>
      <c r="Y1775" s="43"/>
      <c r="Z1775" s="42"/>
      <c r="AA1775" s="43"/>
      <c r="AB1775" s="45"/>
      <c r="AC1775" s="45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  <c r="BI1775" s="29"/>
      <c r="BJ1775" s="29"/>
      <c r="BK1775" s="29"/>
      <c r="BL1775" s="29"/>
      <c r="BM1775" s="29"/>
      <c r="BN1775" s="29"/>
      <c r="BO1775" s="29"/>
      <c r="BP1775" s="29"/>
      <c r="BQ1775" s="29"/>
      <c r="BR1775" s="29"/>
      <c r="BS1775" s="29"/>
      <c r="BT1775" s="29"/>
      <c r="BU1775" s="29"/>
      <c r="BV1775" s="29"/>
      <c r="BW1775" s="29"/>
      <c r="BX1775" s="29"/>
      <c r="BY1775" s="29"/>
      <c r="BZ1775" s="29"/>
      <c r="CA1775" s="29"/>
      <c r="CB1775" s="29"/>
      <c r="CC1775" s="29"/>
      <c r="CD1775" s="29"/>
      <c r="CE1775" s="29"/>
      <c r="CF1775" s="29"/>
      <c r="CG1775" s="29"/>
      <c r="CH1775" s="29"/>
      <c r="CI1775" s="29"/>
      <c r="CJ1775" s="29"/>
      <c r="CK1775" s="29"/>
      <c r="CL1775" s="29"/>
      <c r="CM1775" s="29"/>
      <c r="CN1775" s="29"/>
      <c r="CO1775" s="29"/>
      <c r="CP1775" s="29"/>
      <c r="CQ1775" s="29"/>
      <c r="CR1775" s="29"/>
      <c r="CS1775" s="29"/>
      <c r="CT1775" s="29"/>
      <c r="CU1775" s="29"/>
      <c r="CV1775" s="29"/>
      <c r="CW1775" s="29"/>
      <c r="CX1775" s="29"/>
      <c r="CY1775" s="29"/>
      <c r="CZ1775" s="29"/>
      <c r="DA1775" s="29"/>
      <c r="DB1775" s="29"/>
      <c r="DC1775" s="29"/>
      <c r="DD1775" s="29"/>
      <c r="DE1775" s="29"/>
      <c r="DF1775" s="29"/>
      <c r="DG1775" s="29"/>
      <c r="DH1775" s="29"/>
      <c r="DI1775" s="29"/>
      <c r="DJ1775" s="29"/>
      <c r="DK1775" s="29"/>
      <c r="DL1775" s="29"/>
      <c r="DM1775" s="29"/>
      <c r="DN1775" s="29"/>
      <c r="DO1775" s="29"/>
      <c r="DP1775" s="29"/>
      <c r="DQ1775" s="29"/>
      <c r="DR1775" s="29"/>
      <c r="DS1775" s="29"/>
      <c r="DT1775" s="29"/>
      <c r="DU1775" s="29"/>
      <c r="DV1775" s="29"/>
      <c r="DW1775" s="29"/>
      <c r="DX1775" s="29"/>
      <c r="DY1775" s="29"/>
      <c r="DZ1775" s="29"/>
      <c r="EA1775" s="29"/>
      <c r="EB1775" s="29"/>
      <c r="EC1775" s="29"/>
      <c r="ED1775" s="29"/>
      <c r="EE1775" s="29"/>
      <c r="EF1775" s="29"/>
      <c r="EG1775" s="29"/>
      <c r="EH1775" s="29"/>
      <c r="EI1775" s="29"/>
      <c r="EJ1775" s="29"/>
      <c r="EK1775" s="29"/>
      <c r="EL1775" s="29"/>
      <c r="EM1775" s="29"/>
      <c r="EN1775" s="29"/>
      <c r="EO1775" s="29"/>
      <c r="EP1775" s="29"/>
      <c r="EQ1775" s="29"/>
      <c r="ER1775" s="29"/>
      <c r="ES1775" s="29"/>
      <c r="ET1775" s="29"/>
      <c r="EU1775" s="29"/>
      <c r="EV1775" s="29"/>
      <c r="EW1775" s="29"/>
      <c r="EX1775" s="29"/>
      <c r="EY1775" s="29"/>
      <c r="EZ1775" s="29"/>
      <c r="FA1775" s="29"/>
      <c r="FB1775" s="29"/>
      <c r="FC1775" s="29"/>
      <c r="FD1775" s="29"/>
      <c r="FE1775" s="29"/>
      <c r="FF1775" s="29"/>
      <c r="FG1775" s="29"/>
      <c r="FH1775" s="29"/>
      <c r="FI1775" s="29"/>
      <c r="FJ1775" s="29"/>
      <c r="FK1775" s="29"/>
      <c r="FL1775" s="29"/>
      <c r="FM1775" s="29"/>
      <c r="FN1775" s="29"/>
      <c r="FO1775" s="29"/>
      <c r="FP1775" s="29"/>
      <c r="FQ1775" s="29"/>
      <c r="FR1775" s="29"/>
      <c r="FS1775" s="29"/>
      <c r="FT1775" s="29"/>
      <c r="FU1775" s="29"/>
      <c r="FV1775" s="29"/>
      <c r="FW1775" s="29"/>
      <c r="FX1775" s="29"/>
      <c r="FY1775" s="29"/>
      <c r="FZ1775" s="29"/>
      <c r="GA1775" s="29"/>
      <c r="GB1775" s="29"/>
      <c r="GC1775" s="29"/>
      <c r="GD1775" s="29"/>
      <c r="GE1775" s="29"/>
      <c r="GF1775" s="29"/>
      <c r="GG1775" s="29"/>
      <c r="GH1775" s="29"/>
      <c r="GI1775" s="29"/>
      <c r="GJ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</row>
    <row r="1776" spans="2:230" ht="12.75">
      <c r="B1776" s="48"/>
      <c r="C1776" s="48"/>
      <c r="D1776" s="48"/>
      <c r="E1776" s="55"/>
      <c r="F1776" s="56"/>
      <c r="G1776" s="56"/>
      <c r="H1776" s="56"/>
      <c r="I1776" s="48"/>
      <c r="J1776" s="48"/>
      <c r="K1776" s="48"/>
      <c r="L1776" s="56"/>
      <c r="M1776" s="48"/>
      <c r="N1776" s="48"/>
      <c r="O1776" s="49"/>
      <c r="P1776" s="48"/>
      <c r="Q1776" s="48"/>
      <c r="R1776" s="56"/>
      <c r="S1776" s="52"/>
      <c r="T1776" s="116"/>
      <c r="U1776" s="116"/>
      <c r="V1776" s="116"/>
      <c r="W1776" s="116"/>
      <c r="X1776" s="43"/>
      <c r="Y1776" s="43"/>
      <c r="Z1776" s="42"/>
      <c r="AA1776" s="43"/>
      <c r="AB1776" s="45"/>
      <c r="AC1776" s="45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  <c r="BE1776" s="29"/>
      <c r="BF1776" s="29"/>
      <c r="BG1776" s="29"/>
      <c r="BH1776" s="29"/>
      <c r="BI1776" s="29"/>
      <c r="BJ1776" s="29"/>
      <c r="BK1776" s="29"/>
      <c r="BL1776" s="29"/>
      <c r="BM1776" s="29"/>
      <c r="BN1776" s="29"/>
      <c r="BO1776" s="29"/>
      <c r="BP1776" s="29"/>
      <c r="BQ1776" s="29"/>
      <c r="BR1776" s="29"/>
      <c r="BS1776" s="29"/>
      <c r="BT1776" s="29"/>
      <c r="BU1776" s="29"/>
      <c r="BV1776" s="29"/>
      <c r="BW1776" s="29"/>
      <c r="BX1776" s="29"/>
      <c r="BY1776" s="29"/>
      <c r="BZ1776" s="29"/>
      <c r="CA1776" s="29"/>
      <c r="CB1776" s="29"/>
      <c r="CC1776" s="29"/>
      <c r="CD1776" s="29"/>
      <c r="CE1776" s="29"/>
      <c r="CF1776" s="29"/>
      <c r="CG1776" s="29"/>
      <c r="CH1776" s="29"/>
      <c r="CI1776" s="29"/>
      <c r="CJ1776" s="29"/>
      <c r="CK1776" s="29"/>
      <c r="CL1776" s="29"/>
      <c r="CM1776" s="29"/>
      <c r="CN1776" s="29"/>
      <c r="CO1776" s="29"/>
      <c r="CP1776" s="29"/>
      <c r="CQ1776" s="29"/>
      <c r="CR1776" s="29"/>
      <c r="CS1776" s="29"/>
      <c r="CT1776" s="29"/>
      <c r="CU1776" s="29"/>
      <c r="CV1776" s="29"/>
      <c r="CW1776" s="29"/>
      <c r="CX1776" s="29"/>
      <c r="CY1776" s="29"/>
      <c r="CZ1776" s="29"/>
      <c r="DA1776" s="29"/>
      <c r="DB1776" s="29"/>
      <c r="DC1776" s="29"/>
      <c r="DD1776" s="29"/>
      <c r="DE1776" s="29"/>
      <c r="DF1776" s="29"/>
      <c r="DG1776" s="29"/>
      <c r="DH1776" s="29"/>
      <c r="DI1776" s="29"/>
      <c r="DJ1776" s="29"/>
      <c r="DK1776" s="29"/>
      <c r="DL1776" s="29"/>
      <c r="DM1776" s="29"/>
      <c r="DN1776" s="29"/>
      <c r="DO1776" s="29"/>
      <c r="DP1776" s="29"/>
      <c r="DQ1776" s="29"/>
      <c r="DR1776" s="29"/>
      <c r="DS1776" s="29"/>
      <c r="DT1776" s="29"/>
      <c r="DU1776" s="29"/>
      <c r="DV1776" s="29"/>
      <c r="DW1776" s="29"/>
      <c r="DX1776" s="29"/>
      <c r="DY1776" s="29"/>
      <c r="DZ1776" s="29"/>
      <c r="EA1776" s="29"/>
      <c r="EB1776" s="29"/>
      <c r="EC1776" s="29"/>
      <c r="ED1776" s="29"/>
      <c r="EE1776" s="29"/>
      <c r="EF1776" s="29"/>
      <c r="EG1776" s="29"/>
      <c r="EH1776" s="29"/>
      <c r="EI1776" s="29"/>
      <c r="EJ1776" s="29"/>
      <c r="EK1776" s="29"/>
      <c r="EL1776" s="29"/>
      <c r="EM1776" s="29"/>
      <c r="EN1776" s="29"/>
      <c r="EO1776" s="29"/>
      <c r="EP1776" s="29"/>
      <c r="EQ1776" s="29"/>
      <c r="ER1776" s="29"/>
      <c r="ES1776" s="29"/>
      <c r="ET1776" s="29"/>
      <c r="EU1776" s="29"/>
      <c r="EV1776" s="29"/>
      <c r="EW1776" s="29"/>
      <c r="EX1776" s="29"/>
      <c r="EY1776" s="29"/>
      <c r="EZ1776" s="29"/>
      <c r="FA1776" s="29"/>
      <c r="FB1776" s="29"/>
      <c r="FC1776" s="29"/>
      <c r="FD1776" s="29"/>
      <c r="FE1776" s="29"/>
      <c r="FF1776" s="29"/>
      <c r="FG1776" s="29"/>
      <c r="FH1776" s="29"/>
      <c r="FI1776" s="29"/>
      <c r="FJ1776" s="29"/>
      <c r="FK1776" s="29"/>
      <c r="FL1776" s="29"/>
      <c r="FM1776" s="29"/>
      <c r="FN1776" s="29"/>
      <c r="FO1776" s="29"/>
      <c r="FP1776" s="29"/>
      <c r="FQ1776" s="29"/>
      <c r="FR1776" s="29"/>
      <c r="FS1776" s="29"/>
      <c r="FT1776" s="29"/>
      <c r="FU1776" s="29"/>
      <c r="FV1776" s="29"/>
      <c r="FW1776" s="29"/>
      <c r="FX1776" s="29"/>
      <c r="FY1776" s="29"/>
      <c r="FZ1776" s="29"/>
      <c r="GA1776" s="29"/>
      <c r="GB1776" s="29"/>
      <c r="GC1776" s="29"/>
      <c r="GD1776" s="29"/>
      <c r="GE1776" s="29"/>
      <c r="GF1776" s="29"/>
      <c r="GG1776" s="29"/>
      <c r="GH1776" s="29"/>
      <c r="GI1776" s="29"/>
      <c r="GJ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</row>
    <row r="1777" spans="2:230" ht="12.75">
      <c r="B1777" s="48"/>
      <c r="C1777" s="48"/>
      <c r="D1777" s="48"/>
      <c r="E1777" s="55"/>
      <c r="F1777" s="56"/>
      <c r="G1777" s="56"/>
      <c r="H1777" s="56"/>
      <c r="I1777" s="48"/>
      <c r="J1777" s="48"/>
      <c r="K1777" s="48"/>
      <c r="L1777" s="56"/>
      <c r="M1777" s="48"/>
      <c r="N1777" s="48"/>
      <c r="O1777" s="49"/>
      <c r="P1777" s="48"/>
      <c r="Q1777" s="48"/>
      <c r="R1777" s="56"/>
      <c r="S1777" s="52"/>
      <c r="T1777" s="116"/>
      <c r="U1777" s="116"/>
      <c r="V1777" s="116"/>
      <c r="W1777" s="116"/>
      <c r="X1777" s="43"/>
      <c r="Y1777" s="43"/>
      <c r="Z1777" s="42"/>
      <c r="AA1777" s="43"/>
      <c r="AB1777" s="45"/>
      <c r="AC1777" s="45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  <c r="BE1777" s="29"/>
      <c r="BF1777" s="29"/>
      <c r="BG1777" s="29"/>
      <c r="BH1777" s="29"/>
      <c r="BI1777" s="29"/>
      <c r="BJ1777" s="29"/>
      <c r="BK1777" s="29"/>
      <c r="BL1777" s="29"/>
      <c r="BM1777" s="29"/>
      <c r="BN1777" s="29"/>
      <c r="BO1777" s="29"/>
      <c r="BP1777" s="29"/>
      <c r="BQ1777" s="29"/>
      <c r="BR1777" s="29"/>
      <c r="BS1777" s="29"/>
      <c r="BT1777" s="29"/>
      <c r="BU1777" s="29"/>
      <c r="BV1777" s="29"/>
      <c r="BW1777" s="29"/>
      <c r="BX1777" s="29"/>
      <c r="BY1777" s="29"/>
      <c r="BZ1777" s="29"/>
      <c r="CA1777" s="29"/>
      <c r="CB1777" s="29"/>
      <c r="CC1777" s="29"/>
      <c r="CD1777" s="29"/>
      <c r="CE1777" s="29"/>
      <c r="CF1777" s="29"/>
      <c r="CG1777" s="29"/>
      <c r="CH1777" s="29"/>
      <c r="CI1777" s="29"/>
      <c r="CJ1777" s="29"/>
      <c r="CK1777" s="29"/>
      <c r="CL1777" s="29"/>
      <c r="CM1777" s="29"/>
      <c r="CN1777" s="29"/>
      <c r="CO1777" s="29"/>
      <c r="CP1777" s="29"/>
      <c r="CQ1777" s="29"/>
      <c r="CR1777" s="29"/>
      <c r="CS1777" s="29"/>
      <c r="CT1777" s="29"/>
      <c r="CU1777" s="29"/>
      <c r="CV1777" s="29"/>
      <c r="CW1777" s="29"/>
      <c r="CX1777" s="29"/>
      <c r="CY1777" s="29"/>
      <c r="CZ1777" s="29"/>
      <c r="DA1777" s="29"/>
      <c r="DB1777" s="29"/>
      <c r="DC1777" s="29"/>
      <c r="DD1777" s="29"/>
      <c r="DE1777" s="29"/>
      <c r="DF1777" s="29"/>
      <c r="DG1777" s="29"/>
      <c r="DH1777" s="29"/>
      <c r="DI1777" s="29"/>
      <c r="DJ1777" s="29"/>
      <c r="DK1777" s="29"/>
      <c r="DL1777" s="29"/>
      <c r="DM1777" s="29"/>
      <c r="DN1777" s="29"/>
      <c r="DO1777" s="29"/>
      <c r="DP1777" s="29"/>
      <c r="DQ1777" s="29"/>
      <c r="DR1777" s="29"/>
      <c r="DS1777" s="29"/>
      <c r="DT1777" s="29"/>
      <c r="DU1777" s="29"/>
      <c r="DV1777" s="29"/>
      <c r="DW1777" s="29"/>
      <c r="DX1777" s="29"/>
      <c r="DY1777" s="29"/>
      <c r="DZ1777" s="29"/>
      <c r="EA1777" s="29"/>
      <c r="EB1777" s="29"/>
      <c r="EC1777" s="29"/>
      <c r="ED1777" s="29"/>
      <c r="EE1777" s="29"/>
      <c r="EF1777" s="29"/>
      <c r="EG1777" s="29"/>
      <c r="EH1777" s="29"/>
      <c r="EI1777" s="29"/>
      <c r="EJ1777" s="29"/>
      <c r="EK1777" s="29"/>
      <c r="EL1777" s="29"/>
      <c r="EM1777" s="29"/>
      <c r="EN1777" s="29"/>
      <c r="EO1777" s="29"/>
      <c r="EP1777" s="29"/>
      <c r="EQ1777" s="29"/>
      <c r="ER1777" s="29"/>
      <c r="ES1777" s="29"/>
      <c r="ET1777" s="29"/>
      <c r="EU1777" s="29"/>
      <c r="EV1777" s="29"/>
      <c r="EW1777" s="29"/>
      <c r="EX1777" s="29"/>
      <c r="EY1777" s="29"/>
      <c r="EZ1777" s="29"/>
      <c r="FA1777" s="29"/>
      <c r="FB1777" s="29"/>
      <c r="FC1777" s="29"/>
      <c r="FD1777" s="29"/>
      <c r="FE1777" s="29"/>
      <c r="FF1777" s="29"/>
      <c r="FG1777" s="29"/>
      <c r="FH1777" s="29"/>
      <c r="FI1777" s="29"/>
      <c r="FJ1777" s="29"/>
      <c r="FK1777" s="29"/>
      <c r="FL1777" s="29"/>
      <c r="FM1777" s="29"/>
      <c r="FN1777" s="29"/>
      <c r="FO1777" s="29"/>
      <c r="FP1777" s="29"/>
      <c r="FQ1777" s="29"/>
      <c r="FR1777" s="29"/>
      <c r="FS1777" s="29"/>
      <c r="FT1777" s="29"/>
      <c r="FU1777" s="29"/>
      <c r="FV1777" s="29"/>
      <c r="FW1777" s="29"/>
      <c r="FX1777" s="29"/>
      <c r="FY1777" s="29"/>
      <c r="FZ1777" s="29"/>
      <c r="GA1777" s="29"/>
      <c r="GB1777" s="29"/>
      <c r="GC1777" s="29"/>
      <c r="GD1777" s="29"/>
      <c r="GE1777" s="29"/>
      <c r="GF1777" s="29"/>
      <c r="GG1777" s="29"/>
      <c r="GH1777" s="29"/>
      <c r="GI1777" s="29"/>
      <c r="GJ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</row>
    <row r="1778" spans="2:230" ht="12.75">
      <c r="B1778" s="48"/>
      <c r="C1778" s="48"/>
      <c r="D1778" s="48"/>
      <c r="E1778" s="55"/>
      <c r="F1778" s="56"/>
      <c r="G1778" s="56"/>
      <c r="H1778" s="56"/>
      <c r="I1778" s="48"/>
      <c r="J1778" s="48"/>
      <c r="K1778" s="48"/>
      <c r="L1778" s="56"/>
      <c r="M1778" s="48"/>
      <c r="N1778" s="48"/>
      <c r="O1778" s="49"/>
      <c r="P1778" s="48"/>
      <c r="Q1778" s="48"/>
      <c r="R1778" s="56"/>
      <c r="S1778" s="52"/>
      <c r="T1778" s="116"/>
      <c r="U1778" s="116"/>
      <c r="V1778" s="116"/>
      <c r="W1778" s="116"/>
      <c r="X1778" s="43"/>
      <c r="Y1778" s="43"/>
      <c r="Z1778" s="42"/>
      <c r="AA1778" s="43"/>
      <c r="AB1778" s="45"/>
      <c r="AC1778" s="45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  <c r="BE1778" s="29"/>
      <c r="BF1778" s="29"/>
      <c r="BG1778" s="29"/>
      <c r="BH1778" s="29"/>
      <c r="BI1778" s="29"/>
      <c r="BJ1778" s="29"/>
      <c r="BK1778" s="29"/>
      <c r="BL1778" s="29"/>
      <c r="BM1778" s="29"/>
      <c r="BN1778" s="29"/>
      <c r="BO1778" s="29"/>
      <c r="BP1778" s="29"/>
      <c r="BQ1778" s="29"/>
      <c r="BR1778" s="29"/>
      <c r="BS1778" s="29"/>
      <c r="BT1778" s="29"/>
      <c r="BU1778" s="29"/>
      <c r="BV1778" s="29"/>
      <c r="BW1778" s="29"/>
      <c r="BX1778" s="29"/>
      <c r="BY1778" s="29"/>
      <c r="BZ1778" s="29"/>
      <c r="CA1778" s="29"/>
      <c r="CB1778" s="29"/>
      <c r="CC1778" s="29"/>
      <c r="CD1778" s="29"/>
      <c r="CE1778" s="29"/>
      <c r="CF1778" s="29"/>
      <c r="CG1778" s="29"/>
      <c r="CH1778" s="29"/>
      <c r="CI1778" s="29"/>
      <c r="CJ1778" s="29"/>
      <c r="CK1778" s="29"/>
      <c r="CL1778" s="29"/>
      <c r="CM1778" s="29"/>
      <c r="CN1778" s="29"/>
      <c r="CO1778" s="29"/>
      <c r="CP1778" s="29"/>
      <c r="CQ1778" s="29"/>
      <c r="CR1778" s="29"/>
      <c r="CS1778" s="29"/>
      <c r="CT1778" s="29"/>
      <c r="CU1778" s="29"/>
      <c r="CV1778" s="29"/>
      <c r="CW1778" s="29"/>
      <c r="CX1778" s="29"/>
      <c r="CY1778" s="29"/>
      <c r="CZ1778" s="29"/>
      <c r="DA1778" s="29"/>
      <c r="DB1778" s="29"/>
      <c r="DC1778" s="29"/>
      <c r="DD1778" s="29"/>
      <c r="DE1778" s="29"/>
      <c r="DF1778" s="29"/>
      <c r="DG1778" s="29"/>
      <c r="DH1778" s="29"/>
      <c r="DI1778" s="29"/>
      <c r="DJ1778" s="29"/>
      <c r="DK1778" s="29"/>
      <c r="DL1778" s="29"/>
      <c r="DM1778" s="29"/>
      <c r="DN1778" s="29"/>
      <c r="DO1778" s="29"/>
      <c r="DP1778" s="29"/>
      <c r="DQ1778" s="29"/>
      <c r="DR1778" s="29"/>
      <c r="DS1778" s="29"/>
      <c r="DT1778" s="29"/>
      <c r="DU1778" s="29"/>
      <c r="DV1778" s="29"/>
      <c r="DW1778" s="29"/>
      <c r="DX1778" s="29"/>
      <c r="DY1778" s="29"/>
      <c r="DZ1778" s="29"/>
      <c r="EA1778" s="29"/>
      <c r="EB1778" s="29"/>
      <c r="EC1778" s="29"/>
      <c r="ED1778" s="29"/>
      <c r="EE1778" s="29"/>
      <c r="EF1778" s="29"/>
      <c r="EG1778" s="29"/>
      <c r="EH1778" s="29"/>
      <c r="EI1778" s="29"/>
      <c r="EJ1778" s="29"/>
      <c r="EK1778" s="29"/>
      <c r="EL1778" s="29"/>
      <c r="EM1778" s="29"/>
      <c r="EN1778" s="29"/>
      <c r="EO1778" s="29"/>
      <c r="EP1778" s="29"/>
      <c r="EQ1778" s="29"/>
      <c r="ER1778" s="29"/>
      <c r="ES1778" s="29"/>
      <c r="ET1778" s="29"/>
      <c r="EU1778" s="29"/>
      <c r="EV1778" s="29"/>
      <c r="EW1778" s="29"/>
      <c r="EX1778" s="29"/>
      <c r="EY1778" s="29"/>
      <c r="EZ1778" s="29"/>
      <c r="FA1778" s="29"/>
      <c r="FB1778" s="29"/>
      <c r="FC1778" s="29"/>
      <c r="FD1778" s="29"/>
      <c r="FE1778" s="29"/>
      <c r="FF1778" s="29"/>
      <c r="FG1778" s="29"/>
      <c r="FH1778" s="29"/>
      <c r="FI1778" s="29"/>
      <c r="FJ1778" s="29"/>
      <c r="FK1778" s="29"/>
      <c r="FL1778" s="29"/>
      <c r="FM1778" s="29"/>
      <c r="FN1778" s="29"/>
      <c r="FO1778" s="29"/>
      <c r="FP1778" s="29"/>
      <c r="FQ1778" s="29"/>
      <c r="FR1778" s="29"/>
      <c r="FS1778" s="29"/>
      <c r="FT1778" s="29"/>
      <c r="FU1778" s="29"/>
      <c r="FV1778" s="29"/>
      <c r="FW1778" s="29"/>
      <c r="FX1778" s="29"/>
      <c r="FY1778" s="29"/>
      <c r="FZ1778" s="29"/>
      <c r="GA1778" s="29"/>
      <c r="GB1778" s="29"/>
      <c r="GC1778" s="29"/>
      <c r="GD1778" s="29"/>
      <c r="GE1778" s="29"/>
      <c r="GF1778" s="29"/>
      <c r="GG1778" s="29"/>
      <c r="GH1778" s="29"/>
      <c r="GI1778" s="29"/>
      <c r="GJ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</row>
    <row r="1779" spans="2:230" ht="12.75">
      <c r="B1779" s="48"/>
      <c r="C1779" s="48"/>
      <c r="D1779" s="48"/>
      <c r="E1779" s="55"/>
      <c r="F1779" s="56"/>
      <c r="G1779" s="56"/>
      <c r="H1779" s="56"/>
      <c r="I1779" s="48"/>
      <c r="J1779" s="48"/>
      <c r="K1779" s="48"/>
      <c r="L1779" s="56"/>
      <c r="M1779" s="48"/>
      <c r="N1779" s="48"/>
      <c r="O1779" s="49"/>
      <c r="P1779" s="48"/>
      <c r="Q1779" s="48"/>
      <c r="R1779" s="56"/>
      <c r="S1779" s="52"/>
      <c r="T1779" s="116"/>
      <c r="U1779" s="116"/>
      <c r="V1779" s="116"/>
      <c r="W1779" s="116"/>
      <c r="X1779" s="43"/>
      <c r="Y1779" s="43"/>
      <c r="Z1779" s="42"/>
      <c r="AA1779" s="43"/>
      <c r="AB1779" s="45"/>
      <c r="AC1779" s="45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  <c r="BE1779" s="29"/>
      <c r="BF1779" s="29"/>
      <c r="BG1779" s="29"/>
      <c r="BH1779" s="29"/>
      <c r="BI1779" s="29"/>
      <c r="BJ1779" s="29"/>
      <c r="BK1779" s="29"/>
      <c r="BL1779" s="29"/>
      <c r="BM1779" s="29"/>
      <c r="BN1779" s="29"/>
      <c r="BO1779" s="29"/>
      <c r="BP1779" s="29"/>
      <c r="BQ1779" s="29"/>
      <c r="BR1779" s="29"/>
      <c r="BS1779" s="29"/>
      <c r="BT1779" s="29"/>
      <c r="BU1779" s="29"/>
      <c r="BV1779" s="29"/>
      <c r="BW1779" s="29"/>
      <c r="BX1779" s="29"/>
      <c r="BY1779" s="29"/>
      <c r="BZ1779" s="29"/>
      <c r="CA1779" s="29"/>
      <c r="CB1779" s="29"/>
      <c r="CC1779" s="29"/>
      <c r="CD1779" s="29"/>
      <c r="CE1779" s="29"/>
      <c r="CF1779" s="29"/>
      <c r="CG1779" s="29"/>
      <c r="CH1779" s="29"/>
      <c r="CI1779" s="29"/>
      <c r="CJ1779" s="29"/>
      <c r="CK1779" s="29"/>
      <c r="CL1779" s="29"/>
      <c r="CM1779" s="29"/>
      <c r="CN1779" s="29"/>
      <c r="CO1779" s="29"/>
      <c r="CP1779" s="29"/>
      <c r="CQ1779" s="29"/>
      <c r="CR1779" s="29"/>
      <c r="CS1779" s="29"/>
      <c r="CT1779" s="29"/>
      <c r="CU1779" s="29"/>
      <c r="CV1779" s="29"/>
      <c r="CW1779" s="29"/>
      <c r="CX1779" s="29"/>
      <c r="CY1779" s="29"/>
      <c r="CZ1779" s="29"/>
      <c r="DA1779" s="29"/>
      <c r="DB1779" s="29"/>
      <c r="DC1779" s="29"/>
      <c r="DD1779" s="29"/>
      <c r="DE1779" s="29"/>
      <c r="DF1779" s="29"/>
      <c r="DG1779" s="29"/>
      <c r="DH1779" s="29"/>
      <c r="DI1779" s="29"/>
      <c r="DJ1779" s="29"/>
      <c r="DK1779" s="29"/>
      <c r="DL1779" s="29"/>
      <c r="DM1779" s="29"/>
      <c r="DN1779" s="29"/>
      <c r="DO1779" s="29"/>
      <c r="DP1779" s="29"/>
      <c r="DQ1779" s="29"/>
      <c r="DR1779" s="29"/>
      <c r="DS1779" s="29"/>
      <c r="DT1779" s="29"/>
      <c r="DU1779" s="29"/>
      <c r="DV1779" s="29"/>
      <c r="DW1779" s="29"/>
      <c r="DX1779" s="29"/>
      <c r="DY1779" s="29"/>
      <c r="DZ1779" s="29"/>
      <c r="EA1779" s="29"/>
      <c r="EB1779" s="29"/>
      <c r="EC1779" s="29"/>
      <c r="ED1779" s="29"/>
      <c r="EE1779" s="29"/>
      <c r="EF1779" s="29"/>
      <c r="EG1779" s="29"/>
      <c r="EH1779" s="29"/>
      <c r="EI1779" s="29"/>
      <c r="EJ1779" s="29"/>
      <c r="EK1779" s="29"/>
      <c r="EL1779" s="29"/>
      <c r="EM1779" s="29"/>
      <c r="EN1779" s="29"/>
      <c r="EO1779" s="29"/>
      <c r="EP1779" s="29"/>
      <c r="EQ1779" s="29"/>
      <c r="ER1779" s="29"/>
      <c r="ES1779" s="29"/>
      <c r="ET1779" s="29"/>
      <c r="EU1779" s="29"/>
      <c r="EV1779" s="29"/>
      <c r="EW1779" s="29"/>
      <c r="EX1779" s="29"/>
      <c r="EY1779" s="29"/>
      <c r="EZ1779" s="29"/>
      <c r="FA1779" s="29"/>
      <c r="FB1779" s="29"/>
      <c r="FC1779" s="29"/>
      <c r="FD1779" s="29"/>
      <c r="FE1779" s="29"/>
      <c r="FF1779" s="29"/>
      <c r="FG1779" s="29"/>
      <c r="FH1779" s="29"/>
      <c r="FI1779" s="29"/>
      <c r="FJ1779" s="29"/>
      <c r="FK1779" s="29"/>
      <c r="FL1779" s="29"/>
      <c r="FM1779" s="29"/>
      <c r="FN1779" s="29"/>
      <c r="FO1779" s="29"/>
      <c r="FP1779" s="29"/>
      <c r="FQ1779" s="29"/>
      <c r="FR1779" s="29"/>
      <c r="FS1779" s="29"/>
      <c r="FT1779" s="29"/>
      <c r="FU1779" s="29"/>
      <c r="FV1779" s="29"/>
      <c r="FW1779" s="29"/>
      <c r="FX1779" s="29"/>
      <c r="FY1779" s="29"/>
      <c r="FZ1779" s="29"/>
      <c r="GA1779" s="29"/>
      <c r="GB1779" s="29"/>
      <c r="GC1779" s="29"/>
      <c r="GD1779" s="29"/>
      <c r="GE1779" s="29"/>
      <c r="GF1779" s="29"/>
      <c r="GG1779" s="29"/>
      <c r="GH1779" s="29"/>
      <c r="GI1779" s="29"/>
      <c r="GJ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</row>
    <row r="1780" spans="2:230" ht="12.75">
      <c r="B1780" s="48"/>
      <c r="C1780" s="48"/>
      <c r="D1780" s="48"/>
      <c r="E1780" s="55"/>
      <c r="F1780" s="56"/>
      <c r="G1780" s="56"/>
      <c r="H1780" s="56"/>
      <c r="I1780" s="48"/>
      <c r="J1780" s="48"/>
      <c r="K1780" s="48"/>
      <c r="L1780" s="56"/>
      <c r="M1780" s="48"/>
      <c r="N1780" s="48"/>
      <c r="O1780" s="49"/>
      <c r="P1780" s="48"/>
      <c r="Q1780" s="48"/>
      <c r="R1780" s="56"/>
      <c r="S1780" s="52"/>
      <c r="T1780" s="116"/>
      <c r="U1780" s="116"/>
      <c r="V1780" s="116"/>
      <c r="W1780" s="116"/>
      <c r="X1780" s="43"/>
      <c r="Y1780" s="43"/>
      <c r="Z1780" s="42"/>
      <c r="AA1780" s="43"/>
      <c r="AB1780" s="45"/>
      <c r="AC1780" s="45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  <c r="BE1780" s="29"/>
      <c r="BF1780" s="29"/>
      <c r="BG1780" s="29"/>
      <c r="BH1780" s="29"/>
      <c r="BI1780" s="29"/>
      <c r="BJ1780" s="29"/>
      <c r="BK1780" s="29"/>
      <c r="BL1780" s="29"/>
      <c r="BM1780" s="29"/>
      <c r="BN1780" s="29"/>
      <c r="BO1780" s="29"/>
      <c r="BP1780" s="29"/>
      <c r="BQ1780" s="29"/>
      <c r="BR1780" s="29"/>
      <c r="BS1780" s="29"/>
      <c r="BT1780" s="29"/>
      <c r="BU1780" s="29"/>
      <c r="BV1780" s="29"/>
      <c r="BW1780" s="29"/>
      <c r="BX1780" s="29"/>
      <c r="BY1780" s="29"/>
      <c r="BZ1780" s="29"/>
      <c r="CA1780" s="29"/>
      <c r="CB1780" s="29"/>
      <c r="CC1780" s="29"/>
      <c r="CD1780" s="29"/>
      <c r="CE1780" s="29"/>
      <c r="CF1780" s="29"/>
      <c r="CG1780" s="29"/>
      <c r="CH1780" s="29"/>
      <c r="CI1780" s="29"/>
      <c r="CJ1780" s="29"/>
      <c r="CK1780" s="29"/>
      <c r="CL1780" s="29"/>
      <c r="CM1780" s="29"/>
      <c r="CN1780" s="29"/>
      <c r="CO1780" s="29"/>
      <c r="CP1780" s="29"/>
      <c r="CQ1780" s="29"/>
      <c r="CR1780" s="29"/>
      <c r="CS1780" s="29"/>
      <c r="CT1780" s="29"/>
      <c r="CU1780" s="29"/>
      <c r="CV1780" s="29"/>
      <c r="CW1780" s="29"/>
      <c r="CX1780" s="29"/>
      <c r="CY1780" s="29"/>
      <c r="CZ1780" s="29"/>
      <c r="DA1780" s="29"/>
      <c r="DB1780" s="29"/>
      <c r="DC1780" s="29"/>
      <c r="DD1780" s="29"/>
      <c r="DE1780" s="29"/>
      <c r="DF1780" s="29"/>
      <c r="DG1780" s="29"/>
      <c r="DH1780" s="29"/>
      <c r="DI1780" s="29"/>
      <c r="DJ1780" s="29"/>
      <c r="DK1780" s="29"/>
      <c r="DL1780" s="29"/>
      <c r="DM1780" s="29"/>
      <c r="DN1780" s="29"/>
      <c r="DO1780" s="29"/>
      <c r="DP1780" s="29"/>
      <c r="DQ1780" s="29"/>
      <c r="DR1780" s="29"/>
      <c r="DS1780" s="29"/>
      <c r="DT1780" s="29"/>
      <c r="DU1780" s="29"/>
      <c r="DV1780" s="29"/>
      <c r="DW1780" s="29"/>
      <c r="DX1780" s="29"/>
      <c r="DY1780" s="29"/>
      <c r="DZ1780" s="29"/>
      <c r="EA1780" s="29"/>
      <c r="EB1780" s="29"/>
      <c r="EC1780" s="29"/>
      <c r="ED1780" s="29"/>
      <c r="EE1780" s="29"/>
      <c r="EF1780" s="29"/>
      <c r="EG1780" s="29"/>
      <c r="EH1780" s="29"/>
      <c r="EI1780" s="29"/>
      <c r="EJ1780" s="29"/>
      <c r="EK1780" s="29"/>
      <c r="EL1780" s="29"/>
      <c r="EM1780" s="29"/>
      <c r="EN1780" s="29"/>
      <c r="EO1780" s="29"/>
      <c r="EP1780" s="29"/>
      <c r="EQ1780" s="29"/>
      <c r="ER1780" s="29"/>
      <c r="ES1780" s="29"/>
      <c r="ET1780" s="29"/>
      <c r="EU1780" s="29"/>
      <c r="EV1780" s="29"/>
      <c r="EW1780" s="29"/>
      <c r="EX1780" s="29"/>
      <c r="EY1780" s="29"/>
      <c r="EZ1780" s="29"/>
      <c r="FA1780" s="29"/>
      <c r="FB1780" s="29"/>
      <c r="FC1780" s="29"/>
      <c r="FD1780" s="29"/>
      <c r="FE1780" s="29"/>
      <c r="FF1780" s="29"/>
      <c r="FG1780" s="29"/>
      <c r="FH1780" s="29"/>
      <c r="FI1780" s="29"/>
      <c r="FJ1780" s="29"/>
      <c r="FK1780" s="29"/>
      <c r="FL1780" s="29"/>
      <c r="FM1780" s="29"/>
      <c r="FN1780" s="29"/>
      <c r="FO1780" s="29"/>
      <c r="FP1780" s="29"/>
      <c r="FQ1780" s="29"/>
      <c r="FR1780" s="29"/>
      <c r="FS1780" s="29"/>
      <c r="FT1780" s="29"/>
      <c r="FU1780" s="29"/>
      <c r="FV1780" s="29"/>
      <c r="FW1780" s="29"/>
      <c r="FX1780" s="29"/>
      <c r="FY1780" s="29"/>
      <c r="FZ1780" s="29"/>
      <c r="GA1780" s="29"/>
      <c r="GB1780" s="29"/>
      <c r="GC1780" s="29"/>
      <c r="GD1780" s="29"/>
      <c r="GE1780" s="29"/>
      <c r="GF1780" s="29"/>
      <c r="GG1780" s="29"/>
      <c r="GH1780" s="29"/>
      <c r="GI1780" s="29"/>
      <c r="GJ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</row>
    <row r="1781" spans="2:230" ht="12.75">
      <c r="B1781" s="48"/>
      <c r="C1781" s="48"/>
      <c r="D1781" s="48"/>
      <c r="E1781" s="55"/>
      <c r="F1781" s="56"/>
      <c r="G1781" s="56"/>
      <c r="H1781" s="56"/>
      <c r="I1781" s="48"/>
      <c r="J1781" s="48"/>
      <c r="K1781" s="48"/>
      <c r="L1781" s="56"/>
      <c r="M1781" s="48"/>
      <c r="N1781" s="48"/>
      <c r="O1781" s="49"/>
      <c r="P1781" s="48"/>
      <c r="Q1781" s="48"/>
      <c r="R1781" s="56"/>
      <c r="S1781" s="52"/>
      <c r="T1781" s="116"/>
      <c r="U1781" s="116"/>
      <c r="V1781" s="116"/>
      <c r="W1781" s="116"/>
      <c r="X1781" s="43"/>
      <c r="Y1781" s="43"/>
      <c r="Z1781" s="42"/>
      <c r="AA1781" s="43"/>
      <c r="AB1781" s="45"/>
      <c r="AC1781" s="45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  <c r="BI1781" s="29"/>
      <c r="BJ1781" s="29"/>
      <c r="BK1781" s="29"/>
      <c r="BL1781" s="29"/>
      <c r="BM1781" s="29"/>
      <c r="BN1781" s="29"/>
      <c r="BO1781" s="29"/>
      <c r="BP1781" s="29"/>
      <c r="BQ1781" s="29"/>
      <c r="BR1781" s="29"/>
      <c r="BS1781" s="29"/>
      <c r="BT1781" s="29"/>
      <c r="BU1781" s="29"/>
      <c r="BV1781" s="29"/>
      <c r="BW1781" s="29"/>
      <c r="BX1781" s="29"/>
      <c r="BY1781" s="29"/>
      <c r="BZ1781" s="29"/>
      <c r="CA1781" s="29"/>
      <c r="CB1781" s="29"/>
      <c r="CC1781" s="29"/>
      <c r="CD1781" s="29"/>
      <c r="CE1781" s="29"/>
      <c r="CF1781" s="29"/>
      <c r="CG1781" s="29"/>
      <c r="CH1781" s="29"/>
      <c r="CI1781" s="29"/>
      <c r="CJ1781" s="29"/>
      <c r="CK1781" s="29"/>
      <c r="CL1781" s="29"/>
      <c r="CM1781" s="29"/>
      <c r="CN1781" s="29"/>
      <c r="CO1781" s="29"/>
      <c r="CP1781" s="29"/>
      <c r="CQ1781" s="29"/>
      <c r="CR1781" s="29"/>
      <c r="CS1781" s="29"/>
      <c r="CT1781" s="29"/>
      <c r="CU1781" s="29"/>
      <c r="CV1781" s="29"/>
      <c r="CW1781" s="29"/>
      <c r="CX1781" s="29"/>
      <c r="CY1781" s="29"/>
      <c r="CZ1781" s="29"/>
      <c r="DA1781" s="29"/>
      <c r="DB1781" s="29"/>
      <c r="DC1781" s="29"/>
      <c r="DD1781" s="29"/>
      <c r="DE1781" s="29"/>
      <c r="DF1781" s="29"/>
      <c r="DG1781" s="29"/>
      <c r="DH1781" s="29"/>
      <c r="DI1781" s="29"/>
      <c r="DJ1781" s="29"/>
      <c r="DK1781" s="29"/>
      <c r="DL1781" s="29"/>
      <c r="DM1781" s="29"/>
      <c r="DN1781" s="29"/>
      <c r="DO1781" s="29"/>
      <c r="DP1781" s="29"/>
      <c r="DQ1781" s="29"/>
      <c r="DR1781" s="29"/>
      <c r="DS1781" s="29"/>
      <c r="DT1781" s="29"/>
      <c r="DU1781" s="29"/>
      <c r="DV1781" s="29"/>
      <c r="DW1781" s="29"/>
      <c r="DX1781" s="29"/>
      <c r="DY1781" s="29"/>
      <c r="DZ1781" s="29"/>
      <c r="EA1781" s="29"/>
      <c r="EB1781" s="29"/>
      <c r="EC1781" s="29"/>
      <c r="ED1781" s="29"/>
      <c r="EE1781" s="29"/>
      <c r="EF1781" s="29"/>
      <c r="EG1781" s="29"/>
      <c r="EH1781" s="29"/>
      <c r="EI1781" s="29"/>
      <c r="EJ1781" s="29"/>
      <c r="EK1781" s="29"/>
      <c r="EL1781" s="29"/>
      <c r="EM1781" s="29"/>
      <c r="EN1781" s="29"/>
      <c r="EO1781" s="29"/>
      <c r="EP1781" s="29"/>
      <c r="EQ1781" s="29"/>
      <c r="ER1781" s="29"/>
      <c r="ES1781" s="29"/>
      <c r="ET1781" s="29"/>
      <c r="EU1781" s="29"/>
      <c r="EV1781" s="29"/>
      <c r="EW1781" s="29"/>
      <c r="EX1781" s="29"/>
      <c r="EY1781" s="29"/>
      <c r="EZ1781" s="29"/>
      <c r="FA1781" s="29"/>
      <c r="FB1781" s="29"/>
      <c r="FC1781" s="29"/>
      <c r="FD1781" s="29"/>
      <c r="FE1781" s="29"/>
      <c r="FF1781" s="29"/>
      <c r="FG1781" s="29"/>
      <c r="FH1781" s="29"/>
      <c r="FI1781" s="29"/>
      <c r="FJ1781" s="29"/>
      <c r="FK1781" s="29"/>
      <c r="FL1781" s="29"/>
      <c r="FM1781" s="29"/>
      <c r="FN1781" s="29"/>
      <c r="FO1781" s="29"/>
      <c r="FP1781" s="29"/>
      <c r="FQ1781" s="29"/>
      <c r="FR1781" s="29"/>
      <c r="FS1781" s="29"/>
      <c r="FT1781" s="29"/>
      <c r="FU1781" s="29"/>
      <c r="FV1781" s="29"/>
      <c r="FW1781" s="29"/>
      <c r="FX1781" s="29"/>
      <c r="FY1781" s="29"/>
      <c r="FZ1781" s="29"/>
      <c r="GA1781" s="29"/>
      <c r="GB1781" s="29"/>
      <c r="GC1781" s="29"/>
      <c r="GD1781" s="29"/>
      <c r="GE1781" s="29"/>
      <c r="GF1781" s="29"/>
      <c r="GG1781" s="29"/>
      <c r="GH1781" s="29"/>
      <c r="GI1781" s="29"/>
      <c r="GJ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</row>
    <row r="1782" spans="2:230" ht="12.75">
      <c r="B1782" s="48"/>
      <c r="C1782" s="48"/>
      <c r="D1782" s="48"/>
      <c r="E1782" s="55"/>
      <c r="F1782" s="56"/>
      <c r="G1782" s="56"/>
      <c r="H1782" s="56"/>
      <c r="I1782" s="48"/>
      <c r="J1782" s="48"/>
      <c r="K1782" s="48"/>
      <c r="L1782" s="56"/>
      <c r="M1782" s="48"/>
      <c r="N1782" s="48"/>
      <c r="O1782" s="49"/>
      <c r="P1782" s="48"/>
      <c r="Q1782" s="48"/>
      <c r="R1782" s="56"/>
      <c r="S1782" s="52"/>
      <c r="T1782" s="116"/>
      <c r="U1782" s="116"/>
      <c r="V1782" s="116"/>
      <c r="W1782" s="116"/>
      <c r="X1782" s="43"/>
      <c r="Y1782" s="43"/>
      <c r="Z1782" s="42"/>
      <c r="AA1782" s="43"/>
      <c r="AB1782" s="45"/>
      <c r="AC1782" s="45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  <c r="BE1782" s="29"/>
      <c r="BF1782" s="29"/>
      <c r="BG1782" s="29"/>
      <c r="BH1782" s="29"/>
      <c r="BI1782" s="29"/>
      <c r="BJ1782" s="29"/>
      <c r="BK1782" s="29"/>
      <c r="BL1782" s="29"/>
      <c r="BM1782" s="29"/>
      <c r="BN1782" s="29"/>
      <c r="BO1782" s="29"/>
      <c r="BP1782" s="29"/>
      <c r="BQ1782" s="29"/>
      <c r="BR1782" s="29"/>
      <c r="BS1782" s="29"/>
      <c r="BT1782" s="29"/>
      <c r="BU1782" s="29"/>
      <c r="BV1782" s="29"/>
      <c r="BW1782" s="29"/>
      <c r="BX1782" s="29"/>
      <c r="BY1782" s="29"/>
      <c r="BZ1782" s="29"/>
      <c r="CA1782" s="29"/>
      <c r="CB1782" s="29"/>
      <c r="CC1782" s="29"/>
      <c r="CD1782" s="29"/>
      <c r="CE1782" s="29"/>
      <c r="CF1782" s="29"/>
      <c r="CG1782" s="29"/>
      <c r="CH1782" s="29"/>
      <c r="CI1782" s="29"/>
      <c r="CJ1782" s="29"/>
      <c r="CK1782" s="29"/>
      <c r="CL1782" s="29"/>
      <c r="CM1782" s="29"/>
      <c r="CN1782" s="29"/>
      <c r="CO1782" s="29"/>
      <c r="CP1782" s="29"/>
      <c r="CQ1782" s="29"/>
      <c r="CR1782" s="29"/>
      <c r="CS1782" s="29"/>
      <c r="CT1782" s="29"/>
      <c r="CU1782" s="29"/>
      <c r="CV1782" s="29"/>
      <c r="CW1782" s="29"/>
      <c r="CX1782" s="29"/>
      <c r="CY1782" s="29"/>
      <c r="CZ1782" s="29"/>
      <c r="DA1782" s="29"/>
      <c r="DB1782" s="29"/>
      <c r="DC1782" s="29"/>
      <c r="DD1782" s="29"/>
      <c r="DE1782" s="29"/>
      <c r="DF1782" s="29"/>
      <c r="DG1782" s="29"/>
      <c r="DH1782" s="29"/>
      <c r="DI1782" s="29"/>
      <c r="DJ1782" s="29"/>
      <c r="DK1782" s="29"/>
      <c r="DL1782" s="29"/>
      <c r="DM1782" s="29"/>
      <c r="DN1782" s="29"/>
      <c r="DO1782" s="29"/>
      <c r="DP1782" s="29"/>
      <c r="DQ1782" s="29"/>
      <c r="DR1782" s="29"/>
      <c r="DS1782" s="29"/>
      <c r="DT1782" s="29"/>
      <c r="DU1782" s="29"/>
      <c r="DV1782" s="29"/>
      <c r="DW1782" s="29"/>
      <c r="DX1782" s="29"/>
      <c r="DY1782" s="29"/>
      <c r="DZ1782" s="29"/>
      <c r="EA1782" s="29"/>
      <c r="EB1782" s="29"/>
      <c r="EC1782" s="29"/>
      <c r="ED1782" s="29"/>
      <c r="EE1782" s="29"/>
      <c r="EF1782" s="29"/>
      <c r="EG1782" s="29"/>
      <c r="EH1782" s="29"/>
      <c r="EI1782" s="29"/>
      <c r="EJ1782" s="29"/>
      <c r="EK1782" s="29"/>
      <c r="EL1782" s="29"/>
      <c r="EM1782" s="29"/>
      <c r="EN1782" s="29"/>
      <c r="EO1782" s="29"/>
      <c r="EP1782" s="29"/>
      <c r="EQ1782" s="29"/>
      <c r="ER1782" s="29"/>
      <c r="ES1782" s="29"/>
      <c r="ET1782" s="29"/>
      <c r="EU1782" s="29"/>
      <c r="EV1782" s="29"/>
      <c r="EW1782" s="29"/>
      <c r="EX1782" s="29"/>
      <c r="EY1782" s="29"/>
      <c r="EZ1782" s="29"/>
      <c r="FA1782" s="29"/>
      <c r="FB1782" s="29"/>
      <c r="FC1782" s="29"/>
      <c r="FD1782" s="29"/>
      <c r="FE1782" s="29"/>
      <c r="FF1782" s="29"/>
      <c r="FG1782" s="29"/>
      <c r="FH1782" s="29"/>
      <c r="FI1782" s="29"/>
      <c r="FJ1782" s="29"/>
      <c r="FK1782" s="29"/>
      <c r="FL1782" s="29"/>
      <c r="FM1782" s="29"/>
      <c r="FN1782" s="29"/>
      <c r="FO1782" s="29"/>
      <c r="FP1782" s="29"/>
      <c r="FQ1782" s="29"/>
      <c r="FR1782" s="29"/>
      <c r="FS1782" s="29"/>
      <c r="FT1782" s="29"/>
      <c r="FU1782" s="29"/>
      <c r="FV1782" s="29"/>
      <c r="FW1782" s="29"/>
      <c r="FX1782" s="29"/>
      <c r="FY1782" s="29"/>
      <c r="FZ1782" s="29"/>
      <c r="GA1782" s="29"/>
      <c r="GB1782" s="29"/>
      <c r="GC1782" s="29"/>
      <c r="GD1782" s="29"/>
      <c r="GE1782" s="29"/>
      <c r="GF1782" s="29"/>
      <c r="GG1782" s="29"/>
      <c r="GH1782" s="29"/>
      <c r="GI1782" s="29"/>
      <c r="GJ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</row>
    <row r="1783" spans="2:230" ht="12.75">
      <c r="B1783" s="48"/>
      <c r="C1783" s="48"/>
      <c r="D1783" s="48"/>
      <c r="E1783" s="55"/>
      <c r="F1783" s="56"/>
      <c r="G1783" s="56"/>
      <c r="H1783" s="56"/>
      <c r="I1783" s="48"/>
      <c r="J1783" s="48"/>
      <c r="K1783" s="48"/>
      <c r="L1783" s="56"/>
      <c r="M1783" s="48"/>
      <c r="N1783" s="48"/>
      <c r="O1783" s="49"/>
      <c r="P1783" s="48"/>
      <c r="Q1783" s="48"/>
      <c r="R1783" s="56"/>
      <c r="S1783" s="52"/>
      <c r="T1783" s="116"/>
      <c r="U1783" s="116"/>
      <c r="V1783" s="116"/>
      <c r="W1783" s="116"/>
      <c r="X1783" s="43"/>
      <c r="Y1783" s="43"/>
      <c r="Z1783" s="42"/>
      <c r="AA1783" s="43"/>
      <c r="AB1783" s="45"/>
      <c r="AC1783" s="45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  <c r="BE1783" s="29"/>
      <c r="BF1783" s="29"/>
      <c r="BG1783" s="29"/>
      <c r="BH1783" s="29"/>
      <c r="BI1783" s="29"/>
      <c r="BJ1783" s="29"/>
      <c r="BK1783" s="29"/>
      <c r="BL1783" s="29"/>
      <c r="BM1783" s="29"/>
      <c r="BN1783" s="29"/>
      <c r="BO1783" s="29"/>
      <c r="BP1783" s="29"/>
      <c r="BQ1783" s="29"/>
      <c r="BR1783" s="29"/>
      <c r="BS1783" s="29"/>
      <c r="BT1783" s="29"/>
      <c r="BU1783" s="29"/>
      <c r="BV1783" s="29"/>
      <c r="BW1783" s="29"/>
      <c r="BX1783" s="29"/>
      <c r="BY1783" s="29"/>
      <c r="BZ1783" s="29"/>
      <c r="CA1783" s="29"/>
      <c r="CB1783" s="29"/>
      <c r="CC1783" s="29"/>
      <c r="CD1783" s="29"/>
      <c r="CE1783" s="29"/>
      <c r="CF1783" s="29"/>
      <c r="CG1783" s="29"/>
      <c r="CH1783" s="29"/>
      <c r="CI1783" s="29"/>
      <c r="CJ1783" s="29"/>
      <c r="CK1783" s="29"/>
      <c r="CL1783" s="29"/>
      <c r="CM1783" s="29"/>
      <c r="CN1783" s="29"/>
      <c r="CO1783" s="29"/>
      <c r="CP1783" s="29"/>
      <c r="CQ1783" s="29"/>
      <c r="CR1783" s="29"/>
      <c r="CS1783" s="29"/>
      <c r="CT1783" s="29"/>
      <c r="CU1783" s="29"/>
      <c r="CV1783" s="29"/>
      <c r="CW1783" s="29"/>
      <c r="CX1783" s="29"/>
      <c r="CY1783" s="29"/>
      <c r="CZ1783" s="29"/>
      <c r="DA1783" s="29"/>
      <c r="DB1783" s="29"/>
      <c r="DC1783" s="29"/>
      <c r="DD1783" s="29"/>
      <c r="DE1783" s="29"/>
      <c r="DF1783" s="29"/>
      <c r="DG1783" s="29"/>
      <c r="DH1783" s="29"/>
      <c r="DI1783" s="29"/>
      <c r="DJ1783" s="29"/>
      <c r="DK1783" s="29"/>
      <c r="DL1783" s="29"/>
      <c r="DM1783" s="29"/>
      <c r="DN1783" s="29"/>
      <c r="DO1783" s="29"/>
      <c r="DP1783" s="29"/>
      <c r="DQ1783" s="29"/>
      <c r="DR1783" s="29"/>
      <c r="DS1783" s="29"/>
      <c r="DT1783" s="29"/>
      <c r="DU1783" s="29"/>
      <c r="DV1783" s="29"/>
      <c r="DW1783" s="29"/>
      <c r="DX1783" s="29"/>
      <c r="DY1783" s="29"/>
      <c r="DZ1783" s="29"/>
      <c r="EA1783" s="29"/>
      <c r="EB1783" s="29"/>
      <c r="EC1783" s="29"/>
      <c r="ED1783" s="29"/>
      <c r="EE1783" s="29"/>
      <c r="EF1783" s="29"/>
      <c r="EG1783" s="29"/>
      <c r="EH1783" s="29"/>
      <c r="EI1783" s="29"/>
      <c r="EJ1783" s="29"/>
      <c r="EK1783" s="29"/>
      <c r="EL1783" s="29"/>
      <c r="EM1783" s="29"/>
      <c r="EN1783" s="29"/>
      <c r="EO1783" s="29"/>
      <c r="EP1783" s="29"/>
      <c r="EQ1783" s="29"/>
      <c r="ER1783" s="29"/>
      <c r="ES1783" s="29"/>
      <c r="ET1783" s="29"/>
      <c r="EU1783" s="29"/>
      <c r="EV1783" s="29"/>
      <c r="EW1783" s="29"/>
      <c r="EX1783" s="29"/>
      <c r="EY1783" s="29"/>
      <c r="EZ1783" s="29"/>
      <c r="FA1783" s="29"/>
      <c r="FB1783" s="29"/>
      <c r="FC1783" s="29"/>
      <c r="FD1783" s="29"/>
      <c r="FE1783" s="29"/>
      <c r="FF1783" s="29"/>
      <c r="FG1783" s="29"/>
      <c r="FH1783" s="29"/>
      <c r="FI1783" s="29"/>
      <c r="FJ1783" s="29"/>
      <c r="FK1783" s="29"/>
      <c r="FL1783" s="29"/>
      <c r="FM1783" s="29"/>
      <c r="FN1783" s="29"/>
      <c r="FO1783" s="29"/>
      <c r="FP1783" s="29"/>
      <c r="FQ1783" s="29"/>
      <c r="FR1783" s="29"/>
      <c r="FS1783" s="29"/>
      <c r="FT1783" s="29"/>
      <c r="FU1783" s="29"/>
      <c r="FV1783" s="29"/>
      <c r="FW1783" s="29"/>
      <c r="FX1783" s="29"/>
      <c r="FY1783" s="29"/>
      <c r="FZ1783" s="29"/>
      <c r="GA1783" s="29"/>
      <c r="GB1783" s="29"/>
      <c r="GC1783" s="29"/>
      <c r="GD1783" s="29"/>
      <c r="GE1783" s="29"/>
      <c r="GF1783" s="29"/>
      <c r="GG1783" s="29"/>
      <c r="GH1783" s="29"/>
      <c r="GI1783" s="29"/>
      <c r="GJ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</row>
    <row r="1784" spans="2:230" ht="12.75">
      <c r="B1784" s="48"/>
      <c r="C1784" s="48"/>
      <c r="D1784" s="48"/>
      <c r="E1784" s="55"/>
      <c r="F1784" s="56"/>
      <c r="G1784" s="56"/>
      <c r="H1784" s="56"/>
      <c r="I1784" s="48"/>
      <c r="J1784" s="48"/>
      <c r="K1784" s="48"/>
      <c r="L1784" s="56"/>
      <c r="M1784" s="48"/>
      <c r="N1784" s="48"/>
      <c r="O1784" s="49"/>
      <c r="P1784" s="48"/>
      <c r="Q1784" s="48"/>
      <c r="R1784" s="56"/>
      <c r="S1784" s="52"/>
      <c r="T1784" s="116"/>
      <c r="U1784" s="116"/>
      <c r="V1784" s="116"/>
      <c r="W1784" s="116"/>
      <c r="X1784" s="43"/>
      <c r="Y1784" s="43"/>
      <c r="Z1784" s="42"/>
      <c r="AA1784" s="43"/>
      <c r="AB1784" s="45"/>
      <c r="AC1784" s="45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  <c r="BE1784" s="29"/>
      <c r="BF1784" s="29"/>
      <c r="BG1784" s="29"/>
      <c r="BH1784" s="29"/>
      <c r="BI1784" s="29"/>
      <c r="BJ1784" s="29"/>
      <c r="BK1784" s="29"/>
      <c r="BL1784" s="29"/>
      <c r="BM1784" s="29"/>
      <c r="BN1784" s="29"/>
      <c r="BO1784" s="29"/>
      <c r="BP1784" s="29"/>
      <c r="BQ1784" s="29"/>
      <c r="BR1784" s="29"/>
      <c r="BS1784" s="29"/>
      <c r="BT1784" s="29"/>
      <c r="BU1784" s="29"/>
      <c r="BV1784" s="29"/>
      <c r="BW1784" s="29"/>
      <c r="BX1784" s="29"/>
      <c r="BY1784" s="29"/>
      <c r="BZ1784" s="29"/>
      <c r="CA1784" s="29"/>
      <c r="CB1784" s="29"/>
      <c r="CC1784" s="29"/>
      <c r="CD1784" s="29"/>
      <c r="CE1784" s="29"/>
      <c r="CF1784" s="29"/>
      <c r="CG1784" s="29"/>
      <c r="CH1784" s="29"/>
      <c r="CI1784" s="29"/>
      <c r="CJ1784" s="29"/>
      <c r="CK1784" s="29"/>
      <c r="CL1784" s="29"/>
      <c r="CM1784" s="29"/>
      <c r="CN1784" s="29"/>
      <c r="CO1784" s="29"/>
      <c r="CP1784" s="29"/>
      <c r="CQ1784" s="29"/>
      <c r="CR1784" s="29"/>
      <c r="CS1784" s="29"/>
      <c r="CT1784" s="29"/>
      <c r="CU1784" s="29"/>
      <c r="CV1784" s="29"/>
      <c r="CW1784" s="29"/>
      <c r="CX1784" s="29"/>
      <c r="CY1784" s="29"/>
      <c r="CZ1784" s="29"/>
      <c r="DA1784" s="29"/>
      <c r="DB1784" s="29"/>
      <c r="DC1784" s="29"/>
      <c r="DD1784" s="29"/>
      <c r="DE1784" s="29"/>
      <c r="DF1784" s="29"/>
      <c r="DG1784" s="29"/>
      <c r="DH1784" s="29"/>
      <c r="DI1784" s="29"/>
      <c r="DJ1784" s="29"/>
      <c r="DK1784" s="29"/>
      <c r="DL1784" s="29"/>
      <c r="DM1784" s="29"/>
      <c r="DN1784" s="29"/>
      <c r="DO1784" s="29"/>
      <c r="DP1784" s="29"/>
      <c r="DQ1784" s="29"/>
      <c r="DR1784" s="29"/>
      <c r="DS1784" s="29"/>
      <c r="DT1784" s="29"/>
      <c r="DU1784" s="29"/>
      <c r="DV1784" s="29"/>
      <c r="DW1784" s="29"/>
      <c r="DX1784" s="29"/>
      <c r="DY1784" s="29"/>
      <c r="DZ1784" s="29"/>
      <c r="EA1784" s="29"/>
      <c r="EB1784" s="29"/>
      <c r="EC1784" s="29"/>
      <c r="ED1784" s="29"/>
      <c r="EE1784" s="29"/>
      <c r="EF1784" s="29"/>
      <c r="EG1784" s="29"/>
      <c r="EH1784" s="29"/>
      <c r="EI1784" s="29"/>
      <c r="EJ1784" s="29"/>
      <c r="EK1784" s="29"/>
      <c r="EL1784" s="29"/>
      <c r="EM1784" s="29"/>
      <c r="EN1784" s="29"/>
      <c r="EO1784" s="29"/>
      <c r="EP1784" s="29"/>
      <c r="EQ1784" s="29"/>
      <c r="ER1784" s="29"/>
      <c r="ES1784" s="29"/>
      <c r="ET1784" s="29"/>
      <c r="EU1784" s="29"/>
      <c r="EV1784" s="29"/>
      <c r="EW1784" s="29"/>
      <c r="EX1784" s="29"/>
      <c r="EY1784" s="29"/>
      <c r="EZ1784" s="29"/>
      <c r="FA1784" s="29"/>
      <c r="FB1784" s="29"/>
      <c r="FC1784" s="29"/>
      <c r="FD1784" s="29"/>
      <c r="FE1784" s="29"/>
      <c r="FF1784" s="29"/>
      <c r="FG1784" s="29"/>
      <c r="FH1784" s="29"/>
      <c r="FI1784" s="29"/>
      <c r="FJ1784" s="29"/>
      <c r="FK1784" s="29"/>
      <c r="FL1784" s="29"/>
      <c r="FM1784" s="29"/>
      <c r="FN1784" s="29"/>
      <c r="FO1784" s="29"/>
      <c r="FP1784" s="29"/>
      <c r="FQ1784" s="29"/>
      <c r="FR1784" s="29"/>
      <c r="FS1784" s="29"/>
      <c r="FT1784" s="29"/>
      <c r="FU1784" s="29"/>
      <c r="FV1784" s="29"/>
      <c r="FW1784" s="29"/>
      <c r="FX1784" s="29"/>
      <c r="FY1784" s="29"/>
      <c r="FZ1784" s="29"/>
      <c r="GA1784" s="29"/>
      <c r="GB1784" s="29"/>
      <c r="GC1784" s="29"/>
      <c r="GD1784" s="29"/>
      <c r="GE1784" s="29"/>
      <c r="GF1784" s="29"/>
      <c r="GG1784" s="29"/>
      <c r="GH1784" s="29"/>
      <c r="GI1784" s="29"/>
      <c r="GJ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</row>
    <row r="1785" spans="2:230" ht="12.75">
      <c r="B1785" s="48"/>
      <c r="C1785" s="48"/>
      <c r="D1785" s="48"/>
      <c r="E1785" s="55"/>
      <c r="F1785" s="56"/>
      <c r="G1785" s="56"/>
      <c r="H1785" s="56"/>
      <c r="I1785" s="48"/>
      <c r="J1785" s="48"/>
      <c r="K1785" s="48"/>
      <c r="L1785" s="56"/>
      <c r="M1785" s="48"/>
      <c r="N1785" s="48"/>
      <c r="O1785" s="49"/>
      <c r="P1785" s="48"/>
      <c r="Q1785" s="48"/>
      <c r="R1785" s="56"/>
      <c r="S1785" s="52"/>
      <c r="T1785" s="116"/>
      <c r="U1785" s="116"/>
      <c r="V1785" s="116"/>
      <c r="W1785" s="116"/>
      <c r="X1785" s="43"/>
      <c r="Y1785" s="43"/>
      <c r="Z1785" s="42"/>
      <c r="AA1785" s="43"/>
      <c r="AB1785" s="45"/>
      <c r="AC1785" s="45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  <c r="BE1785" s="29"/>
      <c r="BF1785" s="29"/>
      <c r="BG1785" s="29"/>
      <c r="BH1785" s="29"/>
      <c r="BI1785" s="29"/>
      <c r="BJ1785" s="29"/>
      <c r="BK1785" s="29"/>
      <c r="BL1785" s="29"/>
      <c r="BM1785" s="29"/>
      <c r="BN1785" s="29"/>
      <c r="BO1785" s="29"/>
      <c r="BP1785" s="29"/>
      <c r="BQ1785" s="29"/>
      <c r="BR1785" s="29"/>
      <c r="BS1785" s="29"/>
      <c r="BT1785" s="29"/>
      <c r="BU1785" s="29"/>
      <c r="BV1785" s="29"/>
      <c r="BW1785" s="29"/>
      <c r="BX1785" s="29"/>
      <c r="BY1785" s="29"/>
      <c r="BZ1785" s="29"/>
      <c r="CA1785" s="29"/>
      <c r="CB1785" s="29"/>
      <c r="CC1785" s="29"/>
      <c r="CD1785" s="29"/>
      <c r="CE1785" s="29"/>
      <c r="CF1785" s="29"/>
      <c r="CG1785" s="29"/>
      <c r="CH1785" s="29"/>
      <c r="CI1785" s="29"/>
      <c r="CJ1785" s="29"/>
      <c r="CK1785" s="29"/>
      <c r="CL1785" s="29"/>
      <c r="CM1785" s="29"/>
      <c r="CN1785" s="29"/>
      <c r="CO1785" s="29"/>
      <c r="CP1785" s="29"/>
      <c r="CQ1785" s="29"/>
      <c r="CR1785" s="29"/>
      <c r="CS1785" s="29"/>
      <c r="CT1785" s="29"/>
      <c r="CU1785" s="29"/>
      <c r="CV1785" s="29"/>
      <c r="CW1785" s="29"/>
      <c r="CX1785" s="29"/>
      <c r="CY1785" s="29"/>
      <c r="CZ1785" s="29"/>
      <c r="DA1785" s="29"/>
      <c r="DB1785" s="29"/>
      <c r="DC1785" s="29"/>
      <c r="DD1785" s="29"/>
      <c r="DE1785" s="29"/>
      <c r="DF1785" s="29"/>
      <c r="DG1785" s="29"/>
      <c r="DH1785" s="29"/>
      <c r="DI1785" s="29"/>
      <c r="DJ1785" s="29"/>
      <c r="DK1785" s="29"/>
      <c r="DL1785" s="29"/>
      <c r="DM1785" s="29"/>
      <c r="DN1785" s="29"/>
      <c r="DO1785" s="29"/>
      <c r="DP1785" s="29"/>
      <c r="DQ1785" s="29"/>
      <c r="DR1785" s="29"/>
      <c r="DS1785" s="29"/>
      <c r="DT1785" s="29"/>
      <c r="DU1785" s="29"/>
      <c r="DV1785" s="29"/>
      <c r="DW1785" s="29"/>
      <c r="DX1785" s="29"/>
      <c r="DY1785" s="29"/>
      <c r="DZ1785" s="29"/>
      <c r="EA1785" s="29"/>
      <c r="EB1785" s="29"/>
      <c r="EC1785" s="29"/>
      <c r="ED1785" s="29"/>
      <c r="EE1785" s="29"/>
      <c r="EF1785" s="29"/>
      <c r="EG1785" s="29"/>
      <c r="EH1785" s="29"/>
      <c r="EI1785" s="29"/>
      <c r="EJ1785" s="29"/>
      <c r="EK1785" s="29"/>
      <c r="EL1785" s="29"/>
      <c r="EM1785" s="29"/>
      <c r="EN1785" s="29"/>
      <c r="EO1785" s="29"/>
      <c r="EP1785" s="29"/>
      <c r="EQ1785" s="29"/>
      <c r="ER1785" s="29"/>
      <c r="ES1785" s="29"/>
      <c r="ET1785" s="29"/>
      <c r="EU1785" s="29"/>
      <c r="EV1785" s="29"/>
      <c r="EW1785" s="29"/>
      <c r="EX1785" s="29"/>
      <c r="EY1785" s="29"/>
      <c r="EZ1785" s="29"/>
      <c r="FA1785" s="29"/>
      <c r="FB1785" s="29"/>
      <c r="FC1785" s="29"/>
      <c r="FD1785" s="29"/>
      <c r="FE1785" s="29"/>
      <c r="FF1785" s="29"/>
      <c r="FG1785" s="29"/>
      <c r="FH1785" s="29"/>
      <c r="FI1785" s="29"/>
      <c r="FJ1785" s="29"/>
      <c r="FK1785" s="29"/>
      <c r="FL1785" s="29"/>
      <c r="FM1785" s="29"/>
      <c r="FN1785" s="29"/>
      <c r="FO1785" s="29"/>
      <c r="FP1785" s="29"/>
      <c r="FQ1785" s="29"/>
      <c r="FR1785" s="29"/>
      <c r="FS1785" s="29"/>
      <c r="FT1785" s="29"/>
      <c r="FU1785" s="29"/>
      <c r="FV1785" s="29"/>
      <c r="FW1785" s="29"/>
      <c r="FX1785" s="29"/>
      <c r="FY1785" s="29"/>
      <c r="FZ1785" s="29"/>
      <c r="GA1785" s="29"/>
      <c r="GB1785" s="29"/>
      <c r="GC1785" s="29"/>
      <c r="GD1785" s="29"/>
      <c r="GE1785" s="29"/>
      <c r="GF1785" s="29"/>
      <c r="GG1785" s="29"/>
      <c r="GH1785" s="29"/>
      <c r="GI1785" s="29"/>
      <c r="GJ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</row>
    <row r="1786" spans="2:230" ht="12.75">
      <c r="B1786" s="48"/>
      <c r="C1786" s="48"/>
      <c r="D1786" s="48"/>
      <c r="E1786" s="55"/>
      <c r="F1786" s="56"/>
      <c r="G1786" s="56"/>
      <c r="H1786" s="56"/>
      <c r="I1786" s="48"/>
      <c r="J1786" s="48"/>
      <c r="K1786" s="48"/>
      <c r="L1786" s="56"/>
      <c r="M1786" s="48"/>
      <c r="N1786" s="48"/>
      <c r="O1786" s="49"/>
      <c r="P1786" s="48"/>
      <c r="Q1786" s="48"/>
      <c r="R1786" s="56"/>
      <c r="S1786" s="52"/>
      <c r="T1786" s="116"/>
      <c r="U1786" s="116"/>
      <c r="V1786" s="116"/>
      <c r="W1786" s="116"/>
      <c r="X1786" s="43"/>
      <c r="Y1786" s="43"/>
      <c r="Z1786" s="42"/>
      <c r="AA1786" s="43"/>
      <c r="AB1786" s="45"/>
      <c r="AC1786" s="45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  <c r="BE1786" s="29"/>
      <c r="BF1786" s="29"/>
      <c r="BG1786" s="29"/>
      <c r="BH1786" s="29"/>
      <c r="BI1786" s="29"/>
      <c r="BJ1786" s="29"/>
      <c r="BK1786" s="29"/>
      <c r="BL1786" s="29"/>
      <c r="BM1786" s="29"/>
      <c r="BN1786" s="29"/>
      <c r="BO1786" s="29"/>
      <c r="BP1786" s="29"/>
      <c r="BQ1786" s="29"/>
      <c r="BR1786" s="29"/>
      <c r="BS1786" s="29"/>
      <c r="BT1786" s="29"/>
      <c r="BU1786" s="29"/>
      <c r="BV1786" s="29"/>
      <c r="BW1786" s="29"/>
      <c r="BX1786" s="29"/>
      <c r="BY1786" s="29"/>
      <c r="BZ1786" s="29"/>
      <c r="CA1786" s="29"/>
      <c r="CB1786" s="29"/>
      <c r="CC1786" s="29"/>
      <c r="CD1786" s="29"/>
      <c r="CE1786" s="29"/>
      <c r="CF1786" s="29"/>
      <c r="CG1786" s="29"/>
      <c r="CH1786" s="29"/>
      <c r="CI1786" s="29"/>
      <c r="CJ1786" s="29"/>
      <c r="CK1786" s="29"/>
      <c r="CL1786" s="29"/>
      <c r="CM1786" s="29"/>
      <c r="CN1786" s="29"/>
      <c r="CO1786" s="29"/>
      <c r="CP1786" s="29"/>
      <c r="CQ1786" s="29"/>
      <c r="CR1786" s="29"/>
      <c r="CS1786" s="29"/>
      <c r="CT1786" s="29"/>
      <c r="CU1786" s="29"/>
      <c r="CV1786" s="29"/>
      <c r="CW1786" s="29"/>
      <c r="CX1786" s="29"/>
      <c r="CY1786" s="29"/>
      <c r="CZ1786" s="29"/>
      <c r="DA1786" s="29"/>
      <c r="DB1786" s="29"/>
      <c r="DC1786" s="29"/>
      <c r="DD1786" s="29"/>
      <c r="DE1786" s="29"/>
      <c r="DF1786" s="29"/>
      <c r="DG1786" s="29"/>
      <c r="DH1786" s="29"/>
      <c r="DI1786" s="29"/>
      <c r="DJ1786" s="29"/>
      <c r="DK1786" s="29"/>
      <c r="DL1786" s="29"/>
      <c r="DM1786" s="29"/>
      <c r="DN1786" s="29"/>
      <c r="DO1786" s="29"/>
      <c r="DP1786" s="29"/>
      <c r="DQ1786" s="29"/>
      <c r="DR1786" s="29"/>
      <c r="DS1786" s="29"/>
      <c r="DT1786" s="29"/>
      <c r="DU1786" s="29"/>
      <c r="DV1786" s="29"/>
      <c r="DW1786" s="29"/>
      <c r="DX1786" s="29"/>
      <c r="DY1786" s="29"/>
      <c r="DZ1786" s="29"/>
      <c r="EA1786" s="29"/>
      <c r="EB1786" s="29"/>
      <c r="EC1786" s="29"/>
      <c r="ED1786" s="29"/>
      <c r="EE1786" s="29"/>
      <c r="EF1786" s="29"/>
      <c r="EG1786" s="29"/>
      <c r="EH1786" s="29"/>
      <c r="EI1786" s="29"/>
      <c r="EJ1786" s="29"/>
      <c r="EK1786" s="29"/>
      <c r="EL1786" s="29"/>
      <c r="EM1786" s="29"/>
      <c r="EN1786" s="29"/>
      <c r="EO1786" s="29"/>
      <c r="EP1786" s="29"/>
      <c r="EQ1786" s="29"/>
      <c r="ER1786" s="29"/>
      <c r="ES1786" s="29"/>
      <c r="ET1786" s="29"/>
      <c r="EU1786" s="29"/>
      <c r="EV1786" s="29"/>
      <c r="EW1786" s="29"/>
      <c r="EX1786" s="29"/>
      <c r="EY1786" s="29"/>
      <c r="EZ1786" s="29"/>
      <c r="FA1786" s="29"/>
      <c r="FB1786" s="29"/>
      <c r="FC1786" s="29"/>
      <c r="FD1786" s="29"/>
      <c r="FE1786" s="29"/>
      <c r="FF1786" s="29"/>
      <c r="FG1786" s="29"/>
      <c r="FH1786" s="29"/>
      <c r="FI1786" s="29"/>
      <c r="FJ1786" s="29"/>
      <c r="FK1786" s="29"/>
      <c r="FL1786" s="29"/>
      <c r="FM1786" s="29"/>
      <c r="FN1786" s="29"/>
      <c r="FO1786" s="29"/>
      <c r="FP1786" s="29"/>
      <c r="FQ1786" s="29"/>
      <c r="FR1786" s="29"/>
      <c r="FS1786" s="29"/>
      <c r="FT1786" s="29"/>
      <c r="FU1786" s="29"/>
      <c r="FV1786" s="29"/>
      <c r="FW1786" s="29"/>
      <c r="FX1786" s="29"/>
      <c r="FY1786" s="29"/>
      <c r="FZ1786" s="29"/>
      <c r="GA1786" s="29"/>
      <c r="GB1786" s="29"/>
      <c r="GC1786" s="29"/>
      <c r="GD1786" s="29"/>
      <c r="GE1786" s="29"/>
      <c r="GF1786" s="29"/>
      <c r="GG1786" s="29"/>
      <c r="GH1786" s="29"/>
      <c r="GI1786" s="29"/>
      <c r="GJ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</row>
    <row r="1787" spans="2:230" ht="12.75">
      <c r="B1787" s="48"/>
      <c r="C1787" s="48"/>
      <c r="D1787" s="48"/>
      <c r="E1787" s="55"/>
      <c r="F1787" s="56"/>
      <c r="G1787" s="56"/>
      <c r="H1787" s="56"/>
      <c r="I1787" s="48"/>
      <c r="J1787" s="48"/>
      <c r="K1787" s="48"/>
      <c r="L1787" s="56"/>
      <c r="M1787" s="48"/>
      <c r="N1787" s="48"/>
      <c r="O1787" s="49"/>
      <c r="P1787" s="48"/>
      <c r="Q1787" s="48"/>
      <c r="R1787" s="56"/>
      <c r="S1787" s="52"/>
      <c r="T1787" s="116"/>
      <c r="U1787" s="116"/>
      <c r="V1787" s="116"/>
      <c r="W1787" s="116"/>
      <c r="X1787" s="43"/>
      <c r="Y1787" s="43"/>
      <c r="Z1787" s="42"/>
      <c r="AA1787" s="43"/>
      <c r="AB1787" s="45"/>
      <c r="AC1787" s="45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  <c r="BI1787" s="29"/>
      <c r="BJ1787" s="29"/>
      <c r="BK1787" s="29"/>
      <c r="BL1787" s="29"/>
      <c r="BM1787" s="29"/>
      <c r="BN1787" s="29"/>
      <c r="BO1787" s="29"/>
      <c r="BP1787" s="29"/>
      <c r="BQ1787" s="29"/>
      <c r="BR1787" s="29"/>
      <c r="BS1787" s="29"/>
      <c r="BT1787" s="29"/>
      <c r="BU1787" s="29"/>
      <c r="BV1787" s="29"/>
      <c r="BW1787" s="29"/>
      <c r="BX1787" s="29"/>
      <c r="BY1787" s="29"/>
      <c r="BZ1787" s="29"/>
      <c r="CA1787" s="29"/>
      <c r="CB1787" s="29"/>
      <c r="CC1787" s="29"/>
      <c r="CD1787" s="29"/>
      <c r="CE1787" s="29"/>
      <c r="CF1787" s="29"/>
      <c r="CG1787" s="29"/>
      <c r="CH1787" s="29"/>
      <c r="CI1787" s="29"/>
      <c r="CJ1787" s="29"/>
      <c r="CK1787" s="29"/>
      <c r="CL1787" s="29"/>
      <c r="CM1787" s="29"/>
      <c r="CN1787" s="29"/>
      <c r="CO1787" s="29"/>
      <c r="CP1787" s="29"/>
      <c r="CQ1787" s="29"/>
      <c r="CR1787" s="29"/>
      <c r="CS1787" s="29"/>
      <c r="CT1787" s="29"/>
      <c r="CU1787" s="29"/>
      <c r="CV1787" s="29"/>
      <c r="CW1787" s="29"/>
      <c r="CX1787" s="29"/>
      <c r="CY1787" s="29"/>
      <c r="CZ1787" s="29"/>
      <c r="DA1787" s="29"/>
      <c r="DB1787" s="29"/>
      <c r="DC1787" s="29"/>
      <c r="DD1787" s="29"/>
      <c r="DE1787" s="29"/>
      <c r="DF1787" s="29"/>
      <c r="DG1787" s="29"/>
      <c r="DH1787" s="29"/>
      <c r="DI1787" s="29"/>
      <c r="DJ1787" s="29"/>
      <c r="DK1787" s="29"/>
      <c r="DL1787" s="29"/>
      <c r="DM1787" s="29"/>
      <c r="DN1787" s="29"/>
      <c r="DO1787" s="29"/>
      <c r="DP1787" s="29"/>
      <c r="DQ1787" s="29"/>
      <c r="DR1787" s="29"/>
      <c r="DS1787" s="29"/>
      <c r="DT1787" s="29"/>
      <c r="DU1787" s="29"/>
      <c r="DV1787" s="29"/>
      <c r="DW1787" s="29"/>
      <c r="DX1787" s="29"/>
      <c r="DY1787" s="29"/>
      <c r="DZ1787" s="29"/>
      <c r="EA1787" s="29"/>
      <c r="EB1787" s="29"/>
      <c r="EC1787" s="29"/>
      <c r="ED1787" s="29"/>
      <c r="EE1787" s="29"/>
      <c r="EF1787" s="29"/>
      <c r="EG1787" s="29"/>
      <c r="EH1787" s="29"/>
      <c r="EI1787" s="29"/>
      <c r="EJ1787" s="29"/>
      <c r="EK1787" s="29"/>
      <c r="EL1787" s="29"/>
      <c r="EM1787" s="29"/>
      <c r="EN1787" s="29"/>
      <c r="EO1787" s="29"/>
      <c r="EP1787" s="29"/>
      <c r="EQ1787" s="29"/>
      <c r="ER1787" s="29"/>
      <c r="ES1787" s="29"/>
      <c r="ET1787" s="29"/>
      <c r="EU1787" s="29"/>
      <c r="EV1787" s="29"/>
      <c r="EW1787" s="29"/>
      <c r="EX1787" s="29"/>
      <c r="EY1787" s="29"/>
      <c r="EZ1787" s="29"/>
      <c r="FA1787" s="29"/>
      <c r="FB1787" s="29"/>
      <c r="FC1787" s="29"/>
      <c r="FD1787" s="29"/>
      <c r="FE1787" s="29"/>
      <c r="FF1787" s="29"/>
      <c r="FG1787" s="29"/>
      <c r="FH1787" s="29"/>
      <c r="FI1787" s="29"/>
      <c r="FJ1787" s="29"/>
      <c r="FK1787" s="29"/>
      <c r="FL1787" s="29"/>
      <c r="FM1787" s="29"/>
      <c r="FN1787" s="29"/>
      <c r="FO1787" s="29"/>
      <c r="FP1787" s="29"/>
      <c r="FQ1787" s="29"/>
      <c r="FR1787" s="29"/>
      <c r="FS1787" s="29"/>
      <c r="FT1787" s="29"/>
      <c r="FU1787" s="29"/>
      <c r="FV1787" s="29"/>
      <c r="FW1787" s="29"/>
      <c r="FX1787" s="29"/>
      <c r="FY1787" s="29"/>
      <c r="FZ1787" s="29"/>
      <c r="GA1787" s="29"/>
      <c r="GB1787" s="29"/>
      <c r="GC1787" s="29"/>
      <c r="GD1787" s="29"/>
      <c r="GE1787" s="29"/>
      <c r="GF1787" s="29"/>
      <c r="GG1787" s="29"/>
      <c r="GH1787" s="29"/>
      <c r="GI1787" s="29"/>
      <c r="GJ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</row>
    <row r="1788" spans="2:230" ht="12.75">
      <c r="B1788" s="48"/>
      <c r="C1788" s="48"/>
      <c r="D1788" s="48"/>
      <c r="E1788" s="55"/>
      <c r="F1788" s="56"/>
      <c r="G1788" s="56"/>
      <c r="H1788" s="56"/>
      <c r="I1788" s="48"/>
      <c r="J1788" s="48"/>
      <c r="K1788" s="48"/>
      <c r="L1788" s="56"/>
      <c r="M1788" s="48"/>
      <c r="N1788" s="48"/>
      <c r="O1788" s="49"/>
      <c r="P1788" s="48"/>
      <c r="Q1788" s="48"/>
      <c r="R1788" s="56"/>
      <c r="S1788" s="52"/>
      <c r="T1788" s="116"/>
      <c r="U1788" s="116"/>
      <c r="V1788" s="116"/>
      <c r="W1788" s="116"/>
      <c r="X1788" s="43"/>
      <c r="Y1788" s="43"/>
      <c r="Z1788" s="42"/>
      <c r="AA1788" s="43"/>
      <c r="AB1788" s="45"/>
      <c r="AC1788" s="45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  <c r="BE1788" s="29"/>
      <c r="BF1788" s="29"/>
      <c r="BG1788" s="29"/>
      <c r="BH1788" s="29"/>
      <c r="BI1788" s="29"/>
      <c r="BJ1788" s="29"/>
      <c r="BK1788" s="29"/>
      <c r="BL1788" s="29"/>
      <c r="BM1788" s="29"/>
      <c r="BN1788" s="29"/>
      <c r="BO1788" s="29"/>
      <c r="BP1788" s="29"/>
      <c r="BQ1788" s="29"/>
      <c r="BR1788" s="29"/>
      <c r="BS1788" s="29"/>
      <c r="BT1788" s="29"/>
      <c r="BU1788" s="29"/>
      <c r="BV1788" s="29"/>
      <c r="BW1788" s="29"/>
      <c r="BX1788" s="29"/>
      <c r="BY1788" s="29"/>
      <c r="BZ1788" s="29"/>
      <c r="CA1788" s="29"/>
      <c r="CB1788" s="29"/>
      <c r="CC1788" s="29"/>
      <c r="CD1788" s="29"/>
      <c r="CE1788" s="29"/>
      <c r="CF1788" s="29"/>
      <c r="CG1788" s="29"/>
      <c r="CH1788" s="29"/>
      <c r="CI1788" s="29"/>
      <c r="CJ1788" s="29"/>
      <c r="CK1788" s="29"/>
      <c r="CL1788" s="29"/>
      <c r="CM1788" s="29"/>
      <c r="CN1788" s="29"/>
      <c r="CO1788" s="29"/>
      <c r="CP1788" s="29"/>
      <c r="CQ1788" s="29"/>
      <c r="CR1788" s="29"/>
      <c r="CS1788" s="29"/>
      <c r="CT1788" s="29"/>
      <c r="CU1788" s="29"/>
      <c r="CV1788" s="29"/>
      <c r="CW1788" s="29"/>
      <c r="CX1788" s="29"/>
      <c r="CY1788" s="29"/>
      <c r="CZ1788" s="29"/>
      <c r="DA1788" s="29"/>
      <c r="DB1788" s="29"/>
      <c r="DC1788" s="29"/>
      <c r="DD1788" s="29"/>
      <c r="DE1788" s="29"/>
      <c r="DF1788" s="29"/>
      <c r="DG1788" s="29"/>
      <c r="DH1788" s="29"/>
      <c r="DI1788" s="29"/>
      <c r="DJ1788" s="29"/>
      <c r="DK1788" s="29"/>
      <c r="DL1788" s="29"/>
      <c r="DM1788" s="29"/>
      <c r="DN1788" s="29"/>
      <c r="DO1788" s="29"/>
      <c r="DP1788" s="29"/>
      <c r="DQ1788" s="29"/>
      <c r="DR1788" s="29"/>
      <c r="DS1788" s="29"/>
      <c r="DT1788" s="29"/>
      <c r="DU1788" s="29"/>
      <c r="DV1788" s="29"/>
      <c r="DW1788" s="29"/>
      <c r="DX1788" s="29"/>
      <c r="DY1788" s="29"/>
      <c r="DZ1788" s="29"/>
      <c r="EA1788" s="29"/>
      <c r="EB1788" s="29"/>
      <c r="EC1788" s="29"/>
      <c r="ED1788" s="29"/>
      <c r="EE1788" s="29"/>
      <c r="EF1788" s="29"/>
      <c r="EG1788" s="29"/>
      <c r="EH1788" s="29"/>
      <c r="EI1788" s="29"/>
      <c r="EJ1788" s="29"/>
      <c r="EK1788" s="29"/>
      <c r="EL1788" s="29"/>
      <c r="EM1788" s="29"/>
      <c r="EN1788" s="29"/>
      <c r="EO1788" s="29"/>
      <c r="EP1788" s="29"/>
      <c r="EQ1788" s="29"/>
      <c r="ER1788" s="29"/>
      <c r="ES1788" s="29"/>
      <c r="ET1788" s="29"/>
      <c r="EU1788" s="29"/>
      <c r="EV1788" s="29"/>
      <c r="EW1788" s="29"/>
      <c r="EX1788" s="29"/>
      <c r="EY1788" s="29"/>
      <c r="EZ1788" s="29"/>
      <c r="FA1788" s="29"/>
      <c r="FB1788" s="29"/>
      <c r="FC1788" s="29"/>
      <c r="FD1788" s="29"/>
      <c r="FE1788" s="29"/>
      <c r="FF1788" s="29"/>
      <c r="FG1788" s="29"/>
      <c r="FH1788" s="29"/>
      <c r="FI1788" s="29"/>
      <c r="FJ1788" s="29"/>
      <c r="FK1788" s="29"/>
      <c r="FL1788" s="29"/>
      <c r="FM1788" s="29"/>
      <c r="FN1788" s="29"/>
      <c r="FO1788" s="29"/>
      <c r="FP1788" s="29"/>
      <c r="FQ1788" s="29"/>
      <c r="FR1788" s="29"/>
      <c r="FS1788" s="29"/>
      <c r="FT1788" s="29"/>
      <c r="FU1788" s="29"/>
      <c r="FV1788" s="29"/>
      <c r="FW1788" s="29"/>
      <c r="FX1788" s="29"/>
      <c r="FY1788" s="29"/>
      <c r="FZ1788" s="29"/>
      <c r="GA1788" s="29"/>
      <c r="GB1788" s="29"/>
      <c r="GC1788" s="29"/>
      <c r="GD1788" s="29"/>
      <c r="GE1788" s="29"/>
      <c r="GF1788" s="29"/>
      <c r="GG1788" s="29"/>
      <c r="GH1788" s="29"/>
      <c r="GI1788" s="29"/>
      <c r="GJ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</row>
    <row r="1789" spans="2:230" ht="12.75">
      <c r="B1789" s="48"/>
      <c r="C1789" s="48"/>
      <c r="D1789" s="48"/>
      <c r="E1789" s="55"/>
      <c r="F1789" s="56"/>
      <c r="G1789" s="56"/>
      <c r="H1789" s="56"/>
      <c r="I1789" s="48"/>
      <c r="J1789" s="48"/>
      <c r="K1789" s="48"/>
      <c r="L1789" s="56"/>
      <c r="M1789" s="48"/>
      <c r="N1789" s="48"/>
      <c r="O1789" s="49"/>
      <c r="P1789" s="48"/>
      <c r="Q1789" s="48"/>
      <c r="R1789" s="56"/>
      <c r="S1789" s="52"/>
      <c r="T1789" s="116"/>
      <c r="U1789" s="116"/>
      <c r="V1789" s="116"/>
      <c r="W1789" s="116"/>
      <c r="X1789" s="43"/>
      <c r="Y1789" s="43"/>
      <c r="Z1789" s="42"/>
      <c r="AA1789" s="43"/>
      <c r="AB1789" s="45"/>
      <c r="AC1789" s="45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  <c r="BE1789" s="29"/>
      <c r="BF1789" s="29"/>
      <c r="BG1789" s="29"/>
      <c r="BH1789" s="29"/>
      <c r="BI1789" s="29"/>
      <c r="BJ1789" s="29"/>
      <c r="BK1789" s="29"/>
      <c r="BL1789" s="29"/>
      <c r="BM1789" s="29"/>
      <c r="BN1789" s="29"/>
      <c r="BO1789" s="29"/>
      <c r="BP1789" s="29"/>
      <c r="BQ1789" s="29"/>
      <c r="BR1789" s="29"/>
      <c r="BS1789" s="29"/>
      <c r="BT1789" s="29"/>
      <c r="BU1789" s="29"/>
      <c r="BV1789" s="29"/>
      <c r="BW1789" s="29"/>
      <c r="BX1789" s="29"/>
      <c r="BY1789" s="29"/>
      <c r="BZ1789" s="29"/>
      <c r="CA1789" s="29"/>
      <c r="CB1789" s="29"/>
      <c r="CC1789" s="29"/>
      <c r="CD1789" s="29"/>
      <c r="CE1789" s="29"/>
      <c r="CF1789" s="29"/>
      <c r="CG1789" s="29"/>
      <c r="CH1789" s="29"/>
      <c r="CI1789" s="29"/>
      <c r="CJ1789" s="29"/>
      <c r="CK1789" s="29"/>
      <c r="CL1789" s="29"/>
      <c r="CM1789" s="29"/>
      <c r="CN1789" s="29"/>
      <c r="CO1789" s="29"/>
      <c r="CP1789" s="29"/>
      <c r="CQ1789" s="29"/>
      <c r="CR1789" s="29"/>
      <c r="CS1789" s="29"/>
      <c r="CT1789" s="29"/>
      <c r="CU1789" s="29"/>
      <c r="CV1789" s="29"/>
      <c r="CW1789" s="29"/>
      <c r="CX1789" s="29"/>
      <c r="CY1789" s="29"/>
      <c r="CZ1789" s="29"/>
      <c r="DA1789" s="29"/>
      <c r="DB1789" s="29"/>
      <c r="DC1789" s="29"/>
      <c r="DD1789" s="29"/>
      <c r="DE1789" s="29"/>
      <c r="DF1789" s="29"/>
      <c r="DG1789" s="29"/>
      <c r="DH1789" s="29"/>
      <c r="DI1789" s="29"/>
      <c r="DJ1789" s="29"/>
      <c r="DK1789" s="29"/>
      <c r="DL1789" s="29"/>
      <c r="DM1789" s="29"/>
      <c r="DN1789" s="29"/>
      <c r="DO1789" s="29"/>
      <c r="DP1789" s="29"/>
      <c r="DQ1789" s="29"/>
      <c r="DR1789" s="29"/>
      <c r="DS1789" s="29"/>
      <c r="DT1789" s="29"/>
      <c r="DU1789" s="29"/>
      <c r="DV1789" s="29"/>
      <c r="DW1789" s="29"/>
      <c r="DX1789" s="29"/>
      <c r="DY1789" s="29"/>
      <c r="DZ1789" s="29"/>
      <c r="EA1789" s="29"/>
      <c r="EB1789" s="29"/>
      <c r="EC1789" s="29"/>
      <c r="ED1789" s="29"/>
      <c r="EE1789" s="29"/>
      <c r="EF1789" s="29"/>
      <c r="EG1789" s="29"/>
      <c r="EH1789" s="29"/>
      <c r="EI1789" s="29"/>
      <c r="EJ1789" s="29"/>
      <c r="EK1789" s="29"/>
      <c r="EL1789" s="29"/>
      <c r="EM1789" s="29"/>
      <c r="EN1789" s="29"/>
      <c r="EO1789" s="29"/>
      <c r="EP1789" s="29"/>
      <c r="EQ1789" s="29"/>
      <c r="ER1789" s="29"/>
      <c r="ES1789" s="29"/>
      <c r="ET1789" s="29"/>
      <c r="EU1789" s="29"/>
      <c r="EV1789" s="29"/>
      <c r="EW1789" s="29"/>
      <c r="EX1789" s="29"/>
      <c r="EY1789" s="29"/>
      <c r="EZ1789" s="29"/>
      <c r="FA1789" s="29"/>
      <c r="FB1789" s="29"/>
      <c r="FC1789" s="29"/>
      <c r="FD1789" s="29"/>
      <c r="FE1789" s="29"/>
      <c r="FF1789" s="29"/>
      <c r="FG1789" s="29"/>
      <c r="FH1789" s="29"/>
      <c r="FI1789" s="29"/>
      <c r="FJ1789" s="29"/>
      <c r="FK1789" s="29"/>
      <c r="FL1789" s="29"/>
      <c r="FM1789" s="29"/>
      <c r="FN1789" s="29"/>
      <c r="FO1789" s="29"/>
      <c r="FP1789" s="29"/>
      <c r="FQ1789" s="29"/>
      <c r="FR1789" s="29"/>
      <c r="FS1789" s="29"/>
      <c r="FT1789" s="29"/>
      <c r="FU1789" s="29"/>
      <c r="FV1789" s="29"/>
      <c r="FW1789" s="29"/>
      <c r="FX1789" s="29"/>
      <c r="FY1789" s="29"/>
      <c r="FZ1789" s="29"/>
      <c r="GA1789" s="29"/>
      <c r="GB1789" s="29"/>
      <c r="GC1789" s="29"/>
      <c r="GD1789" s="29"/>
      <c r="GE1789" s="29"/>
      <c r="GF1789" s="29"/>
      <c r="GG1789" s="29"/>
      <c r="GH1789" s="29"/>
      <c r="GI1789" s="29"/>
      <c r="GJ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</row>
    <row r="1790" spans="2:230" ht="12.75">
      <c r="B1790" s="48"/>
      <c r="C1790" s="48"/>
      <c r="D1790" s="48"/>
      <c r="E1790" s="55"/>
      <c r="F1790" s="56"/>
      <c r="G1790" s="56"/>
      <c r="H1790" s="56"/>
      <c r="I1790" s="48"/>
      <c r="J1790" s="48"/>
      <c r="K1790" s="48"/>
      <c r="L1790" s="56"/>
      <c r="M1790" s="48"/>
      <c r="N1790" s="48"/>
      <c r="O1790" s="49"/>
      <c r="P1790" s="48"/>
      <c r="Q1790" s="48"/>
      <c r="R1790" s="56"/>
      <c r="S1790" s="52"/>
      <c r="T1790" s="116"/>
      <c r="U1790" s="116"/>
      <c r="V1790" s="116"/>
      <c r="W1790" s="116"/>
      <c r="X1790" s="43"/>
      <c r="Y1790" s="43"/>
      <c r="Z1790" s="42"/>
      <c r="AA1790" s="43"/>
      <c r="AB1790" s="45"/>
      <c r="AC1790" s="45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  <c r="BE1790" s="29"/>
      <c r="BF1790" s="29"/>
      <c r="BG1790" s="29"/>
      <c r="BH1790" s="29"/>
      <c r="BI1790" s="29"/>
      <c r="BJ1790" s="29"/>
      <c r="BK1790" s="29"/>
      <c r="BL1790" s="29"/>
      <c r="BM1790" s="29"/>
      <c r="BN1790" s="29"/>
      <c r="BO1790" s="29"/>
      <c r="BP1790" s="29"/>
      <c r="BQ1790" s="29"/>
      <c r="BR1790" s="29"/>
      <c r="BS1790" s="29"/>
      <c r="BT1790" s="29"/>
      <c r="BU1790" s="29"/>
      <c r="BV1790" s="29"/>
      <c r="BW1790" s="29"/>
      <c r="BX1790" s="29"/>
      <c r="BY1790" s="29"/>
      <c r="BZ1790" s="29"/>
      <c r="CA1790" s="29"/>
      <c r="CB1790" s="29"/>
      <c r="CC1790" s="29"/>
      <c r="CD1790" s="29"/>
      <c r="CE1790" s="29"/>
      <c r="CF1790" s="29"/>
      <c r="CG1790" s="29"/>
      <c r="CH1790" s="29"/>
      <c r="CI1790" s="29"/>
      <c r="CJ1790" s="29"/>
      <c r="CK1790" s="29"/>
      <c r="CL1790" s="29"/>
      <c r="CM1790" s="29"/>
      <c r="CN1790" s="29"/>
      <c r="CO1790" s="29"/>
      <c r="CP1790" s="29"/>
      <c r="CQ1790" s="29"/>
      <c r="CR1790" s="29"/>
      <c r="CS1790" s="29"/>
      <c r="CT1790" s="29"/>
      <c r="CU1790" s="29"/>
      <c r="CV1790" s="29"/>
      <c r="CW1790" s="29"/>
      <c r="CX1790" s="29"/>
      <c r="CY1790" s="29"/>
      <c r="CZ1790" s="29"/>
      <c r="DA1790" s="29"/>
      <c r="DB1790" s="29"/>
      <c r="DC1790" s="29"/>
      <c r="DD1790" s="29"/>
      <c r="DE1790" s="29"/>
      <c r="DF1790" s="29"/>
      <c r="DG1790" s="29"/>
      <c r="DH1790" s="29"/>
      <c r="DI1790" s="29"/>
      <c r="DJ1790" s="29"/>
      <c r="DK1790" s="29"/>
      <c r="DL1790" s="29"/>
      <c r="DM1790" s="29"/>
      <c r="DN1790" s="29"/>
      <c r="DO1790" s="29"/>
      <c r="DP1790" s="29"/>
      <c r="DQ1790" s="29"/>
      <c r="DR1790" s="29"/>
      <c r="DS1790" s="29"/>
      <c r="DT1790" s="29"/>
      <c r="DU1790" s="29"/>
      <c r="DV1790" s="29"/>
      <c r="DW1790" s="29"/>
      <c r="DX1790" s="29"/>
      <c r="DY1790" s="29"/>
      <c r="DZ1790" s="29"/>
      <c r="EA1790" s="29"/>
      <c r="EB1790" s="29"/>
      <c r="EC1790" s="29"/>
      <c r="ED1790" s="29"/>
      <c r="EE1790" s="29"/>
      <c r="EF1790" s="29"/>
      <c r="EG1790" s="29"/>
      <c r="EH1790" s="29"/>
      <c r="EI1790" s="29"/>
      <c r="EJ1790" s="29"/>
      <c r="EK1790" s="29"/>
      <c r="EL1790" s="29"/>
      <c r="EM1790" s="29"/>
      <c r="EN1790" s="29"/>
      <c r="EO1790" s="29"/>
      <c r="EP1790" s="29"/>
      <c r="EQ1790" s="29"/>
      <c r="ER1790" s="29"/>
      <c r="ES1790" s="29"/>
      <c r="ET1790" s="29"/>
      <c r="EU1790" s="29"/>
      <c r="EV1790" s="29"/>
      <c r="EW1790" s="29"/>
      <c r="EX1790" s="29"/>
      <c r="EY1790" s="29"/>
      <c r="EZ1790" s="29"/>
      <c r="FA1790" s="29"/>
      <c r="FB1790" s="29"/>
      <c r="FC1790" s="29"/>
      <c r="FD1790" s="29"/>
      <c r="FE1790" s="29"/>
      <c r="FF1790" s="29"/>
      <c r="FG1790" s="29"/>
      <c r="FH1790" s="29"/>
      <c r="FI1790" s="29"/>
      <c r="FJ1790" s="29"/>
      <c r="FK1790" s="29"/>
      <c r="FL1790" s="29"/>
      <c r="FM1790" s="29"/>
      <c r="FN1790" s="29"/>
      <c r="FO1790" s="29"/>
      <c r="FP1790" s="29"/>
      <c r="FQ1790" s="29"/>
      <c r="FR1790" s="29"/>
      <c r="FS1790" s="29"/>
      <c r="FT1790" s="29"/>
      <c r="FU1790" s="29"/>
      <c r="FV1790" s="29"/>
      <c r="FW1790" s="29"/>
      <c r="FX1790" s="29"/>
      <c r="FY1790" s="29"/>
      <c r="FZ1790" s="29"/>
      <c r="GA1790" s="29"/>
      <c r="GB1790" s="29"/>
      <c r="GC1790" s="29"/>
      <c r="GD1790" s="29"/>
      <c r="GE1790" s="29"/>
      <c r="GF1790" s="29"/>
      <c r="GG1790" s="29"/>
      <c r="GH1790" s="29"/>
      <c r="GI1790" s="29"/>
      <c r="GJ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</row>
    <row r="1791" spans="2:230" ht="12.75">
      <c r="B1791" s="48"/>
      <c r="C1791" s="48"/>
      <c r="D1791" s="48"/>
      <c r="E1791" s="55"/>
      <c r="F1791" s="56"/>
      <c r="G1791" s="56"/>
      <c r="H1791" s="56"/>
      <c r="I1791" s="48"/>
      <c r="J1791" s="48"/>
      <c r="K1791" s="48"/>
      <c r="L1791" s="56"/>
      <c r="M1791" s="48"/>
      <c r="N1791" s="48"/>
      <c r="O1791" s="49"/>
      <c r="P1791" s="48"/>
      <c r="Q1791" s="48"/>
      <c r="R1791" s="56"/>
      <c r="S1791" s="52"/>
      <c r="T1791" s="116"/>
      <c r="U1791" s="116"/>
      <c r="V1791" s="116"/>
      <c r="W1791" s="116"/>
      <c r="X1791" s="43"/>
      <c r="Y1791" s="43"/>
      <c r="Z1791" s="42"/>
      <c r="AA1791" s="43"/>
      <c r="AB1791" s="45"/>
      <c r="AC1791" s="45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  <c r="BE1791" s="29"/>
      <c r="BF1791" s="29"/>
      <c r="BG1791" s="29"/>
      <c r="BH1791" s="29"/>
      <c r="BI1791" s="29"/>
      <c r="BJ1791" s="29"/>
      <c r="BK1791" s="29"/>
      <c r="BL1791" s="29"/>
      <c r="BM1791" s="29"/>
      <c r="BN1791" s="29"/>
      <c r="BO1791" s="29"/>
      <c r="BP1791" s="29"/>
      <c r="BQ1791" s="29"/>
      <c r="BR1791" s="29"/>
      <c r="BS1791" s="29"/>
      <c r="BT1791" s="29"/>
      <c r="BU1791" s="29"/>
      <c r="BV1791" s="29"/>
      <c r="BW1791" s="29"/>
      <c r="BX1791" s="29"/>
      <c r="BY1791" s="29"/>
      <c r="BZ1791" s="29"/>
      <c r="CA1791" s="29"/>
      <c r="CB1791" s="29"/>
      <c r="CC1791" s="29"/>
      <c r="CD1791" s="29"/>
      <c r="CE1791" s="29"/>
      <c r="CF1791" s="29"/>
      <c r="CG1791" s="29"/>
      <c r="CH1791" s="29"/>
      <c r="CI1791" s="29"/>
      <c r="CJ1791" s="29"/>
      <c r="CK1791" s="29"/>
      <c r="CL1791" s="29"/>
      <c r="CM1791" s="29"/>
      <c r="CN1791" s="29"/>
      <c r="CO1791" s="29"/>
      <c r="CP1791" s="29"/>
      <c r="CQ1791" s="29"/>
      <c r="CR1791" s="29"/>
      <c r="CS1791" s="29"/>
      <c r="CT1791" s="29"/>
      <c r="CU1791" s="29"/>
      <c r="CV1791" s="29"/>
      <c r="CW1791" s="29"/>
      <c r="CX1791" s="29"/>
      <c r="CY1791" s="29"/>
      <c r="CZ1791" s="29"/>
      <c r="DA1791" s="29"/>
      <c r="DB1791" s="29"/>
      <c r="DC1791" s="29"/>
      <c r="DD1791" s="29"/>
      <c r="DE1791" s="29"/>
      <c r="DF1791" s="29"/>
      <c r="DG1791" s="29"/>
      <c r="DH1791" s="29"/>
      <c r="DI1791" s="29"/>
      <c r="DJ1791" s="29"/>
      <c r="DK1791" s="29"/>
      <c r="DL1791" s="29"/>
      <c r="DM1791" s="29"/>
      <c r="DN1791" s="29"/>
      <c r="DO1791" s="29"/>
      <c r="DP1791" s="29"/>
      <c r="DQ1791" s="29"/>
      <c r="DR1791" s="29"/>
      <c r="DS1791" s="29"/>
      <c r="DT1791" s="29"/>
      <c r="DU1791" s="29"/>
      <c r="DV1791" s="29"/>
      <c r="DW1791" s="29"/>
      <c r="DX1791" s="29"/>
      <c r="DY1791" s="29"/>
      <c r="DZ1791" s="29"/>
      <c r="EA1791" s="29"/>
      <c r="EB1791" s="29"/>
      <c r="EC1791" s="29"/>
      <c r="ED1791" s="29"/>
      <c r="EE1791" s="29"/>
      <c r="EF1791" s="29"/>
      <c r="EG1791" s="29"/>
      <c r="EH1791" s="29"/>
      <c r="EI1791" s="29"/>
      <c r="EJ1791" s="29"/>
      <c r="EK1791" s="29"/>
      <c r="EL1791" s="29"/>
      <c r="EM1791" s="29"/>
      <c r="EN1791" s="29"/>
      <c r="EO1791" s="29"/>
      <c r="EP1791" s="29"/>
      <c r="EQ1791" s="29"/>
      <c r="ER1791" s="29"/>
      <c r="ES1791" s="29"/>
      <c r="ET1791" s="29"/>
      <c r="EU1791" s="29"/>
      <c r="EV1791" s="29"/>
      <c r="EW1791" s="29"/>
      <c r="EX1791" s="29"/>
      <c r="EY1791" s="29"/>
      <c r="EZ1791" s="29"/>
      <c r="FA1791" s="29"/>
      <c r="FB1791" s="29"/>
      <c r="FC1791" s="29"/>
      <c r="FD1791" s="29"/>
      <c r="FE1791" s="29"/>
      <c r="FF1791" s="29"/>
      <c r="FG1791" s="29"/>
      <c r="FH1791" s="29"/>
      <c r="FI1791" s="29"/>
      <c r="FJ1791" s="29"/>
      <c r="FK1791" s="29"/>
      <c r="FL1791" s="29"/>
      <c r="FM1791" s="29"/>
      <c r="FN1791" s="29"/>
      <c r="FO1791" s="29"/>
      <c r="FP1791" s="29"/>
      <c r="FQ1791" s="29"/>
      <c r="FR1791" s="29"/>
      <c r="FS1791" s="29"/>
      <c r="FT1791" s="29"/>
      <c r="FU1791" s="29"/>
      <c r="FV1791" s="29"/>
      <c r="FW1791" s="29"/>
      <c r="FX1791" s="29"/>
      <c r="FY1791" s="29"/>
      <c r="FZ1791" s="29"/>
      <c r="GA1791" s="29"/>
      <c r="GB1791" s="29"/>
      <c r="GC1791" s="29"/>
      <c r="GD1791" s="29"/>
      <c r="GE1791" s="29"/>
      <c r="GF1791" s="29"/>
      <c r="GG1791" s="29"/>
      <c r="GH1791" s="29"/>
      <c r="GI1791" s="29"/>
      <c r="GJ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</row>
    <row r="1792" spans="2:230" ht="12.75">
      <c r="B1792" s="48"/>
      <c r="C1792" s="48"/>
      <c r="D1792" s="48"/>
      <c r="E1792" s="55"/>
      <c r="F1792" s="56"/>
      <c r="G1792" s="56"/>
      <c r="H1792" s="56"/>
      <c r="I1792" s="48"/>
      <c r="J1792" s="48"/>
      <c r="K1792" s="48"/>
      <c r="L1792" s="56"/>
      <c r="M1792" s="48"/>
      <c r="N1792" s="48"/>
      <c r="O1792" s="49"/>
      <c r="P1792" s="48"/>
      <c r="Q1792" s="48"/>
      <c r="R1792" s="56"/>
      <c r="S1792" s="52"/>
      <c r="T1792" s="116"/>
      <c r="U1792" s="116"/>
      <c r="V1792" s="116"/>
      <c r="W1792" s="116"/>
      <c r="X1792" s="43"/>
      <c r="Y1792" s="43"/>
      <c r="Z1792" s="42"/>
      <c r="AA1792" s="43"/>
      <c r="AB1792" s="45"/>
      <c r="AC1792" s="45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  <c r="BE1792" s="29"/>
      <c r="BF1792" s="29"/>
      <c r="BG1792" s="29"/>
      <c r="BH1792" s="29"/>
      <c r="BI1792" s="29"/>
      <c r="BJ1792" s="29"/>
      <c r="BK1792" s="29"/>
      <c r="BL1792" s="29"/>
      <c r="BM1792" s="29"/>
      <c r="BN1792" s="29"/>
      <c r="BO1792" s="29"/>
      <c r="BP1792" s="29"/>
      <c r="BQ1792" s="29"/>
      <c r="BR1792" s="29"/>
      <c r="BS1792" s="29"/>
      <c r="BT1792" s="29"/>
      <c r="BU1792" s="29"/>
      <c r="BV1792" s="29"/>
      <c r="BW1792" s="29"/>
      <c r="BX1792" s="29"/>
      <c r="BY1792" s="29"/>
      <c r="BZ1792" s="29"/>
      <c r="CA1792" s="29"/>
      <c r="CB1792" s="29"/>
      <c r="CC1792" s="29"/>
      <c r="CD1792" s="29"/>
      <c r="CE1792" s="29"/>
      <c r="CF1792" s="29"/>
      <c r="CG1792" s="29"/>
      <c r="CH1792" s="29"/>
      <c r="CI1792" s="29"/>
      <c r="CJ1792" s="29"/>
      <c r="CK1792" s="29"/>
      <c r="CL1792" s="29"/>
      <c r="CM1792" s="29"/>
      <c r="CN1792" s="29"/>
      <c r="CO1792" s="29"/>
      <c r="CP1792" s="29"/>
      <c r="CQ1792" s="29"/>
      <c r="CR1792" s="29"/>
      <c r="CS1792" s="29"/>
      <c r="CT1792" s="29"/>
      <c r="CU1792" s="29"/>
      <c r="CV1792" s="29"/>
      <c r="CW1792" s="29"/>
      <c r="CX1792" s="29"/>
      <c r="CY1792" s="29"/>
      <c r="CZ1792" s="29"/>
      <c r="DA1792" s="29"/>
      <c r="DB1792" s="29"/>
      <c r="DC1792" s="29"/>
      <c r="DD1792" s="29"/>
      <c r="DE1792" s="29"/>
      <c r="DF1792" s="29"/>
      <c r="DG1792" s="29"/>
      <c r="DH1792" s="29"/>
      <c r="DI1792" s="29"/>
      <c r="DJ1792" s="29"/>
      <c r="DK1792" s="29"/>
      <c r="DL1792" s="29"/>
      <c r="DM1792" s="29"/>
      <c r="DN1792" s="29"/>
      <c r="DO1792" s="29"/>
      <c r="DP1792" s="29"/>
      <c r="DQ1792" s="29"/>
      <c r="DR1792" s="29"/>
      <c r="DS1792" s="29"/>
      <c r="DT1792" s="29"/>
      <c r="DU1792" s="29"/>
      <c r="DV1792" s="29"/>
      <c r="DW1792" s="29"/>
      <c r="DX1792" s="29"/>
      <c r="DY1792" s="29"/>
      <c r="DZ1792" s="29"/>
      <c r="EA1792" s="29"/>
      <c r="EB1792" s="29"/>
      <c r="EC1792" s="29"/>
      <c r="ED1792" s="29"/>
      <c r="EE1792" s="29"/>
      <c r="EF1792" s="29"/>
      <c r="EG1792" s="29"/>
      <c r="EH1792" s="29"/>
      <c r="EI1792" s="29"/>
      <c r="EJ1792" s="29"/>
      <c r="EK1792" s="29"/>
      <c r="EL1792" s="29"/>
      <c r="EM1792" s="29"/>
      <c r="EN1792" s="29"/>
      <c r="EO1792" s="29"/>
      <c r="EP1792" s="29"/>
      <c r="EQ1792" s="29"/>
      <c r="ER1792" s="29"/>
      <c r="ES1792" s="29"/>
      <c r="ET1792" s="29"/>
      <c r="EU1792" s="29"/>
      <c r="EV1792" s="29"/>
      <c r="EW1792" s="29"/>
      <c r="EX1792" s="29"/>
      <c r="EY1792" s="29"/>
      <c r="EZ1792" s="29"/>
      <c r="FA1792" s="29"/>
      <c r="FB1792" s="29"/>
      <c r="FC1792" s="29"/>
      <c r="FD1792" s="29"/>
      <c r="FE1792" s="29"/>
      <c r="FF1792" s="29"/>
      <c r="FG1792" s="29"/>
      <c r="FH1792" s="29"/>
      <c r="FI1792" s="29"/>
      <c r="FJ1792" s="29"/>
      <c r="FK1792" s="29"/>
      <c r="FL1792" s="29"/>
      <c r="FM1792" s="29"/>
      <c r="FN1792" s="29"/>
      <c r="FO1792" s="29"/>
      <c r="FP1792" s="29"/>
      <c r="FQ1792" s="29"/>
      <c r="FR1792" s="29"/>
      <c r="FS1792" s="29"/>
      <c r="FT1792" s="29"/>
      <c r="FU1792" s="29"/>
      <c r="FV1792" s="29"/>
      <c r="FW1792" s="29"/>
      <c r="FX1792" s="29"/>
      <c r="FY1792" s="29"/>
      <c r="FZ1792" s="29"/>
      <c r="GA1792" s="29"/>
      <c r="GB1792" s="29"/>
      <c r="GC1792" s="29"/>
      <c r="GD1792" s="29"/>
      <c r="GE1792" s="29"/>
      <c r="GF1792" s="29"/>
      <c r="GG1792" s="29"/>
      <c r="GH1792" s="29"/>
      <c r="GI1792" s="29"/>
      <c r="GJ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</row>
    <row r="1793" spans="2:230" ht="12.75">
      <c r="B1793" s="48"/>
      <c r="C1793" s="48"/>
      <c r="D1793" s="48"/>
      <c r="E1793" s="55"/>
      <c r="F1793" s="56"/>
      <c r="G1793" s="56"/>
      <c r="H1793" s="56"/>
      <c r="I1793" s="48"/>
      <c r="J1793" s="48"/>
      <c r="K1793" s="48"/>
      <c r="L1793" s="56"/>
      <c r="M1793" s="48"/>
      <c r="N1793" s="48"/>
      <c r="O1793" s="49"/>
      <c r="P1793" s="48"/>
      <c r="Q1793" s="48"/>
      <c r="R1793" s="56"/>
      <c r="S1793" s="52"/>
      <c r="T1793" s="116"/>
      <c r="U1793" s="116"/>
      <c r="V1793" s="116"/>
      <c r="W1793" s="116"/>
      <c r="X1793" s="43"/>
      <c r="Y1793" s="43"/>
      <c r="Z1793" s="42"/>
      <c r="AA1793" s="43"/>
      <c r="AB1793" s="45"/>
      <c r="AC1793" s="45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  <c r="BI1793" s="29"/>
      <c r="BJ1793" s="29"/>
      <c r="BK1793" s="29"/>
      <c r="BL1793" s="29"/>
      <c r="BM1793" s="29"/>
      <c r="BN1793" s="29"/>
      <c r="BO1793" s="29"/>
      <c r="BP1793" s="29"/>
      <c r="BQ1793" s="29"/>
      <c r="BR1793" s="29"/>
      <c r="BS1793" s="29"/>
      <c r="BT1793" s="29"/>
      <c r="BU1793" s="29"/>
      <c r="BV1793" s="29"/>
      <c r="BW1793" s="29"/>
      <c r="BX1793" s="29"/>
      <c r="BY1793" s="29"/>
      <c r="BZ1793" s="29"/>
      <c r="CA1793" s="29"/>
      <c r="CB1793" s="29"/>
      <c r="CC1793" s="29"/>
      <c r="CD1793" s="29"/>
      <c r="CE1793" s="29"/>
      <c r="CF1793" s="29"/>
      <c r="CG1793" s="29"/>
      <c r="CH1793" s="29"/>
      <c r="CI1793" s="29"/>
      <c r="CJ1793" s="29"/>
      <c r="CK1793" s="29"/>
      <c r="CL1793" s="29"/>
      <c r="CM1793" s="29"/>
      <c r="CN1793" s="29"/>
      <c r="CO1793" s="29"/>
      <c r="CP1793" s="29"/>
      <c r="CQ1793" s="29"/>
      <c r="CR1793" s="29"/>
      <c r="CS1793" s="29"/>
      <c r="CT1793" s="29"/>
      <c r="CU1793" s="29"/>
      <c r="CV1793" s="29"/>
      <c r="CW1793" s="29"/>
      <c r="CX1793" s="29"/>
      <c r="CY1793" s="29"/>
      <c r="CZ1793" s="29"/>
      <c r="DA1793" s="29"/>
      <c r="DB1793" s="29"/>
      <c r="DC1793" s="29"/>
      <c r="DD1793" s="29"/>
      <c r="DE1793" s="29"/>
      <c r="DF1793" s="29"/>
      <c r="DG1793" s="29"/>
      <c r="DH1793" s="29"/>
      <c r="DI1793" s="29"/>
      <c r="DJ1793" s="29"/>
      <c r="DK1793" s="29"/>
      <c r="DL1793" s="29"/>
      <c r="DM1793" s="29"/>
      <c r="DN1793" s="29"/>
      <c r="DO1793" s="29"/>
      <c r="DP1793" s="29"/>
      <c r="DQ1793" s="29"/>
      <c r="DR1793" s="29"/>
      <c r="DS1793" s="29"/>
      <c r="DT1793" s="29"/>
      <c r="DU1793" s="29"/>
      <c r="DV1793" s="29"/>
      <c r="DW1793" s="29"/>
      <c r="DX1793" s="29"/>
      <c r="DY1793" s="29"/>
      <c r="DZ1793" s="29"/>
      <c r="EA1793" s="29"/>
      <c r="EB1793" s="29"/>
      <c r="EC1793" s="29"/>
      <c r="ED1793" s="29"/>
      <c r="EE1793" s="29"/>
      <c r="EF1793" s="29"/>
      <c r="EG1793" s="29"/>
      <c r="EH1793" s="29"/>
      <c r="EI1793" s="29"/>
      <c r="EJ1793" s="29"/>
      <c r="EK1793" s="29"/>
      <c r="EL1793" s="29"/>
      <c r="EM1793" s="29"/>
      <c r="EN1793" s="29"/>
      <c r="EO1793" s="29"/>
      <c r="EP1793" s="29"/>
      <c r="EQ1793" s="29"/>
      <c r="ER1793" s="29"/>
      <c r="ES1793" s="29"/>
      <c r="ET1793" s="29"/>
      <c r="EU1793" s="29"/>
      <c r="EV1793" s="29"/>
      <c r="EW1793" s="29"/>
      <c r="EX1793" s="29"/>
      <c r="EY1793" s="29"/>
      <c r="EZ1793" s="29"/>
      <c r="FA1793" s="29"/>
      <c r="FB1793" s="29"/>
      <c r="FC1793" s="29"/>
      <c r="FD1793" s="29"/>
      <c r="FE1793" s="29"/>
      <c r="FF1793" s="29"/>
      <c r="FG1793" s="29"/>
      <c r="FH1793" s="29"/>
      <c r="FI1793" s="29"/>
      <c r="FJ1793" s="29"/>
      <c r="FK1793" s="29"/>
      <c r="FL1793" s="29"/>
      <c r="FM1793" s="29"/>
      <c r="FN1793" s="29"/>
      <c r="FO1793" s="29"/>
      <c r="FP1793" s="29"/>
      <c r="FQ1793" s="29"/>
      <c r="FR1793" s="29"/>
      <c r="FS1793" s="29"/>
      <c r="FT1793" s="29"/>
      <c r="FU1793" s="29"/>
      <c r="FV1793" s="29"/>
      <c r="FW1793" s="29"/>
      <c r="FX1793" s="29"/>
      <c r="FY1793" s="29"/>
      <c r="FZ1793" s="29"/>
      <c r="GA1793" s="29"/>
      <c r="GB1793" s="29"/>
      <c r="GC1793" s="29"/>
      <c r="GD1793" s="29"/>
      <c r="GE1793" s="29"/>
      <c r="GF1793" s="29"/>
      <c r="GG1793" s="29"/>
      <c r="GH1793" s="29"/>
      <c r="GI1793" s="29"/>
      <c r="GJ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</row>
    <row r="1794" spans="2:230" ht="12.75">
      <c r="B1794" s="48"/>
      <c r="C1794" s="48"/>
      <c r="D1794" s="48"/>
      <c r="E1794" s="55"/>
      <c r="F1794" s="56"/>
      <c r="G1794" s="56"/>
      <c r="H1794" s="56"/>
      <c r="I1794" s="48"/>
      <c r="J1794" s="48"/>
      <c r="K1794" s="48"/>
      <c r="L1794" s="56"/>
      <c r="M1794" s="48"/>
      <c r="N1794" s="48"/>
      <c r="O1794" s="49"/>
      <c r="P1794" s="48"/>
      <c r="Q1794" s="48"/>
      <c r="R1794" s="56"/>
      <c r="S1794" s="52"/>
      <c r="T1794" s="116"/>
      <c r="U1794" s="116"/>
      <c r="V1794" s="116"/>
      <c r="W1794" s="116"/>
      <c r="X1794" s="43"/>
      <c r="Y1794" s="43"/>
      <c r="Z1794" s="42"/>
      <c r="AA1794" s="43"/>
      <c r="AB1794" s="45"/>
      <c r="AC1794" s="45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  <c r="BE1794" s="29"/>
      <c r="BF1794" s="29"/>
      <c r="BG1794" s="29"/>
      <c r="BH1794" s="29"/>
      <c r="BI1794" s="29"/>
      <c r="BJ1794" s="29"/>
      <c r="BK1794" s="29"/>
      <c r="BL1794" s="29"/>
      <c r="BM1794" s="29"/>
      <c r="BN1794" s="29"/>
      <c r="BO1794" s="29"/>
      <c r="BP1794" s="29"/>
      <c r="BQ1794" s="29"/>
      <c r="BR1794" s="29"/>
      <c r="BS1794" s="29"/>
      <c r="BT1794" s="29"/>
      <c r="BU1794" s="29"/>
      <c r="BV1794" s="29"/>
      <c r="BW1794" s="29"/>
      <c r="BX1794" s="29"/>
      <c r="BY1794" s="29"/>
      <c r="BZ1794" s="29"/>
      <c r="CA1794" s="29"/>
      <c r="CB1794" s="29"/>
      <c r="CC1794" s="29"/>
      <c r="CD1794" s="29"/>
      <c r="CE1794" s="29"/>
      <c r="CF1794" s="29"/>
      <c r="CG1794" s="29"/>
      <c r="CH1794" s="29"/>
      <c r="CI1794" s="29"/>
      <c r="CJ1794" s="29"/>
      <c r="CK1794" s="29"/>
      <c r="CL1794" s="29"/>
      <c r="CM1794" s="29"/>
      <c r="CN1794" s="29"/>
      <c r="CO1794" s="29"/>
      <c r="CP1794" s="29"/>
      <c r="CQ1794" s="29"/>
      <c r="CR1794" s="29"/>
      <c r="CS1794" s="29"/>
      <c r="CT1794" s="29"/>
      <c r="CU1794" s="29"/>
      <c r="CV1794" s="29"/>
      <c r="CW1794" s="29"/>
      <c r="CX1794" s="29"/>
      <c r="CY1794" s="29"/>
      <c r="CZ1794" s="29"/>
      <c r="DA1794" s="29"/>
      <c r="DB1794" s="29"/>
      <c r="DC1794" s="29"/>
      <c r="DD1794" s="29"/>
      <c r="DE1794" s="29"/>
      <c r="DF1794" s="29"/>
      <c r="DG1794" s="29"/>
      <c r="DH1794" s="29"/>
      <c r="DI1794" s="29"/>
      <c r="DJ1794" s="29"/>
      <c r="DK1794" s="29"/>
      <c r="DL1794" s="29"/>
      <c r="DM1794" s="29"/>
      <c r="DN1794" s="29"/>
      <c r="DO1794" s="29"/>
      <c r="DP1794" s="29"/>
      <c r="DQ1794" s="29"/>
      <c r="DR1794" s="29"/>
      <c r="DS1794" s="29"/>
      <c r="DT1794" s="29"/>
      <c r="DU1794" s="29"/>
      <c r="DV1794" s="29"/>
      <c r="DW1794" s="29"/>
      <c r="DX1794" s="29"/>
      <c r="DY1794" s="29"/>
      <c r="DZ1794" s="29"/>
      <c r="EA1794" s="29"/>
      <c r="EB1794" s="29"/>
      <c r="EC1794" s="29"/>
      <c r="ED1794" s="29"/>
      <c r="EE1794" s="29"/>
      <c r="EF1794" s="29"/>
      <c r="EG1794" s="29"/>
      <c r="EH1794" s="29"/>
      <c r="EI1794" s="29"/>
      <c r="EJ1794" s="29"/>
      <c r="EK1794" s="29"/>
      <c r="EL1794" s="29"/>
      <c r="EM1794" s="29"/>
      <c r="EN1794" s="29"/>
      <c r="EO1794" s="29"/>
      <c r="EP1794" s="29"/>
      <c r="EQ1794" s="29"/>
      <c r="ER1794" s="29"/>
      <c r="ES1794" s="29"/>
      <c r="ET1794" s="29"/>
      <c r="EU1794" s="29"/>
      <c r="EV1794" s="29"/>
      <c r="EW1794" s="29"/>
      <c r="EX1794" s="29"/>
      <c r="EY1794" s="29"/>
      <c r="EZ1794" s="29"/>
      <c r="FA1794" s="29"/>
      <c r="FB1794" s="29"/>
      <c r="FC1794" s="29"/>
      <c r="FD1794" s="29"/>
      <c r="FE1794" s="29"/>
      <c r="FF1794" s="29"/>
      <c r="FG1794" s="29"/>
      <c r="FH1794" s="29"/>
      <c r="FI1794" s="29"/>
      <c r="FJ1794" s="29"/>
      <c r="FK1794" s="29"/>
      <c r="FL1794" s="29"/>
      <c r="FM1794" s="29"/>
      <c r="FN1794" s="29"/>
      <c r="FO1794" s="29"/>
      <c r="FP1794" s="29"/>
      <c r="FQ1794" s="29"/>
      <c r="FR1794" s="29"/>
      <c r="FS1794" s="29"/>
      <c r="FT1794" s="29"/>
      <c r="FU1794" s="29"/>
      <c r="FV1794" s="29"/>
      <c r="FW1794" s="29"/>
      <c r="FX1794" s="29"/>
      <c r="FY1794" s="29"/>
      <c r="FZ1794" s="29"/>
      <c r="GA1794" s="29"/>
      <c r="GB1794" s="29"/>
      <c r="GC1794" s="29"/>
      <c r="GD1794" s="29"/>
      <c r="GE1794" s="29"/>
      <c r="GF1794" s="29"/>
      <c r="GG1794" s="29"/>
      <c r="GH1794" s="29"/>
      <c r="GI1794" s="29"/>
      <c r="GJ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</row>
    <row r="1795" spans="2:230" ht="12.75">
      <c r="B1795" s="48"/>
      <c r="C1795" s="48"/>
      <c r="D1795" s="48"/>
      <c r="E1795" s="55"/>
      <c r="F1795" s="56"/>
      <c r="G1795" s="56"/>
      <c r="H1795" s="56"/>
      <c r="I1795" s="48"/>
      <c r="J1795" s="48"/>
      <c r="K1795" s="48"/>
      <c r="L1795" s="56"/>
      <c r="M1795" s="48"/>
      <c r="N1795" s="48"/>
      <c r="O1795" s="49"/>
      <c r="P1795" s="48"/>
      <c r="Q1795" s="48"/>
      <c r="R1795" s="56"/>
      <c r="S1795" s="52"/>
      <c r="T1795" s="116"/>
      <c r="U1795" s="116"/>
      <c r="V1795" s="116"/>
      <c r="W1795" s="116"/>
      <c r="X1795" s="43"/>
      <c r="Y1795" s="43"/>
      <c r="Z1795" s="42"/>
      <c r="AA1795" s="43"/>
      <c r="AB1795" s="45"/>
      <c r="AC1795" s="45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  <c r="BE1795" s="29"/>
      <c r="BF1795" s="29"/>
      <c r="BG1795" s="29"/>
      <c r="BH1795" s="29"/>
      <c r="BI1795" s="29"/>
      <c r="BJ1795" s="29"/>
      <c r="BK1795" s="29"/>
      <c r="BL1795" s="29"/>
      <c r="BM1795" s="29"/>
      <c r="BN1795" s="29"/>
      <c r="BO1795" s="29"/>
      <c r="BP1795" s="29"/>
      <c r="BQ1795" s="29"/>
      <c r="BR1795" s="29"/>
      <c r="BS1795" s="29"/>
      <c r="BT1795" s="29"/>
      <c r="BU1795" s="29"/>
      <c r="BV1795" s="29"/>
      <c r="BW1795" s="29"/>
      <c r="BX1795" s="29"/>
      <c r="BY1795" s="29"/>
      <c r="BZ1795" s="29"/>
      <c r="CA1795" s="29"/>
      <c r="CB1795" s="29"/>
      <c r="CC1795" s="29"/>
      <c r="CD1795" s="29"/>
      <c r="CE1795" s="29"/>
      <c r="CF1795" s="29"/>
      <c r="CG1795" s="29"/>
      <c r="CH1795" s="29"/>
      <c r="CI1795" s="29"/>
      <c r="CJ1795" s="29"/>
      <c r="CK1795" s="29"/>
      <c r="CL1795" s="29"/>
      <c r="CM1795" s="29"/>
      <c r="CN1795" s="29"/>
      <c r="CO1795" s="29"/>
      <c r="CP1795" s="29"/>
      <c r="CQ1795" s="29"/>
      <c r="CR1795" s="29"/>
      <c r="CS1795" s="29"/>
      <c r="CT1795" s="29"/>
      <c r="CU1795" s="29"/>
      <c r="CV1795" s="29"/>
      <c r="CW1795" s="29"/>
      <c r="CX1795" s="29"/>
      <c r="CY1795" s="29"/>
      <c r="CZ1795" s="29"/>
      <c r="DA1795" s="29"/>
      <c r="DB1795" s="29"/>
      <c r="DC1795" s="29"/>
      <c r="DD1795" s="29"/>
      <c r="DE1795" s="29"/>
      <c r="DF1795" s="29"/>
      <c r="DG1795" s="29"/>
      <c r="DH1795" s="29"/>
      <c r="DI1795" s="29"/>
      <c r="DJ1795" s="29"/>
      <c r="DK1795" s="29"/>
      <c r="DL1795" s="29"/>
      <c r="DM1795" s="29"/>
      <c r="DN1795" s="29"/>
      <c r="DO1795" s="29"/>
      <c r="DP1795" s="29"/>
      <c r="DQ1795" s="29"/>
      <c r="DR1795" s="29"/>
      <c r="DS1795" s="29"/>
      <c r="DT1795" s="29"/>
      <c r="DU1795" s="29"/>
      <c r="DV1795" s="29"/>
      <c r="DW1795" s="29"/>
      <c r="DX1795" s="29"/>
      <c r="DY1795" s="29"/>
      <c r="DZ1795" s="29"/>
      <c r="EA1795" s="29"/>
      <c r="EB1795" s="29"/>
      <c r="EC1795" s="29"/>
      <c r="ED1795" s="29"/>
      <c r="EE1795" s="29"/>
      <c r="EF1795" s="29"/>
      <c r="EG1795" s="29"/>
      <c r="EH1795" s="29"/>
      <c r="EI1795" s="29"/>
      <c r="EJ1795" s="29"/>
      <c r="EK1795" s="29"/>
      <c r="EL1795" s="29"/>
      <c r="EM1795" s="29"/>
      <c r="EN1795" s="29"/>
      <c r="EO1795" s="29"/>
      <c r="EP1795" s="29"/>
      <c r="EQ1795" s="29"/>
      <c r="ER1795" s="29"/>
      <c r="ES1795" s="29"/>
      <c r="ET1795" s="29"/>
      <c r="EU1795" s="29"/>
      <c r="EV1795" s="29"/>
      <c r="EW1795" s="29"/>
      <c r="EX1795" s="29"/>
      <c r="EY1795" s="29"/>
      <c r="EZ1795" s="29"/>
      <c r="FA1795" s="29"/>
      <c r="FB1795" s="29"/>
      <c r="FC1795" s="29"/>
      <c r="FD1795" s="29"/>
      <c r="FE1795" s="29"/>
      <c r="FF1795" s="29"/>
      <c r="FG1795" s="29"/>
      <c r="FH1795" s="29"/>
      <c r="FI1795" s="29"/>
      <c r="FJ1795" s="29"/>
      <c r="FK1795" s="29"/>
      <c r="FL1795" s="29"/>
      <c r="FM1795" s="29"/>
      <c r="FN1795" s="29"/>
      <c r="FO1795" s="29"/>
      <c r="FP1795" s="29"/>
      <c r="FQ1795" s="29"/>
      <c r="FR1795" s="29"/>
      <c r="FS1795" s="29"/>
      <c r="FT1795" s="29"/>
      <c r="FU1795" s="29"/>
      <c r="FV1795" s="29"/>
      <c r="FW1795" s="29"/>
      <c r="FX1795" s="29"/>
      <c r="FY1795" s="29"/>
      <c r="FZ1795" s="29"/>
      <c r="GA1795" s="29"/>
      <c r="GB1795" s="29"/>
      <c r="GC1795" s="29"/>
      <c r="GD1795" s="29"/>
      <c r="GE1795" s="29"/>
      <c r="GF1795" s="29"/>
      <c r="GG1795" s="29"/>
      <c r="GH1795" s="29"/>
      <c r="GI1795" s="29"/>
      <c r="GJ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</row>
    <row r="1796" spans="2:230" ht="12.75">
      <c r="B1796" s="48"/>
      <c r="C1796" s="48"/>
      <c r="D1796" s="48"/>
      <c r="E1796" s="55"/>
      <c r="F1796" s="56"/>
      <c r="G1796" s="56"/>
      <c r="H1796" s="56"/>
      <c r="I1796" s="48"/>
      <c r="J1796" s="48"/>
      <c r="K1796" s="48"/>
      <c r="L1796" s="56"/>
      <c r="M1796" s="48"/>
      <c r="N1796" s="48"/>
      <c r="O1796" s="49"/>
      <c r="P1796" s="48"/>
      <c r="Q1796" s="48"/>
      <c r="R1796" s="56"/>
      <c r="S1796" s="52"/>
      <c r="T1796" s="116"/>
      <c r="U1796" s="116"/>
      <c r="V1796" s="116"/>
      <c r="W1796" s="116"/>
      <c r="X1796" s="43"/>
      <c r="Y1796" s="43"/>
      <c r="Z1796" s="42"/>
      <c r="AA1796" s="43"/>
      <c r="AB1796" s="45"/>
      <c r="AC1796" s="45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  <c r="BE1796" s="29"/>
      <c r="BF1796" s="29"/>
      <c r="BG1796" s="29"/>
      <c r="BH1796" s="29"/>
      <c r="BI1796" s="29"/>
      <c r="BJ1796" s="29"/>
      <c r="BK1796" s="29"/>
      <c r="BL1796" s="29"/>
      <c r="BM1796" s="29"/>
      <c r="BN1796" s="29"/>
      <c r="BO1796" s="29"/>
      <c r="BP1796" s="29"/>
      <c r="BQ1796" s="29"/>
      <c r="BR1796" s="29"/>
      <c r="BS1796" s="29"/>
      <c r="BT1796" s="29"/>
      <c r="BU1796" s="29"/>
      <c r="BV1796" s="29"/>
      <c r="BW1796" s="29"/>
      <c r="BX1796" s="29"/>
      <c r="BY1796" s="29"/>
      <c r="BZ1796" s="29"/>
      <c r="CA1796" s="29"/>
      <c r="CB1796" s="29"/>
      <c r="CC1796" s="29"/>
      <c r="CD1796" s="29"/>
      <c r="CE1796" s="29"/>
      <c r="CF1796" s="29"/>
      <c r="CG1796" s="29"/>
      <c r="CH1796" s="29"/>
      <c r="CI1796" s="29"/>
      <c r="CJ1796" s="29"/>
      <c r="CK1796" s="29"/>
      <c r="CL1796" s="29"/>
      <c r="CM1796" s="29"/>
      <c r="CN1796" s="29"/>
      <c r="CO1796" s="29"/>
      <c r="CP1796" s="29"/>
      <c r="CQ1796" s="29"/>
      <c r="CR1796" s="29"/>
      <c r="CS1796" s="29"/>
      <c r="CT1796" s="29"/>
      <c r="CU1796" s="29"/>
      <c r="CV1796" s="29"/>
      <c r="CW1796" s="29"/>
      <c r="CX1796" s="29"/>
      <c r="CY1796" s="29"/>
      <c r="CZ1796" s="29"/>
      <c r="DA1796" s="29"/>
      <c r="DB1796" s="29"/>
      <c r="DC1796" s="29"/>
      <c r="DD1796" s="29"/>
      <c r="DE1796" s="29"/>
      <c r="DF1796" s="29"/>
      <c r="DG1796" s="29"/>
      <c r="DH1796" s="29"/>
      <c r="DI1796" s="29"/>
      <c r="DJ1796" s="29"/>
      <c r="DK1796" s="29"/>
      <c r="DL1796" s="29"/>
      <c r="DM1796" s="29"/>
      <c r="DN1796" s="29"/>
      <c r="DO1796" s="29"/>
      <c r="DP1796" s="29"/>
      <c r="DQ1796" s="29"/>
      <c r="DR1796" s="29"/>
      <c r="DS1796" s="29"/>
      <c r="DT1796" s="29"/>
      <c r="DU1796" s="29"/>
      <c r="DV1796" s="29"/>
      <c r="DW1796" s="29"/>
      <c r="DX1796" s="29"/>
      <c r="DY1796" s="29"/>
      <c r="DZ1796" s="29"/>
      <c r="EA1796" s="29"/>
      <c r="EB1796" s="29"/>
      <c r="EC1796" s="29"/>
      <c r="ED1796" s="29"/>
      <c r="EE1796" s="29"/>
      <c r="EF1796" s="29"/>
      <c r="EG1796" s="29"/>
      <c r="EH1796" s="29"/>
      <c r="EI1796" s="29"/>
      <c r="EJ1796" s="29"/>
      <c r="EK1796" s="29"/>
      <c r="EL1796" s="29"/>
      <c r="EM1796" s="29"/>
      <c r="EN1796" s="29"/>
      <c r="EO1796" s="29"/>
      <c r="EP1796" s="29"/>
      <c r="EQ1796" s="29"/>
      <c r="ER1796" s="29"/>
      <c r="ES1796" s="29"/>
      <c r="ET1796" s="29"/>
      <c r="EU1796" s="29"/>
      <c r="EV1796" s="29"/>
      <c r="EW1796" s="29"/>
      <c r="EX1796" s="29"/>
      <c r="EY1796" s="29"/>
      <c r="EZ1796" s="29"/>
      <c r="FA1796" s="29"/>
      <c r="FB1796" s="29"/>
      <c r="FC1796" s="29"/>
      <c r="FD1796" s="29"/>
      <c r="FE1796" s="29"/>
      <c r="FF1796" s="29"/>
      <c r="FG1796" s="29"/>
      <c r="FH1796" s="29"/>
      <c r="FI1796" s="29"/>
      <c r="FJ1796" s="29"/>
      <c r="FK1796" s="29"/>
      <c r="FL1796" s="29"/>
      <c r="FM1796" s="29"/>
      <c r="FN1796" s="29"/>
      <c r="FO1796" s="29"/>
      <c r="FP1796" s="29"/>
      <c r="FQ1796" s="29"/>
      <c r="FR1796" s="29"/>
      <c r="FS1796" s="29"/>
      <c r="FT1796" s="29"/>
      <c r="FU1796" s="29"/>
      <c r="FV1796" s="29"/>
      <c r="FW1796" s="29"/>
      <c r="FX1796" s="29"/>
      <c r="FY1796" s="29"/>
      <c r="FZ1796" s="29"/>
      <c r="GA1796" s="29"/>
      <c r="GB1796" s="29"/>
      <c r="GC1796" s="29"/>
      <c r="GD1796" s="29"/>
      <c r="GE1796" s="29"/>
      <c r="GF1796" s="29"/>
      <c r="GG1796" s="29"/>
      <c r="GH1796" s="29"/>
      <c r="GI1796" s="29"/>
      <c r="GJ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</row>
    <row r="1797" spans="2:230" ht="12.75">
      <c r="B1797" s="48"/>
      <c r="C1797" s="48"/>
      <c r="D1797" s="48"/>
      <c r="E1797" s="55"/>
      <c r="F1797" s="56"/>
      <c r="G1797" s="56"/>
      <c r="H1797" s="56"/>
      <c r="I1797" s="48"/>
      <c r="J1797" s="48"/>
      <c r="K1797" s="48"/>
      <c r="L1797" s="56"/>
      <c r="M1797" s="48"/>
      <c r="N1797" s="48"/>
      <c r="O1797" s="49"/>
      <c r="P1797" s="48"/>
      <c r="Q1797" s="48"/>
      <c r="R1797" s="56"/>
      <c r="S1797" s="52"/>
      <c r="T1797" s="116"/>
      <c r="U1797" s="116"/>
      <c r="V1797" s="116"/>
      <c r="W1797" s="116"/>
      <c r="X1797" s="43"/>
      <c r="Y1797" s="43"/>
      <c r="Z1797" s="42"/>
      <c r="AA1797" s="43"/>
      <c r="AB1797" s="45"/>
      <c r="AC1797" s="45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  <c r="BE1797" s="29"/>
      <c r="BF1797" s="29"/>
      <c r="BG1797" s="29"/>
      <c r="BH1797" s="29"/>
      <c r="BI1797" s="29"/>
      <c r="BJ1797" s="29"/>
      <c r="BK1797" s="29"/>
      <c r="BL1797" s="29"/>
      <c r="BM1797" s="29"/>
      <c r="BN1797" s="29"/>
      <c r="BO1797" s="29"/>
      <c r="BP1797" s="29"/>
      <c r="BQ1797" s="29"/>
      <c r="BR1797" s="29"/>
      <c r="BS1797" s="29"/>
      <c r="BT1797" s="29"/>
      <c r="BU1797" s="29"/>
      <c r="BV1797" s="29"/>
      <c r="BW1797" s="29"/>
      <c r="BX1797" s="29"/>
      <c r="BY1797" s="29"/>
      <c r="BZ1797" s="29"/>
      <c r="CA1797" s="29"/>
      <c r="CB1797" s="29"/>
      <c r="CC1797" s="29"/>
      <c r="CD1797" s="29"/>
      <c r="CE1797" s="29"/>
      <c r="CF1797" s="29"/>
      <c r="CG1797" s="29"/>
      <c r="CH1797" s="29"/>
      <c r="CI1797" s="29"/>
      <c r="CJ1797" s="29"/>
      <c r="CK1797" s="29"/>
      <c r="CL1797" s="29"/>
      <c r="CM1797" s="29"/>
      <c r="CN1797" s="29"/>
      <c r="CO1797" s="29"/>
      <c r="CP1797" s="29"/>
      <c r="CQ1797" s="29"/>
      <c r="CR1797" s="29"/>
      <c r="CS1797" s="29"/>
      <c r="CT1797" s="29"/>
      <c r="CU1797" s="29"/>
      <c r="CV1797" s="29"/>
      <c r="CW1797" s="29"/>
      <c r="CX1797" s="29"/>
      <c r="CY1797" s="29"/>
      <c r="CZ1797" s="29"/>
      <c r="DA1797" s="29"/>
      <c r="DB1797" s="29"/>
      <c r="DC1797" s="29"/>
      <c r="DD1797" s="29"/>
      <c r="DE1797" s="29"/>
      <c r="DF1797" s="29"/>
      <c r="DG1797" s="29"/>
      <c r="DH1797" s="29"/>
      <c r="DI1797" s="29"/>
      <c r="DJ1797" s="29"/>
      <c r="DK1797" s="29"/>
      <c r="DL1797" s="29"/>
      <c r="DM1797" s="29"/>
      <c r="DN1797" s="29"/>
      <c r="DO1797" s="29"/>
      <c r="DP1797" s="29"/>
      <c r="DQ1797" s="29"/>
      <c r="DR1797" s="29"/>
      <c r="DS1797" s="29"/>
      <c r="DT1797" s="29"/>
      <c r="DU1797" s="29"/>
      <c r="DV1797" s="29"/>
      <c r="DW1797" s="29"/>
      <c r="DX1797" s="29"/>
      <c r="DY1797" s="29"/>
      <c r="DZ1797" s="29"/>
      <c r="EA1797" s="29"/>
      <c r="EB1797" s="29"/>
      <c r="EC1797" s="29"/>
      <c r="ED1797" s="29"/>
      <c r="EE1797" s="29"/>
      <c r="EF1797" s="29"/>
      <c r="EG1797" s="29"/>
      <c r="EH1797" s="29"/>
      <c r="EI1797" s="29"/>
      <c r="EJ1797" s="29"/>
      <c r="EK1797" s="29"/>
      <c r="EL1797" s="29"/>
      <c r="EM1797" s="29"/>
      <c r="EN1797" s="29"/>
      <c r="EO1797" s="29"/>
      <c r="EP1797" s="29"/>
      <c r="EQ1797" s="29"/>
      <c r="ER1797" s="29"/>
      <c r="ES1797" s="29"/>
      <c r="ET1797" s="29"/>
      <c r="EU1797" s="29"/>
      <c r="EV1797" s="29"/>
      <c r="EW1797" s="29"/>
      <c r="EX1797" s="29"/>
      <c r="EY1797" s="29"/>
      <c r="EZ1797" s="29"/>
      <c r="FA1797" s="29"/>
      <c r="FB1797" s="29"/>
      <c r="FC1797" s="29"/>
      <c r="FD1797" s="29"/>
      <c r="FE1797" s="29"/>
      <c r="FF1797" s="29"/>
      <c r="FG1797" s="29"/>
      <c r="FH1797" s="29"/>
      <c r="FI1797" s="29"/>
      <c r="FJ1797" s="29"/>
      <c r="FK1797" s="29"/>
      <c r="FL1797" s="29"/>
      <c r="FM1797" s="29"/>
      <c r="FN1797" s="29"/>
      <c r="FO1797" s="29"/>
      <c r="FP1797" s="29"/>
      <c r="FQ1797" s="29"/>
      <c r="FR1797" s="29"/>
      <c r="FS1797" s="29"/>
      <c r="FT1797" s="29"/>
      <c r="FU1797" s="29"/>
      <c r="FV1797" s="29"/>
      <c r="FW1797" s="29"/>
      <c r="FX1797" s="29"/>
      <c r="FY1797" s="29"/>
      <c r="FZ1797" s="29"/>
      <c r="GA1797" s="29"/>
      <c r="GB1797" s="29"/>
      <c r="GC1797" s="29"/>
      <c r="GD1797" s="29"/>
      <c r="GE1797" s="29"/>
      <c r="GF1797" s="29"/>
      <c r="GG1797" s="29"/>
      <c r="GH1797" s="29"/>
      <c r="GI1797" s="29"/>
      <c r="GJ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</row>
    <row r="1798" spans="2:230" ht="12.75">
      <c r="B1798" s="48"/>
      <c r="C1798" s="48"/>
      <c r="D1798" s="48"/>
      <c r="E1798" s="55"/>
      <c r="F1798" s="56"/>
      <c r="G1798" s="56"/>
      <c r="H1798" s="56"/>
      <c r="I1798" s="48"/>
      <c r="J1798" s="48"/>
      <c r="K1798" s="48"/>
      <c r="L1798" s="56"/>
      <c r="M1798" s="48"/>
      <c r="N1798" s="48"/>
      <c r="O1798" s="49"/>
      <c r="P1798" s="48"/>
      <c r="Q1798" s="48"/>
      <c r="R1798" s="56"/>
      <c r="S1798" s="52"/>
      <c r="T1798" s="116"/>
      <c r="U1798" s="116"/>
      <c r="V1798" s="116"/>
      <c r="W1798" s="116"/>
      <c r="X1798" s="43"/>
      <c r="Y1798" s="43"/>
      <c r="Z1798" s="42"/>
      <c r="AA1798" s="43"/>
      <c r="AB1798" s="45"/>
      <c r="AC1798" s="45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  <c r="BE1798" s="29"/>
      <c r="BF1798" s="29"/>
      <c r="BG1798" s="29"/>
      <c r="BH1798" s="29"/>
      <c r="BI1798" s="29"/>
      <c r="BJ1798" s="29"/>
      <c r="BK1798" s="29"/>
      <c r="BL1798" s="29"/>
      <c r="BM1798" s="29"/>
      <c r="BN1798" s="29"/>
      <c r="BO1798" s="29"/>
      <c r="BP1798" s="29"/>
      <c r="BQ1798" s="29"/>
      <c r="BR1798" s="29"/>
      <c r="BS1798" s="29"/>
      <c r="BT1798" s="29"/>
      <c r="BU1798" s="29"/>
      <c r="BV1798" s="29"/>
      <c r="BW1798" s="29"/>
      <c r="BX1798" s="29"/>
      <c r="BY1798" s="29"/>
      <c r="BZ1798" s="29"/>
      <c r="CA1798" s="29"/>
      <c r="CB1798" s="29"/>
      <c r="CC1798" s="29"/>
      <c r="CD1798" s="29"/>
      <c r="CE1798" s="29"/>
      <c r="CF1798" s="29"/>
      <c r="CG1798" s="29"/>
      <c r="CH1798" s="29"/>
      <c r="CI1798" s="29"/>
      <c r="CJ1798" s="29"/>
      <c r="CK1798" s="29"/>
      <c r="CL1798" s="29"/>
      <c r="CM1798" s="29"/>
      <c r="CN1798" s="29"/>
      <c r="CO1798" s="29"/>
      <c r="CP1798" s="29"/>
      <c r="CQ1798" s="29"/>
      <c r="CR1798" s="29"/>
      <c r="CS1798" s="29"/>
      <c r="CT1798" s="29"/>
      <c r="CU1798" s="29"/>
      <c r="CV1798" s="29"/>
      <c r="CW1798" s="29"/>
      <c r="CX1798" s="29"/>
      <c r="CY1798" s="29"/>
      <c r="CZ1798" s="29"/>
      <c r="DA1798" s="29"/>
      <c r="DB1798" s="29"/>
      <c r="DC1798" s="29"/>
      <c r="DD1798" s="29"/>
      <c r="DE1798" s="29"/>
      <c r="DF1798" s="29"/>
      <c r="DG1798" s="29"/>
      <c r="DH1798" s="29"/>
      <c r="DI1798" s="29"/>
      <c r="DJ1798" s="29"/>
      <c r="DK1798" s="29"/>
      <c r="DL1798" s="29"/>
      <c r="DM1798" s="29"/>
      <c r="DN1798" s="29"/>
      <c r="DO1798" s="29"/>
      <c r="DP1798" s="29"/>
      <c r="DQ1798" s="29"/>
      <c r="DR1798" s="29"/>
      <c r="DS1798" s="29"/>
      <c r="DT1798" s="29"/>
      <c r="DU1798" s="29"/>
      <c r="DV1798" s="29"/>
      <c r="DW1798" s="29"/>
      <c r="DX1798" s="29"/>
      <c r="DY1798" s="29"/>
      <c r="DZ1798" s="29"/>
      <c r="EA1798" s="29"/>
      <c r="EB1798" s="29"/>
      <c r="EC1798" s="29"/>
      <c r="ED1798" s="29"/>
      <c r="EE1798" s="29"/>
      <c r="EF1798" s="29"/>
      <c r="EG1798" s="29"/>
      <c r="EH1798" s="29"/>
      <c r="EI1798" s="29"/>
      <c r="EJ1798" s="29"/>
      <c r="EK1798" s="29"/>
      <c r="EL1798" s="29"/>
      <c r="EM1798" s="29"/>
      <c r="EN1798" s="29"/>
      <c r="EO1798" s="29"/>
      <c r="EP1798" s="29"/>
      <c r="EQ1798" s="29"/>
      <c r="ER1798" s="29"/>
      <c r="ES1798" s="29"/>
      <c r="ET1798" s="29"/>
      <c r="EU1798" s="29"/>
      <c r="EV1798" s="29"/>
      <c r="EW1798" s="29"/>
      <c r="EX1798" s="29"/>
      <c r="EY1798" s="29"/>
      <c r="EZ1798" s="29"/>
      <c r="FA1798" s="29"/>
      <c r="FB1798" s="29"/>
      <c r="FC1798" s="29"/>
      <c r="FD1798" s="29"/>
      <c r="FE1798" s="29"/>
      <c r="FF1798" s="29"/>
      <c r="FG1798" s="29"/>
      <c r="FH1798" s="29"/>
      <c r="FI1798" s="29"/>
      <c r="FJ1798" s="29"/>
      <c r="FK1798" s="29"/>
      <c r="FL1798" s="29"/>
      <c r="FM1798" s="29"/>
      <c r="FN1798" s="29"/>
      <c r="FO1798" s="29"/>
      <c r="FP1798" s="29"/>
      <c r="FQ1798" s="29"/>
      <c r="FR1798" s="29"/>
      <c r="FS1798" s="29"/>
      <c r="FT1798" s="29"/>
      <c r="FU1798" s="29"/>
      <c r="FV1798" s="29"/>
      <c r="FW1798" s="29"/>
      <c r="FX1798" s="29"/>
      <c r="FY1798" s="29"/>
      <c r="FZ1798" s="29"/>
      <c r="GA1798" s="29"/>
      <c r="GB1798" s="29"/>
      <c r="GC1798" s="29"/>
      <c r="GD1798" s="29"/>
      <c r="GE1798" s="29"/>
      <c r="GF1798" s="29"/>
      <c r="GG1798" s="29"/>
      <c r="GH1798" s="29"/>
      <c r="GI1798" s="29"/>
      <c r="GJ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</row>
    <row r="1799" spans="2:230" ht="12.75">
      <c r="B1799" s="48"/>
      <c r="C1799" s="48"/>
      <c r="D1799" s="48"/>
      <c r="E1799" s="55"/>
      <c r="F1799" s="56"/>
      <c r="G1799" s="56"/>
      <c r="H1799" s="56"/>
      <c r="I1799" s="48"/>
      <c r="J1799" s="48"/>
      <c r="K1799" s="48"/>
      <c r="L1799" s="56"/>
      <c r="M1799" s="48"/>
      <c r="N1799" s="48"/>
      <c r="O1799" s="49"/>
      <c r="P1799" s="48"/>
      <c r="Q1799" s="48"/>
      <c r="R1799" s="56"/>
      <c r="S1799" s="52"/>
      <c r="T1799" s="116"/>
      <c r="U1799" s="116"/>
      <c r="V1799" s="116"/>
      <c r="W1799" s="116"/>
      <c r="X1799" s="43"/>
      <c r="Y1799" s="43"/>
      <c r="Z1799" s="42"/>
      <c r="AA1799" s="43"/>
      <c r="AB1799" s="45"/>
      <c r="AC1799" s="45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  <c r="BI1799" s="29"/>
      <c r="BJ1799" s="29"/>
      <c r="BK1799" s="29"/>
      <c r="BL1799" s="29"/>
      <c r="BM1799" s="29"/>
      <c r="BN1799" s="29"/>
      <c r="BO1799" s="29"/>
      <c r="BP1799" s="29"/>
      <c r="BQ1799" s="29"/>
      <c r="BR1799" s="29"/>
      <c r="BS1799" s="29"/>
      <c r="BT1799" s="29"/>
      <c r="BU1799" s="29"/>
      <c r="BV1799" s="29"/>
      <c r="BW1799" s="29"/>
      <c r="BX1799" s="29"/>
      <c r="BY1799" s="29"/>
      <c r="BZ1799" s="29"/>
      <c r="CA1799" s="29"/>
      <c r="CB1799" s="29"/>
      <c r="CC1799" s="29"/>
      <c r="CD1799" s="29"/>
      <c r="CE1799" s="29"/>
      <c r="CF1799" s="29"/>
      <c r="CG1799" s="29"/>
      <c r="CH1799" s="29"/>
      <c r="CI1799" s="29"/>
      <c r="CJ1799" s="29"/>
      <c r="CK1799" s="29"/>
      <c r="CL1799" s="29"/>
      <c r="CM1799" s="29"/>
      <c r="CN1799" s="29"/>
      <c r="CO1799" s="29"/>
      <c r="CP1799" s="29"/>
      <c r="CQ1799" s="29"/>
      <c r="CR1799" s="29"/>
      <c r="CS1799" s="29"/>
      <c r="CT1799" s="29"/>
      <c r="CU1799" s="29"/>
      <c r="CV1799" s="29"/>
      <c r="CW1799" s="29"/>
      <c r="CX1799" s="29"/>
      <c r="CY1799" s="29"/>
      <c r="CZ1799" s="29"/>
      <c r="DA1799" s="29"/>
      <c r="DB1799" s="29"/>
      <c r="DC1799" s="29"/>
      <c r="DD1799" s="29"/>
      <c r="DE1799" s="29"/>
      <c r="DF1799" s="29"/>
      <c r="DG1799" s="29"/>
      <c r="DH1799" s="29"/>
      <c r="DI1799" s="29"/>
      <c r="DJ1799" s="29"/>
      <c r="DK1799" s="29"/>
      <c r="DL1799" s="29"/>
      <c r="DM1799" s="29"/>
      <c r="DN1799" s="29"/>
      <c r="DO1799" s="29"/>
      <c r="DP1799" s="29"/>
      <c r="DQ1799" s="29"/>
      <c r="DR1799" s="29"/>
      <c r="DS1799" s="29"/>
      <c r="DT1799" s="29"/>
      <c r="DU1799" s="29"/>
      <c r="DV1799" s="29"/>
      <c r="DW1799" s="29"/>
      <c r="DX1799" s="29"/>
      <c r="DY1799" s="29"/>
      <c r="DZ1799" s="29"/>
      <c r="EA1799" s="29"/>
      <c r="EB1799" s="29"/>
      <c r="EC1799" s="29"/>
      <c r="ED1799" s="29"/>
      <c r="EE1799" s="29"/>
      <c r="EF1799" s="29"/>
      <c r="EG1799" s="29"/>
      <c r="EH1799" s="29"/>
      <c r="EI1799" s="29"/>
      <c r="EJ1799" s="29"/>
      <c r="EK1799" s="29"/>
      <c r="EL1799" s="29"/>
      <c r="EM1799" s="29"/>
      <c r="EN1799" s="29"/>
      <c r="EO1799" s="29"/>
      <c r="EP1799" s="29"/>
      <c r="EQ1799" s="29"/>
      <c r="ER1799" s="29"/>
      <c r="ES1799" s="29"/>
      <c r="ET1799" s="29"/>
      <c r="EU1799" s="29"/>
      <c r="EV1799" s="29"/>
      <c r="EW1799" s="29"/>
      <c r="EX1799" s="29"/>
      <c r="EY1799" s="29"/>
      <c r="EZ1799" s="29"/>
      <c r="FA1799" s="29"/>
      <c r="FB1799" s="29"/>
      <c r="FC1799" s="29"/>
      <c r="FD1799" s="29"/>
      <c r="FE1799" s="29"/>
      <c r="FF1799" s="29"/>
      <c r="FG1799" s="29"/>
      <c r="FH1799" s="29"/>
      <c r="FI1799" s="29"/>
      <c r="FJ1799" s="29"/>
      <c r="FK1799" s="29"/>
      <c r="FL1799" s="29"/>
      <c r="FM1799" s="29"/>
      <c r="FN1799" s="29"/>
      <c r="FO1799" s="29"/>
      <c r="FP1799" s="29"/>
      <c r="FQ1799" s="29"/>
      <c r="FR1799" s="29"/>
      <c r="FS1799" s="29"/>
      <c r="FT1799" s="29"/>
      <c r="FU1799" s="29"/>
      <c r="FV1799" s="29"/>
      <c r="FW1799" s="29"/>
      <c r="FX1799" s="29"/>
      <c r="FY1799" s="29"/>
      <c r="FZ1799" s="29"/>
      <c r="GA1799" s="29"/>
      <c r="GB1799" s="29"/>
      <c r="GC1799" s="29"/>
      <c r="GD1799" s="29"/>
      <c r="GE1799" s="29"/>
      <c r="GF1799" s="29"/>
      <c r="GG1799" s="29"/>
      <c r="GH1799" s="29"/>
      <c r="GI1799" s="29"/>
      <c r="GJ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</row>
    <row r="1800" spans="2:230" ht="12.75">
      <c r="B1800" s="48"/>
      <c r="C1800" s="48"/>
      <c r="D1800" s="48"/>
      <c r="E1800" s="55"/>
      <c r="F1800" s="56"/>
      <c r="G1800" s="56"/>
      <c r="H1800" s="56"/>
      <c r="I1800" s="48"/>
      <c r="J1800" s="48"/>
      <c r="K1800" s="48"/>
      <c r="L1800" s="56"/>
      <c r="M1800" s="48"/>
      <c r="N1800" s="48"/>
      <c r="O1800" s="49"/>
      <c r="P1800" s="48"/>
      <c r="Q1800" s="48"/>
      <c r="R1800" s="56"/>
      <c r="S1800" s="52"/>
      <c r="T1800" s="116"/>
      <c r="U1800" s="116"/>
      <c r="V1800" s="116"/>
      <c r="W1800" s="116"/>
      <c r="X1800" s="43"/>
      <c r="Y1800" s="43"/>
      <c r="Z1800" s="42"/>
      <c r="AA1800" s="43"/>
      <c r="AB1800" s="45"/>
      <c r="AC1800" s="45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  <c r="EB1800" s="29"/>
      <c r="EC1800" s="29"/>
      <c r="ED1800" s="29"/>
      <c r="EE1800" s="29"/>
      <c r="EF1800" s="29"/>
      <c r="EG1800" s="29"/>
      <c r="EH1800" s="29"/>
      <c r="EI1800" s="29"/>
      <c r="EJ1800" s="29"/>
      <c r="EK1800" s="29"/>
      <c r="EL1800" s="29"/>
      <c r="EM1800" s="29"/>
      <c r="EN1800" s="29"/>
      <c r="EO1800" s="29"/>
      <c r="EP1800" s="29"/>
      <c r="EQ1800" s="29"/>
      <c r="ER1800" s="29"/>
      <c r="ES1800" s="29"/>
      <c r="ET1800" s="29"/>
      <c r="EU1800" s="29"/>
      <c r="EV1800" s="29"/>
      <c r="EW1800" s="29"/>
      <c r="EX1800" s="29"/>
      <c r="EY1800" s="29"/>
      <c r="EZ1800" s="29"/>
      <c r="FA1800" s="29"/>
      <c r="FB1800" s="29"/>
      <c r="FC1800" s="29"/>
      <c r="FD1800" s="29"/>
      <c r="FE1800" s="29"/>
      <c r="FF1800" s="29"/>
      <c r="FG1800" s="29"/>
      <c r="FH1800" s="29"/>
      <c r="FI1800" s="29"/>
      <c r="FJ1800" s="29"/>
      <c r="FK1800" s="29"/>
      <c r="FL1800" s="29"/>
      <c r="FM1800" s="29"/>
      <c r="FN1800" s="29"/>
      <c r="FO1800" s="29"/>
      <c r="FP1800" s="29"/>
      <c r="FQ1800" s="29"/>
      <c r="FR1800" s="29"/>
      <c r="FS1800" s="29"/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29"/>
      <c r="GF1800" s="29"/>
      <c r="GG1800" s="29"/>
      <c r="GH1800" s="29"/>
      <c r="GI1800" s="29"/>
      <c r="GJ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</row>
    <row r="1801" spans="2:230" ht="12.75">
      <c r="B1801" s="48"/>
      <c r="C1801" s="48"/>
      <c r="D1801" s="48"/>
      <c r="E1801" s="55"/>
      <c r="F1801" s="56"/>
      <c r="G1801" s="56"/>
      <c r="H1801" s="56"/>
      <c r="I1801" s="48"/>
      <c r="J1801" s="48"/>
      <c r="K1801" s="48"/>
      <c r="L1801" s="56"/>
      <c r="M1801" s="48"/>
      <c r="N1801" s="48"/>
      <c r="O1801" s="49"/>
      <c r="P1801" s="48"/>
      <c r="Q1801" s="48"/>
      <c r="R1801" s="56"/>
      <c r="S1801" s="52"/>
      <c r="T1801" s="116"/>
      <c r="U1801" s="116"/>
      <c r="V1801" s="116"/>
      <c r="W1801" s="116"/>
      <c r="X1801" s="43"/>
      <c r="Y1801" s="43"/>
      <c r="Z1801" s="42"/>
      <c r="AA1801" s="43"/>
      <c r="AB1801" s="45"/>
      <c r="AC1801" s="45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  <c r="EB1801" s="29"/>
      <c r="EC1801" s="29"/>
      <c r="ED1801" s="29"/>
      <c r="EE1801" s="29"/>
      <c r="EF1801" s="29"/>
      <c r="EG1801" s="29"/>
      <c r="EH1801" s="29"/>
      <c r="EI1801" s="29"/>
      <c r="EJ1801" s="29"/>
      <c r="EK1801" s="29"/>
      <c r="EL1801" s="29"/>
      <c r="EM1801" s="29"/>
      <c r="EN1801" s="29"/>
      <c r="EO1801" s="29"/>
      <c r="EP1801" s="29"/>
      <c r="EQ1801" s="29"/>
      <c r="ER1801" s="29"/>
      <c r="ES1801" s="29"/>
      <c r="ET1801" s="29"/>
      <c r="EU1801" s="29"/>
      <c r="EV1801" s="29"/>
      <c r="EW1801" s="29"/>
      <c r="EX1801" s="29"/>
      <c r="EY1801" s="29"/>
      <c r="EZ1801" s="29"/>
      <c r="FA1801" s="29"/>
      <c r="FB1801" s="29"/>
      <c r="FC1801" s="29"/>
      <c r="FD1801" s="29"/>
      <c r="FE1801" s="29"/>
      <c r="FF1801" s="29"/>
      <c r="FG1801" s="29"/>
      <c r="FH1801" s="29"/>
      <c r="FI1801" s="29"/>
      <c r="FJ1801" s="29"/>
      <c r="FK1801" s="29"/>
      <c r="FL1801" s="29"/>
      <c r="FM1801" s="29"/>
      <c r="FN1801" s="29"/>
      <c r="FO1801" s="29"/>
      <c r="FP1801" s="29"/>
      <c r="FQ1801" s="29"/>
      <c r="FR1801" s="29"/>
      <c r="FS1801" s="29"/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29"/>
      <c r="GF1801" s="29"/>
      <c r="GG1801" s="29"/>
      <c r="GH1801" s="29"/>
      <c r="GI1801" s="29"/>
      <c r="GJ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</row>
    <row r="1802" spans="2:230" ht="12.75">
      <c r="B1802" s="48"/>
      <c r="C1802" s="48"/>
      <c r="D1802" s="48"/>
      <c r="E1802" s="55"/>
      <c r="F1802" s="56"/>
      <c r="G1802" s="56"/>
      <c r="H1802" s="56"/>
      <c r="I1802" s="48"/>
      <c r="J1802" s="48"/>
      <c r="K1802" s="48"/>
      <c r="L1802" s="56"/>
      <c r="M1802" s="48"/>
      <c r="N1802" s="48"/>
      <c r="O1802" s="49"/>
      <c r="P1802" s="48"/>
      <c r="Q1802" s="48"/>
      <c r="R1802" s="56"/>
      <c r="S1802" s="52"/>
      <c r="T1802" s="116"/>
      <c r="U1802" s="116"/>
      <c r="V1802" s="116"/>
      <c r="W1802" s="116"/>
      <c r="X1802" s="43"/>
      <c r="Y1802" s="43"/>
      <c r="Z1802" s="42"/>
      <c r="AA1802" s="43"/>
      <c r="AB1802" s="45"/>
      <c r="AC1802" s="45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</row>
    <row r="1803" spans="2:230" ht="12.75">
      <c r="B1803" s="48"/>
      <c r="C1803" s="48"/>
      <c r="D1803" s="48"/>
      <c r="E1803" s="55"/>
      <c r="F1803" s="56"/>
      <c r="G1803" s="56"/>
      <c r="H1803" s="56"/>
      <c r="I1803" s="48"/>
      <c r="J1803" s="48"/>
      <c r="K1803" s="48"/>
      <c r="L1803" s="56"/>
      <c r="M1803" s="48"/>
      <c r="N1803" s="48"/>
      <c r="O1803" s="49"/>
      <c r="P1803" s="48"/>
      <c r="Q1803" s="48"/>
      <c r="R1803" s="56"/>
      <c r="S1803" s="52"/>
      <c r="T1803" s="116"/>
      <c r="U1803" s="116"/>
      <c r="V1803" s="116"/>
      <c r="W1803" s="116"/>
      <c r="X1803" s="43"/>
      <c r="Y1803" s="43"/>
      <c r="Z1803" s="42"/>
      <c r="AA1803" s="43"/>
      <c r="AB1803" s="45"/>
      <c r="AC1803" s="45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29"/>
      <c r="GF1803" s="29"/>
      <c r="GG1803" s="29"/>
      <c r="GH1803" s="29"/>
      <c r="GI1803" s="29"/>
      <c r="GJ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</row>
    <row r="1804" spans="2:230" ht="12.75">
      <c r="B1804" s="48"/>
      <c r="C1804" s="48"/>
      <c r="D1804" s="48"/>
      <c r="E1804" s="55"/>
      <c r="F1804" s="56"/>
      <c r="G1804" s="56"/>
      <c r="H1804" s="56"/>
      <c r="I1804" s="48"/>
      <c r="J1804" s="48"/>
      <c r="K1804" s="48"/>
      <c r="L1804" s="56"/>
      <c r="M1804" s="48"/>
      <c r="N1804" s="48"/>
      <c r="O1804" s="49"/>
      <c r="P1804" s="48"/>
      <c r="Q1804" s="48"/>
      <c r="R1804" s="56"/>
      <c r="S1804" s="52"/>
      <c r="T1804" s="116"/>
      <c r="U1804" s="116"/>
      <c r="V1804" s="116"/>
      <c r="W1804" s="116"/>
      <c r="X1804" s="43"/>
      <c r="Y1804" s="43"/>
      <c r="Z1804" s="42"/>
      <c r="AA1804" s="43"/>
      <c r="AB1804" s="45"/>
      <c r="AC1804" s="45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/>
      <c r="DB1804" s="29"/>
      <c r="DC1804" s="29"/>
      <c r="DD1804" s="29"/>
      <c r="DE1804" s="29"/>
      <c r="DF1804" s="29"/>
      <c r="DG1804" s="29"/>
      <c r="DH1804" s="29"/>
      <c r="DI1804" s="29"/>
      <c r="DJ1804" s="29"/>
      <c r="DK1804" s="29"/>
      <c r="DL1804" s="29"/>
      <c r="DM1804" s="29"/>
      <c r="DN1804" s="29"/>
      <c r="DO1804" s="29"/>
      <c r="DP1804" s="29"/>
      <c r="DQ1804" s="29"/>
      <c r="DR1804" s="29"/>
      <c r="DS1804" s="29"/>
      <c r="DT1804" s="29"/>
      <c r="DU1804" s="29"/>
      <c r="DV1804" s="29"/>
      <c r="DW1804" s="29"/>
      <c r="DX1804" s="29"/>
      <c r="DY1804" s="29"/>
      <c r="DZ1804" s="29"/>
      <c r="EA1804" s="29"/>
      <c r="EB1804" s="29"/>
      <c r="EC1804" s="29"/>
      <c r="ED1804" s="29"/>
      <c r="EE1804" s="29"/>
      <c r="EF1804" s="29"/>
      <c r="EG1804" s="29"/>
      <c r="EH1804" s="29"/>
      <c r="EI1804" s="29"/>
      <c r="EJ1804" s="29"/>
      <c r="EK1804" s="29"/>
      <c r="EL1804" s="29"/>
      <c r="EM1804" s="29"/>
      <c r="EN1804" s="29"/>
      <c r="EO1804" s="29"/>
      <c r="EP1804" s="29"/>
      <c r="EQ1804" s="29"/>
      <c r="ER1804" s="29"/>
      <c r="ES1804" s="29"/>
      <c r="ET1804" s="29"/>
      <c r="EU1804" s="29"/>
      <c r="EV1804" s="29"/>
      <c r="EW1804" s="29"/>
      <c r="EX1804" s="29"/>
      <c r="EY1804" s="29"/>
      <c r="EZ1804" s="29"/>
      <c r="FA1804" s="29"/>
      <c r="FB1804" s="29"/>
      <c r="FC1804" s="29"/>
      <c r="FD1804" s="29"/>
      <c r="FE1804" s="29"/>
      <c r="FF1804" s="29"/>
      <c r="FG1804" s="29"/>
      <c r="FH1804" s="29"/>
      <c r="FI1804" s="29"/>
      <c r="FJ1804" s="29"/>
      <c r="FK1804" s="29"/>
      <c r="FL1804" s="29"/>
      <c r="FM1804" s="29"/>
      <c r="FN1804" s="29"/>
      <c r="FO1804" s="29"/>
      <c r="FP1804" s="29"/>
      <c r="FQ1804" s="29"/>
      <c r="FR1804" s="29"/>
      <c r="FS1804" s="29"/>
      <c r="FT1804" s="29"/>
      <c r="FU1804" s="29"/>
      <c r="FV1804" s="29"/>
      <c r="FW1804" s="29"/>
      <c r="FX1804" s="29"/>
      <c r="FY1804" s="29"/>
      <c r="FZ1804" s="29"/>
      <c r="GA1804" s="29"/>
      <c r="GB1804" s="29"/>
      <c r="GC1804" s="29"/>
      <c r="GD1804" s="29"/>
      <c r="GE1804" s="29"/>
      <c r="GF1804" s="29"/>
      <c r="GG1804" s="29"/>
      <c r="GH1804" s="29"/>
      <c r="GI1804" s="29"/>
      <c r="GJ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</row>
    <row r="1805" spans="2:230" ht="12.75">
      <c r="B1805" s="48"/>
      <c r="C1805" s="48"/>
      <c r="D1805" s="48"/>
      <c r="E1805" s="55"/>
      <c r="F1805" s="56"/>
      <c r="G1805" s="56"/>
      <c r="H1805" s="56"/>
      <c r="I1805" s="48"/>
      <c r="J1805" s="48"/>
      <c r="K1805" s="48"/>
      <c r="L1805" s="56"/>
      <c r="M1805" s="48"/>
      <c r="N1805" s="48"/>
      <c r="O1805" s="49"/>
      <c r="P1805" s="48"/>
      <c r="Q1805" s="48"/>
      <c r="R1805" s="56"/>
      <c r="S1805" s="52"/>
      <c r="T1805" s="116"/>
      <c r="U1805" s="116"/>
      <c r="V1805" s="116"/>
      <c r="W1805" s="116"/>
      <c r="X1805" s="43"/>
      <c r="Y1805" s="43"/>
      <c r="Z1805" s="42"/>
      <c r="AA1805" s="43"/>
      <c r="AB1805" s="45"/>
      <c r="AC1805" s="45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</row>
    <row r="1806" spans="2:230" ht="12.75">
      <c r="B1806" s="48"/>
      <c r="C1806" s="48"/>
      <c r="D1806" s="48"/>
      <c r="E1806" s="55"/>
      <c r="F1806" s="56"/>
      <c r="G1806" s="56"/>
      <c r="H1806" s="56"/>
      <c r="I1806" s="48"/>
      <c r="J1806" s="48"/>
      <c r="K1806" s="48"/>
      <c r="L1806" s="56"/>
      <c r="M1806" s="48"/>
      <c r="N1806" s="48"/>
      <c r="O1806" s="49"/>
      <c r="P1806" s="48"/>
      <c r="Q1806" s="48"/>
      <c r="R1806" s="56"/>
      <c r="S1806" s="52"/>
      <c r="T1806" s="116"/>
      <c r="U1806" s="116"/>
      <c r="V1806" s="116"/>
      <c r="W1806" s="116"/>
      <c r="X1806" s="43"/>
      <c r="Y1806" s="43"/>
      <c r="Z1806" s="42"/>
      <c r="AA1806" s="43"/>
      <c r="AB1806" s="45"/>
      <c r="AC1806" s="45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  <c r="EB1806" s="29"/>
      <c r="EC1806" s="29"/>
      <c r="ED1806" s="29"/>
      <c r="EE1806" s="29"/>
      <c r="EF1806" s="29"/>
      <c r="EG1806" s="29"/>
      <c r="EH1806" s="29"/>
      <c r="EI1806" s="29"/>
      <c r="EJ1806" s="29"/>
      <c r="EK1806" s="29"/>
      <c r="EL1806" s="29"/>
      <c r="EM1806" s="29"/>
      <c r="EN1806" s="29"/>
      <c r="EO1806" s="29"/>
      <c r="EP1806" s="29"/>
      <c r="EQ1806" s="29"/>
      <c r="ER1806" s="29"/>
      <c r="ES1806" s="29"/>
      <c r="ET1806" s="29"/>
      <c r="EU1806" s="29"/>
      <c r="EV1806" s="29"/>
      <c r="EW1806" s="29"/>
      <c r="EX1806" s="29"/>
      <c r="EY1806" s="29"/>
      <c r="EZ1806" s="29"/>
      <c r="FA1806" s="29"/>
      <c r="FB1806" s="29"/>
      <c r="FC1806" s="29"/>
      <c r="FD1806" s="29"/>
      <c r="FE1806" s="29"/>
      <c r="FF1806" s="29"/>
      <c r="FG1806" s="29"/>
      <c r="FH1806" s="29"/>
      <c r="FI1806" s="29"/>
      <c r="FJ1806" s="29"/>
      <c r="FK1806" s="29"/>
      <c r="FL1806" s="29"/>
      <c r="FM1806" s="29"/>
      <c r="FN1806" s="29"/>
      <c r="FO1806" s="29"/>
      <c r="FP1806" s="29"/>
      <c r="FQ1806" s="29"/>
      <c r="FR1806" s="29"/>
      <c r="FS1806" s="29"/>
      <c r="FT1806" s="29"/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29"/>
      <c r="GF1806" s="29"/>
      <c r="GG1806" s="29"/>
      <c r="GH1806" s="29"/>
      <c r="GI1806" s="29"/>
      <c r="GJ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</row>
    <row r="1807" spans="2:230" ht="12.75">
      <c r="B1807" s="48"/>
      <c r="C1807" s="48"/>
      <c r="D1807" s="48"/>
      <c r="E1807" s="55"/>
      <c r="F1807" s="56"/>
      <c r="G1807" s="56"/>
      <c r="H1807" s="56"/>
      <c r="I1807" s="48"/>
      <c r="J1807" s="48"/>
      <c r="K1807" s="48"/>
      <c r="L1807" s="56"/>
      <c r="M1807" s="48"/>
      <c r="N1807" s="48"/>
      <c r="O1807" s="49"/>
      <c r="P1807" s="48"/>
      <c r="Q1807" s="48"/>
      <c r="R1807" s="56"/>
      <c r="S1807" s="52"/>
      <c r="T1807" s="116"/>
      <c r="U1807" s="116"/>
      <c r="V1807" s="116"/>
      <c r="W1807" s="116"/>
      <c r="X1807" s="43"/>
      <c r="Y1807" s="43"/>
      <c r="Z1807" s="42"/>
      <c r="AA1807" s="43"/>
      <c r="AB1807" s="45"/>
      <c r="AC1807" s="45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  <c r="GG1807" s="29"/>
      <c r="GH1807" s="29"/>
      <c r="GI1807" s="29"/>
      <c r="GJ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</row>
    <row r="1808" spans="2:230" ht="12.75">
      <c r="B1808" s="48"/>
      <c r="C1808" s="48"/>
      <c r="D1808" s="48"/>
      <c r="E1808" s="55"/>
      <c r="F1808" s="56"/>
      <c r="G1808" s="56"/>
      <c r="H1808" s="56"/>
      <c r="I1808" s="48"/>
      <c r="J1808" s="48"/>
      <c r="K1808" s="48"/>
      <c r="L1808" s="56"/>
      <c r="M1808" s="48"/>
      <c r="N1808" s="48"/>
      <c r="O1808" s="49"/>
      <c r="P1808" s="48"/>
      <c r="Q1808" s="48"/>
      <c r="R1808" s="56"/>
      <c r="S1808" s="52"/>
      <c r="T1808" s="116"/>
      <c r="U1808" s="116"/>
      <c r="V1808" s="116"/>
      <c r="W1808" s="116"/>
      <c r="X1808" s="43"/>
      <c r="Y1808" s="43"/>
      <c r="Z1808" s="42"/>
      <c r="AA1808" s="43"/>
      <c r="AB1808" s="45"/>
      <c r="AC1808" s="45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  <c r="EB1808" s="29"/>
      <c r="EC1808" s="29"/>
      <c r="ED1808" s="29"/>
      <c r="EE1808" s="29"/>
      <c r="EF1808" s="29"/>
      <c r="EG1808" s="29"/>
      <c r="EH1808" s="29"/>
      <c r="EI1808" s="29"/>
      <c r="EJ1808" s="29"/>
      <c r="EK1808" s="29"/>
      <c r="EL1808" s="29"/>
      <c r="EM1808" s="29"/>
      <c r="EN1808" s="29"/>
      <c r="EO1808" s="29"/>
      <c r="EP1808" s="29"/>
      <c r="EQ1808" s="29"/>
      <c r="ER1808" s="29"/>
      <c r="ES1808" s="29"/>
      <c r="ET1808" s="29"/>
      <c r="EU1808" s="29"/>
      <c r="EV1808" s="29"/>
      <c r="EW1808" s="29"/>
      <c r="EX1808" s="29"/>
      <c r="EY1808" s="29"/>
      <c r="EZ1808" s="29"/>
      <c r="FA1808" s="29"/>
      <c r="FB1808" s="29"/>
      <c r="FC1808" s="29"/>
      <c r="FD1808" s="29"/>
      <c r="FE1808" s="29"/>
      <c r="FF1808" s="29"/>
      <c r="FG1808" s="29"/>
      <c r="FH1808" s="29"/>
      <c r="FI1808" s="29"/>
      <c r="FJ1808" s="29"/>
      <c r="FK1808" s="29"/>
      <c r="FL1808" s="29"/>
      <c r="FM1808" s="29"/>
      <c r="FN1808" s="29"/>
      <c r="FO1808" s="29"/>
      <c r="FP1808" s="29"/>
      <c r="FQ1808" s="29"/>
      <c r="FR1808" s="29"/>
      <c r="FS1808" s="29"/>
      <c r="FT1808" s="29"/>
      <c r="FU1808" s="29"/>
      <c r="FV1808" s="29"/>
      <c r="FW1808" s="29"/>
      <c r="FX1808" s="29"/>
      <c r="FY1808" s="29"/>
      <c r="FZ1808" s="29"/>
      <c r="GA1808" s="29"/>
      <c r="GB1808" s="29"/>
      <c r="GC1808" s="29"/>
      <c r="GD1808" s="29"/>
      <c r="GE1808" s="29"/>
      <c r="GF1808" s="29"/>
      <c r="GG1808" s="29"/>
      <c r="GH1808" s="29"/>
      <c r="GI1808" s="29"/>
      <c r="GJ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</row>
    <row r="1809" spans="2:230" ht="12.75">
      <c r="B1809" s="48"/>
      <c r="C1809" s="48"/>
      <c r="D1809" s="48"/>
      <c r="E1809" s="55"/>
      <c r="F1809" s="56"/>
      <c r="G1809" s="56"/>
      <c r="H1809" s="56"/>
      <c r="I1809" s="48"/>
      <c r="J1809" s="48"/>
      <c r="K1809" s="48"/>
      <c r="L1809" s="56"/>
      <c r="M1809" s="48"/>
      <c r="N1809" s="48"/>
      <c r="O1809" s="49"/>
      <c r="P1809" s="48"/>
      <c r="Q1809" s="48"/>
      <c r="R1809" s="56"/>
      <c r="S1809" s="52"/>
      <c r="T1809" s="116"/>
      <c r="U1809" s="116"/>
      <c r="V1809" s="116"/>
      <c r="W1809" s="116"/>
      <c r="X1809" s="43"/>
      <c r="Y1809" s="43"/>
      <c r="Z1809" s="42"/>
      <c r="AA1809" s="43"/>
      <c r="AB1809" s="45"/>
      <c r="AC1809" s="45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/>
      <c r="DB1809" s="29"/>
      <c r="DC1809" s="29"/>
      <c r="DD1809" s="29"/>
      <c r="DE1809" s="29"/>
      <c r="DF1809" s="29"/>
      <c r="DG1809" s="29"/>
      <c r="DH1809" s="29"/>
      <c r="DI1809" s="29"/>
      <c r="DJ1809" s="29"/>
      <c r="DK1809" s="29"/>
      <c r="DL1809" s="29"/>
      <c r="DM1809" s="29"/>
      <c r="DN1809" s="29"/>
      <c r="DO1809" s="29"/>
      <c r="DP1809" s="29"/>
      <c r="DQ1809" s="29"/>
      <c r="DR1809" s="29"/>
      <c r="DS1809" s="29"/>
      <c r="DT1809" s="29"/>
      <c r="DU1809" s="29"/>
      <c r="DV1809" s="29"/>
      <c r="DW1809" s="29"/>
      <c r="DX1809" s="29"/>
      <c r="DY1809" s="29"/>
      <c r="DZ1809" s="29"/>
      <c r="EA1809" s="29"/>
      <c r="EB1809" s="29"/>
      <c r="EC1809" s="29"/>
      <c r="ED1809" s="29"/>
      <c r="EE1809" s="29"/>
      <c r="EF1809" s="29"/>
      <c r="EG1809" s="29"/>
      <c r="EH1809" s="29"/>
      <c r="EI1809" s="29"/>
      <c r="EJ1809" s="29"/>
      <c r="EK1809" s="29"/>
      <c r="EL1809" s="29"/>
      <c r="EM1809" s="29"/>
      <c r="EN1809" s="29"/>
      <c r="EO1809" s="29"/>
      <c r="EP1809" s="29"/>
      <c r="EQ1809" s="29"/>
      <c r="ER1809" s="29"/>
      <c r="ES1809" s="29"/>
      <c r="ET1809" s="29"/>
      <c r="EU1809" s="29"/>
      <c r="EV1809" s="29"/>
      <c r="EW1809" s="29"/>
      <c r="EX1809" s="29"/>
      <c r="EY1809" s="29"/>
      <c r="EZ1809" s="29"/>
      <c r="FA1809" s="29"/>
      <c r="FB1809" s="29"/>
      <c r="FC1809" s="29"/>
      <c r="FD1809" s="29"/>
      <c r="FE1809" s="29"/>
      <c r="FF1809" s="29"/>
      <c r="FG1809" s="29"/>
      <c r="FH1809" s="29"/>
      <c r="FI1809" s="29"/>
      <c r="FJ1809" s="29"/>
      <c r="FK1809" s="29"/>
      <c r="FL1809" s="29"/>
      <c r="FM1809" s="29"/>
      <c r="FN1809" s="29"/>
      <c r="FO1809" s="29"/>
      <c r="FP1809" s="29"/>
      <c r="FQ1809" s="29"/>
      <c r="FR1809" s="29"/>
      <c r="FS1809" s="29"/>
      <c r="FT1809" s="29"/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29"/>
      <c r="GF1809" s="29"/>
      <c r="GG1809" s="29"/>
      <c r="GH1809" s="29"/>
      <c r="GI1809" s="29"/>
      <c r="GJ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</row>
    <row r="1810" spans="2:230" ht="12.75">
      <c r="B1810" s="48"/>
      <c r="C1810" s="48"/>
      <c r="D1810" s="48"/>
      <c r="E1810" s="55"/>
      <c r="F1810" s="56"/>
      <c r="G1810" s="56"/>
      <c r="H1810" s="56"/>
      <c r="I1810" s="48"/>
      <c r="J1810" s="48"/>
      <c r="K1810" s="48"/>
      <c r="L1810" s="56"/>
      <c r="M1810" s="48"/>
      <c r="N1810" s="48"/>
      <c r="O1810" s="49"/>
      <c r="P1810" s="48"/>
      <c r="Q1810" s="48"/>
      <c r="R1810" s="56"/>
      <c r="S1810" s="52"/>
      <c r="T1810" s="116"/>
      <c r="U1810" s="116"/>
      <c r="V1810" s="116"/>
      <c r="W1810" s="116"/>
      <c r="X1810" s="43"/>
      <c r="Y1810" s="43"/>
      <c r="Z1810" s="42"/>
      <c r="AA1810" s="43"/>
      <c r="AB1810" s="45"/>
      <c r="AC1810" s="45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/>
      <c r="DB1810" s="29"/>
      <c r="DC1810" s="29"/>
      <c r="DD1810" s="29"/>
      <c r="DE1810" s="29"/>
      <c r="DF1810" s="29"/>
      <c r="DG1810" s="29"/>
      <c r="DH1810" s="29"/>
      <c r="DI1810" s="29"/>
      <c r="DJ1810" s="29"/>
      <c r="DK1810" s="29"/>
      <c r="DL1810" s="29"/>
      <c r="DM1810" s="29"/>
      <c r="DN1810" s="29"/>
      <c r="DO1810" s="29"/>
      <c r="DP1810" s="29"/>
      <c r="DQ1810" s="29"/>
      <c r="DR1810" s="29"/>
      <c r="DS1810" s="29"/>
      <c r="DT1810" s="29"/>
      <c r="DU1810" s="29"/>
      <c r="DV1810" s="29"/>
      <c r="DW1810" s="29"/>
      <c r="DX1810" s="29"/>
      <c r="DY1810" s="29"/>
      <c r="DZ1810" s="29"/>
      <c r="EA1810" s="29"/>
      <c r="EB1810" s="29"/>
      <c r="EC1810" s="29"/>
      <c r="ED1810" s="29"/>
      <c r="EE1810" s="29"/>
      <c r="EF1810" s="29"/>
      <c r="EG1810" s="29"/>
      <c r="EH1810" s="29"/>
      <c r="EI1810" s="29"/>
      <c r="EJ1810" s="29"/>
      <c r="EK1810" s="29"/>
      <c r="EL1810" s="29"/>
      <c r="EM1810" s="29"/>
      <c r="EN1810" s="29"/>
      <c r="EO1810" s="29"/>
      <c r="EP1810" s="29"/>
      <c r="EQ1810" s="29"/>
      <c r="ER1810" s="29"/>
      <c r="ES1810" s="29"/>
      <c r="ET1810" s="29"/>
      <c r="EU1810" s="29"/>
      <c r="EV1810" s="29"/>
      <c r="EW1810" s="29"/>
      <c r="EX1810" s="29"/>
      <c r="EY1810" s="29"/>
      <c r="EZ1810" s="29"/>
      <c r="FA1810" s="29"/>
      <c r="FB1810" s="29"/>
      <c r="FC1810" s="29"/>
      <c r="FD1810" s="29"/>
      <c r="FE1810" s="29"/>
      <c r="FF1810" s="29"/>
      <c r="FG1810" s="29"/>
      <c r="FH1810" s="29"/>
      <c r="FI1810" s="29"/>
      <c r="FJ1810" s="29"/>
      <c r="FK1810" s="29"/>
      <c r="FL1810" s="29"/>
      <c r="FM1810" s="29"/>
      <c r="FN1810" s="29"/>
      <c r="FO1810" s="29"/>
      <c r="FP1810" s="29"/>
      <c r="FQ1810" s="29"/>
      <c r="FR1810" s="29"/>
      <c r="FS1810" s="29"/>
      <c r="FT1810" s="29"/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29"/>
      <c r="GF1810" s="29"/>
      <c r="GG1810" s="29"/>
      <c r="GH1810" s="29"/>
      <c r="GI1810" s="29"/>
      <c r="GJ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</row>
    <row r="1811" spans="2:230" ht="12.75">
      <c r="B1811" s="48"/>
      <c r="C1811" s="48"/>
      <c r="D1811" s="48"/>
      <c r="E1811" s="55"/>
      <c r="F1811" s="56"/>
      <c r="G1811" s="56"/>
      <c r="H1811" s="56"/>
      <c r="I1811" s="48"/>
      <c r="J1811" s="48"/>
      <c r="K1811" s="48"/>
      <c r="L1811" s="56"/>
      <c r="M1811" s="48"/>
      <c r="N1811" s="48"/>
      <c r="O1811" s="49"/>
      <c r="P1811" s="48"/>
      <c r="Q1811" s="48"/>
      <c r="R1811" s="56"/>
      <c r="S1811" s="52"/>
      <c r="T1811" s="116"/>
      <c r="U1811" s="116"/>
      <c r="V1811" s="116"/>
      <c r="W1811" s="116"/>
      <c r="X1811" s="43"/>
      <c r="Y1811" s="43"/>
      <c r="Z1811" s="42"/>
      <c r="AA1811" s="43"/>
      <c r="AB1811" s="45"/>
      <c r="AC1811" s="45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</row>
    <row r="1812" spans="2:230" ht="12.75">
      <c r="B1812" s="48"/>
      <c r="C1812" s="48"/>
      <c r="D1812" s="48"/>
      <c r="E1812" s="55"/>
      <c r="F1812" s="56"/>
      <c r="G1812" s="56"/>
      <c r="H1812" s="56"/>
      <c r="I1812" s="48"/>
      <c r="J1812" s="48"/>
      <c r="K1812" s="48"/>
      <c r="L1812" s="56"/>
      <c r="M1812" s="48"/>
      <c r="N1812" s="48"/>
      <c r="O1812" s="49"/>
      <c r="P1812" s="48"/>
      <c r="Q1812" s="48"/>
      <c r="R1812" s="56"/>
      <c r="S1812" s="52"/>
      <c r="T1812" s="116"/>
      <c r="U1812" s="116"/>
      <c r="V1812" s="116"/>
      <c r="W1812" s="116"/>
      <c r="X1812" s="43"/>
      <c r="Y1812" s="43"/>
      <c r="Z1812" s="42"/>
      <c r="AA1812" s="43"/>
      <c r="AB1812" s="45"/>
      <c r="AC1812" s="45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/>
      <c r="DB1812" s="29"/>
      <c r="DC1812" s="29"/>
      <c r="DD1812" s="29"/>
      <c r="DE1812" s="29"/>
      <c r="DF1812" s="29"/>
      <c r="DG1812" s="29"/>
      <c r="DH1812" s="29"/>
      <c r="DI1812" s="29"/>
      <c r="DJ1812" s="29"/>
      <c r="DK1812" s="29"/>
      <c r="DL1812" s="29"/>
      <c r="DM1812" s="29"/>
      <c r="DN1812" s="29"/>
      <c r="DO1812" s="29"/>
      <c r="DP1812" s="29"/>
      <c r="DQ1812" s="29"/>
      <c r="DR1812" s="29"/>
      <c r="DS1812" s="29"/>
      <c r="DT1812" s="29"/>
      <c r="DU1812" s="29"/>
      <c r="DV1812" s="29"/>
      <c r="DW1812" s="29"/>
      <c r="DX1812" s="29"/>
      <c r="DY1812" s="29"/>
      <c r="DZ1812" s="29"/>
      <c r="EA1812" s="29"/>
      <c r="EB1812" s="29"/>
      <c r="EC1812" s="29"/>
      <c r="ED1812" s="29"/>
      <c r="EE1812" s="29"/>
      <c r="EF1812" s="29"/>
      <c r="EG1812" s="29"/>
      <c r="EH1812" s="29"/>
      <c r="EI1812" s="29"/>
      <c r="EJ1812" s="29"/>
      <c r="EK1812" s="29"/>
      <c r="EL1812" s="29"/>
      <c r="EM1812" s="29"/>
      <c r="EN1812" s="29"/>
      <c r="EO1812" s="29"/>
      <c r="EP1812" s="29"/>
      <c r="EQ1812" s="29"/>
      <c r="ER1812" s="29"/>
      <c r="ES1812" s="29"/>
      <c r="ET1812" s="29"/>
      <c r="EU1812" s="29"/>
      <c r="EV1812" s="29"/>
      <c r="EW1812" s="29"/>
      <c r="EX1812" s="29"/>
      <c r="EY1812" s="29"/>
      <c r="EZ1812" s="29"/>
      <c r="FA1812" s="29"/>
      <c r="FB1812" s="29"/>
      <c r="FC1812" s="29"/>
      <c r="FD1812" s="29"/>
      <c r="FE1812" s="29"/>
      <c r="FF1812" s="29"/>
      <c r="FG1812" s="29"/>
      <c r="FH1812" s="29"/>
      <c r="FI1812" s="29"/>
      <c r="FJ1812" s="29"/>
      <c r="FK1812" s="29"/>
      <c r="FL1812" s="29"/>
      <c r="FM1812" s="29"/>
      <c r="FN1812" s="29"/>
      <c r="FO1812" s="29"/>
      <c r="FP1812" s="29"/>
      <c r="FQ1812" s="29"/>
      <c r="FR1812" s="29"/>
      <c r="FS1812" s="29"/>
      <c r="FT1812" s="29"/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29"/>
      <c r="GF1812" s="29"/>
      <c r="GG1812" s="29"/>
      <c r="GH1812" s="29"/>
      <c r="GI1812" s="29"/>
      <c r="GJ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</row>
    <row r="1813" spans="2:230" ht="12.75">
      <c r="B1813" s="48"/>
      <c r="C1813" s="48"/>
      <c r="D1813" s="48"/>
      <c r="E1813" s="55"/>
      <c r="F1813" s="56"/>
      <c r="G1813" s="56"/>
      <c r="H1813" s="56"/>
      <c r="I1813" s="48"/>
      <c r="J1813" s="48"/>
      <c r="K1813" s="48"/>
      <c r="L1813" s="56"/>
      <c r="M1813" s="48"/>
      <c r="N1813" s="48"/>
      <c r="O1813" s="49"/>
      <c r="P1813" s="48"/>
      <c r="Q1813" s="48"/>
      <c r="R1813" s="56"/>
      <c r="S1813" s="52"/>
      <c r="T1813" s="116"/>
      <c r="U1813" s="116"/>
      <c r="V1813" s="116"/>
      <c r="W1813" s="116"/>
      <c r="X1813" s="43"/>
      <c r="Y1813" s="43"/>
      <c r="Z1813" s="42"/>
      <c r="AA1813" s="43"/>
      <c r="AB1813" s="45"/>
      <c r="AC1813" s="45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  <c r="EB1813" s="29"/>
      <c r="EC1813" s="29"/>
      <c r="ED1813" s="29"/>
      <c r="EE1813" s="29"/>
      <c r="EF1813" s="29"/>
      <c r="EG1813" s="29"/>
      <c r="EH1813" s="29"/>
      <c r="EI1813" s="29"/>
      <c r="EJ1813" s="29"/>
      <c r="EK1813" s="29"/>
      <c r="EL1813" s="29"/>
      <c r="EM1813" s="29"/>
      <c r="EN1813" s="29"/>
      <c r="EO1813" s="29"/>
      <c r="EP1813" s="29"/>
      <c r="EQ1813" s="29"/>
      <c r="ER1813" s="29"/>
      <c r="ES1813" s="29"/>
      <c r="ET1813" s="29"/>
      <c r="EU1813" s="29"/>
      <c r="EV1813" s="29"/>
      <c r="EW1813" s="29"/>
      <c r="EX1813" s="29"/>
      <c r="EY1813" s="29"/>
      <c r="EZ1813" s="29"/>
      <c r="FA1813" s="29"/>
      <c r="FB1813" s="29"/>
      <c r="FC1813" s="29"/>
      <c r="FD1813" s="29"/>
      <c r="FE1813" s="29"/>
      <c r="FF1813" s="29"/>
      <c r="FG1813" s="29"/>
      <c r="FH1813" s="29"/>
      <c r="FI1813" s="29"/>
      <c r="FJ1813" s="29"/>
      <c r="FK1813" s="29"/>
      <c r="FL1813" s="29"/>
      <c r="FM1813" s="29"/>
      <c r="FN1813" s="29"/>
      <c r="FO1813" s="29"/>
      <c r="FP1813" s="29"/>
      <c r="FQ1813" s="29"/>
      <c r="FR1813" s="29"/>
      <c r="FS1813" s="29"/>
      <c r="FT1813" s="29"/>
      <c r="FU1813" s="29"/>
      <c r="FV1813" s="29"/>
      <c r="FW1813" s="29"/>
      <c r="FX1813" s="29"/>
      <c r="FY1813" s="29"/>
      <c r="FZ1813" s="29"/>
      <c r="GA1813" s="29"/>
      <c r="GB1813" s="29"/>
      <c r="GC1813" s="29"/>
      <c r="GD1813" s="29"/>
      <c r="GE1813" s="29"/>
      <c r="GF1813" s="29"/>
      <c r="GG1813" s="29"/>
      <c r="GH1813" s="29"/>
      <c r="GI1813" s="29"/>
      <c r="GJ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</row>
    <row r="1814" spans="2:230" ht="12.75">
      <c r="B1814" s="48"/>
      <c r="C1814" s="48"/>
      <c r="D1814" s="48"/>
      <c r="E1814" s="55"/>
      <c r="F1814" s="56"/>
      <c r="G1814" s="56"/>
      <c r="H1814" s="56"/>
      <c r="I1814" s="48"/>
      <c r="J1814" s="48"/>
      <c r="K1814" s="48"/>
      <c r="L1814" s="56"/>
      <c r="M1814" s="48"/>
      <c r="N1814" s="48"/>
      <c r="O1814" s="49"/>
      <c r="P1814" s="48"/>
      <c r="Q1814" s="48"/>
      <c r="R1814" s="56"/>
      <c r="S1814" s="52"/>
      <c r="T1814" s="116"/>
      <c r="U1814" s="116"/>
      <c r="V1814" s="116"/>
      <c r="W1814" s="116"/>
      <c r="X1814" s="43"/>
      <c r="Y1814" s="43"/>
      <c r="Z1814" s="42"/>
      <c r="AA1814" s="43"/>
      <c r="AB1814" s="45"/>
      <c r="AC1814" s="45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</row>
    <row r="1815" spans="2:230" ht="12.75">
      <c r="B1815" s="48"/>
      <c r="C1815" s="48"/>
      <c r="D1815" s="48"/>
      <c r="E1815" s="55"/>
      <c r="F1815" s="56"/>
      <c r="G1815" s="56"/>
      <c r="H1815" s="56"/>
      <c r="I1815" s="48"/>
      <c r="J1815" s="48"/>
      <c r="K1815" s="48"/>
      <c r="L1815" s="56"/>
      <c r="M1815" s="48"/>
      <c r="N1815" s="48"/>
      <c r="O1815" s="49"/>
      <c r="P1815" s="48"/>
      <c r="Q1815" s="48"/>
      <c r="R1815" s="56"/>
      <c r="S1815" s="52"/>
      <c r="T1815" s="116"/>
      <c r="U1815" s="116"/>
      <c r="V1815" s="116"/>
      <c r="W1815" s="116"/>
      <c r="X1815" s="43"/>
      <c r="Y1815" s="43"/>
      <c r="Z1815" s="42"/>
      <c r="AA1815" s="43"/>
      <c r="AB1815" s="45"/>
      <c r="AC1815" s="45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  <c r="EB1815" s="29"/>
      <c r="EC1815" s="29"/>
      <c r="ED1815" s="29"/>
      <c r="EE1815" s="29"/>
      <c r="EF1815" s="29"/>
      <c r="EG1815" s="29"/>
      <c r="EH1815" s="29"/>
      <c r="EI1815" s="29"/>
      <c r="EJ1815" s="29"/>
      <c r="EK1815" s="29"/>
      <c r="EL1815" s="29"/>
      <c r="EM1815" s="29"/>
      <c r="EN1815" s="29"/>
      <c r="EO1815" s="29"/>
      <c r="EP1815" s="29"/>
      <c r="EQ1815" s="29"/>
      <c r="ER1815" s="29"/>
      <c r="ES1815" s="29"/>
      <c r="ET1815" s="29"/>
      <c r="EU1815" s="29"/>
      <c r="EV1815" s="29"/>
      <c r="EW1815" s="29"/>
      <c r="EX1815" s="29"/>
      <c r="EY1815" s="29"/>
      <c r="EZ1815" s="29"/>
      <c r="FA1815" s="29"/>
      <c r="FB1815" s="29"/>
      <c r="FC1815" s="29"/>
      <c r="FD1815" s="29"/>
      <c r="FE1815" s="29"/>
      <c r="FF1815" s="29"/>
      <c r="FG1815" s="29"/>
      <c r="FH1815" s="29"/>
      <c r="FI1815" s="29"/>
      <c r="FJ1815" s="29"/>
      <c r="FK1815" s="29"/>
      <c r="FL1815" s="29"/>
      <c r="FM1815" s="29"/>
      <c r="FN1815" s="29"/>
      <c r="FO1815" s="29"/>
      <c r="FP1815" s="29"/>
      <c r="FQ1815" s="29"/>
      <c r="FR1815" s="29"/>
      <c r="FS1815" s="29"/>
      <c r="FT1815" s="29"/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29"/>
      <c r="GF1815" s="29"/>
      <c r="GG1815" s="29"/>
      <c r="GH1815" s="29"/>
      <c r="GI1815" s="29"/>
      <c r="GJ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</row>
    <row r="1816" spans="2:230" ht="12.75">
      <c r="B1816" s="48"/>
      <c r="C1816" s="48"/>
      <c r="D1816" s="48"/>
      <c r="E1816" s="55"/>
      <c r="F1816" s="56"/>
      <c r="G1816" s="56"/>
      <c r="H1816" s="56"/>
      <c r="I1816" s="48"/>
      <c r="J1816" s="48"/>
      <c r="K1816" s="48"/>
      <c r="L1816" s="56"/>
      <c r="M1816" s="48"/>
      <c r="N1816" s="48"/>
      <c r="O1816" s="49"/>
      <c r="P1816" s="48"/>
      <c r="Q1816" s="48"/>
      <c r="R1816" s="56"/>
      <c r="S1816" s="52"/>
      <c r="T1816" s="116"/>
      <c r="U1816" s="116"/>
      <c r="V1816" s="116"/>
      <c r="W1816" s="116"/>
      <c r="X1816" s="43"/>
      <c r="Y1816" s="43"/>
      <c r="Z1816" s="42"/>
      <c r="AA1816" s="43"/>
      <c r="AB1816" s="45"/>
      <c r="AC1816" s="45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/>
      <c r="DB1816" s="29"/>
      <c r="DC1816" s="29"/>
      <c r="DD1816" s="29"/>
      <c r="DE1816" s="29"/>
      <c r="DF1816" s="29"/>
      <c r="DG1816" s="29"/>
      <c r="DH1816" s="29"/>
      <c r="DI1816" s="29"/>
      <c r="DJ1816" s="29"/>
      <c r="DK1816" s="29"/>
      <c r="DL1816" s="29"/>
      <c r="DM1816" s="29"/>
      <c r="DN1816" s="29"/>
      <c r="DO1816" s="29"/>
      <c r="DP1816" s="29"/>
      <c r="DQ1816" s="29"/>
      <c r="DR1816" s="29"/>
      <c r="DS1816" s="29"/>
      <c r="DT1816" s="29"/>
      <c r="DU1816" s="29"/>
      <c r="DV1816" s="29"/>
      <c r="DW1816" s="29"/>
      <c r="DX1816" s="29"/>
      <c r="DY1816" s="29"/>
      <c r="DZ1816" s="29"/>
      <c r="EA1816" s="29"/>
      <c r="EB1816" s="29"/>
      <c r="EC1816" s="29"/>
      <c r="ED1816" s="29"/>
      <c r="EE1816" s="29"/>
      <c r="EF1816" s="29"/>
      <c r="EG1816" s="29"/>
      <c r="EH1816" s="29"/>
      <c r="EI1816" s="29"/>
      <c r="EJ1816" s="29"/>
      <c r="EK1816" s="29"/>
      <c r="EL1816" s="29"/>
      <c r="EM1816" s="29"/>
      <c r="EN1816" s="29"/>
      <c r="EO1816" s="29"/>
      <c r="EP1816" s="29"/>
      <c r="EQ1816" s="29"/>
      <c r="ER1816" s="29"/>
      <c r="ES1816" s="29"/>
      <c r="ET1816" s="29"/>
      <c r="EU1816" s="29"/>
      <c r="EV1816" s="29"/>
      <c r="EW1816" s="29"/>
      <c r="EX1816" s="29"/>
      <c r="EY1816" s="29"/>
      <c r="EZ1816" s="29"/>
      <c r="FA1816" s="29"/>
      <c r="FB1816" s="29"/>
      <c r="FC1816" s="29"/>
      <c r="FD1816" s="29"/>
      <c r="FE1816" s="29"/>
      <c r="FF1816" s="29"/>
      <c r="FG1816" s="29"/>
      <c r="FH1816" s="29"/>
      <c r="FI1816" s="29"/>
      <c r="FJ1816" s="29"/>
      <c r="FK1816" s="29"/>
      <c r="FL1816" s="29"/>
      <c r="FM1816" s="29"/>
      <c r="FN1816" s="29"/>
      <c r="FO1816" s="29"/>
      <c r="FP1816" s="29"/>
      <c r="FQ1816" s="29"/>
      <c r="FR1816" s="29"/>
      <c r="FS1816" s="29"/>
      <c r="FT1816" s="29"/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29"/>
      <c r="GF1816" s="29"/>
      <c r="GG1816" s="29"/>
      <c r="GH1816" s="29"/>
      <c r="GI1816" s="29"/>
      <c r="GJ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</row>
    <row r="1817" spans="2:230" ht="12.75">
      <c r="B1817" s="48"/>
      <c r="C1817" s="48"/>
      <c r="D1817" s="48"/>
      <c r="E1817" s="55"/>
      <c r="F1817" s="56"/>
      <c r="G1817" s="56"/>
      <c r="H1817" s="56"/>
      <c r="I1817" s="48"/>
      <c r="J1817" s="48"/>
      <c r="K1817" s="48"/>
      <c r="L1817" s="56"/>
      <c r="M1817" s="48"/>
      <c r="N1817" s="48"/>
      <c r="O1817" s="49"/>
      <c r="P1817" s="48"/>
      <c r="Q1817" s="48"/>
      <c r="R1817" s="56"/>
      <c r="S1817" s="52"/>
      <c r="T1817" s="116"/>
      <c r="U1817" s="116"/>
      <c r="V1817" s="116"/>
      <c r="W1817" s="116"/>
      <c r="X1817" s="43"/>
      <c r="Y1817" s="43"/>
      <c r="Z1817" s="42"/>
      <c r="AA1817" s="43"/>
      <c r="AB1817" s="45"/>
      <c r="AC1817" s="45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</row>
    <row r="1818" spans="2:230" ht="12.75">
      <c r="B1818" s="48"/>
      <c r="C1818" s="48"/>
      <c r="D1818" s="48"/>
      <c r="E1818" s="55"/>
      <c r="F1818" s="56"/>
      <c r="G1818" s="56"/>
      <c r="H1818" s="56"/>
      <c r="I1818" s="48"/>
      <c r="J1818" s="48"/>
      <c r="K1818" s="48"/>
      <c r="L1818" s="56"/>
      <c r="M1818" s="48"/>
      <c r="N1818" s="48"/>
      <c r="O1818" s="49"/>
      <c r="P1818" s="48"/>
      <c r="Q1818" s="48"/>
      <c r="R1818" s="56"/>
      <c r="S1818" s="52"/>
      <c r="T1818" s="116"/>
      <c r="U1818" s="116"/>
      <c r="V1818" s="116"/>
      <c r="W1818" s="116"/>
      <c r="X1818" s="43"/>
      <c r="Y1818" s="43"/>
      <c r="Z1818" s="42"/>
      <c r="AA1818" s="43"/>
      <c r="AB1818" s="45"/>
      <c r="AC1818" s="45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  <c r="DM1818" s="29"/>
      <c r="DN1818" s="29"/>
      <c r="DO1818" s="29"/>
      <c r="DP1818" s="29"/>
      <c r="DQ1818" s="29"/>
      <c r="DR1818" s="29"/>
      <c r="DS1818" s="29"/>
      <c r="DT1818" s="29"/>
      <c r="DU1818" s="29"/>
      <c r="DV1818" s="29"/>
      <c r="DW1818" s="29"/>
      <c r="DX1818" s="29"/>
      <c r="DY1818" s="29"/>
      <c r="DZ1818" s="29"/>
      <c r="EA1818" s="29"/>
      <c r="EB1818" s="29"/>
      <c r="EC1818" s="29"/>
      <c r="ED1818" s="29"/>
      <c r="EE1818" s="29"/>
      <c r="EF1818" s="29"/>
      <c r="EG1818" s="29"/>
      <c r="EH1818" s="29"/>
      <c r="EI1818" s="29"/>
      <c r="EJ1818" s="29"/>
      <c r="EK1818" s="29"/>
      <c r="EL1818" s="29"/>
      <c r="EM1818" s="29"/>
      <c r="EN1818" s="29"/>
      <c r="EO1818" s="29"/>
      <c r="EP1818" s="29"/>
      <c r="EQ1818" s="29"/>
      <c r="ER1818" s="29"/>
      <c r="ES1818" s="29"/>
      <c r="ET1818" s="29"/>
      <c r="EU1818" s="29"/>
      <c r="EV1818" s="29"/>
      <c r="EW1818" s="29"/>
      <c r="EX1818" s="29"/>
      <c r="EY1818" s="29"/>
      <c r="EZ1818" s="29"/>
      <c r="FA1818" s="29"/>
      <c r="FB1818" s="29"/>
      <c r="FC1818" s="29"/>
      <c r="FD1818" s="29"/>
      <c r="FE1818" s="29"/>
      <c r="FF1818" s="29"/>
      <c r="FG1818" s="29"/>
      <c r="FH1818" s="29"/>
      <c r="FI1818" s="29"/>
      <c r="FJ1818" s="29"/>
      <c r="FK1818" s="29"/>
      <c r="FL1818" s="29"/>
      <c r="FM1818" s="29"/>
      <c r="FN1818" s="29"/>
      <c r="FO1818" s="29"/>
      <c r="FP1818" s="29"/>
      <c r="FQ1818" s="29"/>
      <c r="FR1818" s="29"/>
      <c r="FS1818" s="29"/>
      <c r="FT1818" s="29"/>
      <c r="FU1818" s="29"/>
      <c r="FV1818" s="29"/>
      <c r="FW1818" s="29"/>
      <c r="FX1818" s="29"/>
      <c r="FY1818" s="29"/>
      <c r="FZ1818" s="29"/>
      <c r="GA1818" s="29"/>
      <c r="GB1818" s="29"/>
      <c r="GC1818" s="29"/>
      <c r="GD1818" s="29"/>
      <c r="GE1818" s="29"/>
      <c r="GF1818" s="29"/>
      <c r="GG1818" s="29"/>
      <c r="GH1818" s="29"/>
      <c r="GI1818" s="29"/>
      <c r="GJ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</row>
    <row r="1819" spans="2:230" ht="12.75">
      <c r="B1819" s="48"/>
      <c r="C1819" s="48"/>
      <c r="D1819" s="48"/>
      <c r="E1819" s="55"/>
      <c r="F1819" s="56"/>
      <c r="G1819" s="56"/>
      <c r="H1819" s="56"/>
      <c r="I1819" s="48"/>
      <c r="J1819" s="48"/>
      <c r="K1819" s="48"/>
      <c r="L1819" s="56"/>
      <c r="M1819" s="48"/>
      <c r="N1819" s="48"/>
      <c r="O1819" s="49"/>
      <c r="P1819" s="48"/>
      <c r="Q1819" s="48"/>
      <c r="R1819" s="56"/>
      <c r="S1819" s="52"/>
      <c r="T1819" s="116"/>
      <c r="U1819" s="116"/>
      <c r="V1819" s="116"/>
      <c r="W1819" s="116"/>
      <c r="X1819" s="43"/>
      <c r="Y1819" s="43"/>
      <c r="Z1819" s="42"/>
      <c r="AA1819" s="43"/>
      <c r="AB1819" s="45"/>
      <c r="AC1819" s="45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</row>
    <row r="1820" spans="2:230" ht="12.75">
      <c r="B1820" s="48"/>
      <c r="C1820" s="48"/>
      <c r="D1820" s="48"/>
      <c r="E1820" s="55"/>
      <c r="F1820" s="56"/>
      <c r="G1820" s="56"/>
      <c r="H1820" s="56"/>
      <c r="I1820" s="48"/>
      <c r="J1820" s="48"/>
      <c r="K1820" s="48"/>
      <c r="L1820" s="56"/>
      <c r="M1820" s="48"/>
      <c r="N1820" s="48"/>
      <c r="O1820" s="49"/>
      <c r="P1820" s="48"/>
      <c r="Q1820" s="48"/>
      <c r="R1820" s="56"/>
      <c r="S1820" s="52"/>
      <c r="T1820" s="116"/>
      <c r="U1820" s="116"/>
      <c r="V1820" s="116"/>
      <c r="W1820" s="116"/>
      <c r="X1820" s="43"/>
      <c r="Y1820" s="43"/>
      <c r="Z1820" s="42"/>
      <c r="AA1820" s="43"/>
      <c r="AB1820" s="45"/>
      <c r="AC1820" s="45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/>
      <c r="DB1820" s="29"/>
      <c r="DC1820" s="29"/>
      <c r="DD1820" s="29"/>
      <c r="DE1820" s="29"/>
      <c r="DF1820" s="29"/>
      <c r="DG1820" s="29"/>
      <c r="DH1820" s="29"/>
      <c r="DI1820" s="29"/>
      <c r="DJ1820" s="29"/>
      <c r="DK1820" s="29"/>
      <c r="DL1820" s="29"/>
      <c r="DM1820" s="29"/>
      <c r="DN1820" s="29"/>
      <c r="DO1820" s="29"/>
      <c r="DP1820" s="29"/>
      <c r="DQ1820" s="29"/>
      <c r="DR1820" s="29"/>
      <c r="DS1820" s="29"/>
      <c r="DT1820" s="29"/>
      <c r="DU1820" s="29"/>
      <c r="DV1820" s="29"/>
      <c r="DW1820" s="29"/>
      <c r="DX1820" s="29"/>
      <c r="DY1820" s="29"/>
      <c r="DZ1820" s="29"/>
      <c r="EA1820" s="29"/>
      <c r="EB1820" s="29"/>
      <c r="EC1820" s="29"/>
      <c r="ED1820" s="29"/>
      <c r="EE1820" s="29"/>
      <c r="EF1820" s="29"/>
      <c r="EG1820" s="29"/>
      <c r="EH1820" s="29"/>
      <c r="EI1820" s="29"/>
      <c r="EJ1820" s="29"/>
      <c r="EK1820" s="29"/>
      <c r="EL1820" s="29"/>
      <c r="EM1820" s="29"/>
      <c r="EN1820" s="29"/>
      <c r="EO1820" s="29"/>
      <c r="EP1820" s="29"/>
      <c r="EQ1820" s="29"/>
      <c r="ER1820" s="29"/>
      <c r="ES1820" s="29"/>
      <c r="ET1820" s="29"/>
      <c r="EU1820" s="29"/>
      <c r="EV1820" s="29"/>
      <c r="EW1820" s="29"/>
      <c r="EX1820" s="29"/>
      <c r="EY1820" s="29"/>
      <c r="EZ1820" s="29"/>
      <c r="FA1820" s="29"/>
      <c r="FB1820" s="29"/>
      <c r="FC1820" s="29"/>
      <c r="FD1820" s="29"/>
      <c r="FE1820" s="29"/>
      <c r="FF1820" s="29"/>
      <c r="FG1820" s="29"/>
      <c r="FH1820" s="29"/>
      <c r="FI1820" s="29"/>
      <c r="FJ1820" s="29"/>
      <c r="FK1820" s="29"/>
      <c r="FL1820" s="29"/>
      <c r="FM1820" s="29"/>
      <c r="FN1820" s="29"/>
      <c r="FO1820" s="29"/>
      <c r="FP1820" s="29"/>
      <c r="FQ1820" s="29"/>
      <c r="FR1820" s="29"/>
      <c r="FS1820" s="29"/>
      <c r="FT1820" s="29"/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29"/>
      <c r="GF1820" s="29"/>
      <c r="GG1820" s="29"/>
      <c r="GH1820" s="29"/>
      <c r="GI1820" s="29"/>
      <c r="GJ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</row>
    <row r="1821" spans="2:230" ht="12.75">
      <c r="B1821" s="48"/>
      <c r="C1821" s="48"/>
      <c r="D1821" s="48"/>
      <c r="E1821" s="55"/>
      <c r="F1821" s="56"/>
      <c r="G1821" s="56"/>
      <c r="H1821" s="56"/>
      <c r="I1821" s="48"/>
      <c r="J1821" s="48"/>
      <c r="K1821" s="48"/>
      <c r="L1821" s="56"/>
      <c r="M1821" s="48"/>
      <c r="N1821" s="48"/>
      <c r="O1821" s="49"/>
      <c r="P1821" s="48"/>
      <c r="Q1821" s="48"/>
      <c r="R1821" s="56"/>
      <c r="S1821" s="52"/>
      <c r="T1821" s="116"/>
      <c r="U1821" s="116"/>
      <c r="V1821" s="116"/>
      <c r="W1821" s="116"/>
      <c r="X1821" s="43"/>
      <c r="Y1821" s="43"/>
      <c r="Z1821" s="42"/>
      <c r="AA1821" s="43"/>
      <c r="AB1821" s="45"/>
      <c r="AC1821" s="45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  <c r="EB1821" s="29"/>
      <c r="EC1821" s="29"/>
      <c r="ED1821" s="29"/>
      <c r="EE1821" s="29"/>
      <c r="EF1821" s="29"/>
      <c r="EG1821" s="29"/>
      <c r="EH1821" s="29"/>
      <c r="EI1821" s="29"/>
      <c r="EJ1821" s="29"/>
      <c r="EK1821" s="29"/>
      <c r="EL1821" s="29"/>
      <c r="EM1821" s="29"/>
      <c r="EN1821" s="29"/>
      <c r="EO1821" s="29"/>
      <c r="EP1821" s="29"/>
      <c r="EQ1821" s="29"/>
      <c r="ER1821" s="29"/>
      <c r="ES1821" s="29"/>
      <c r="ET1821" s="29"/>
      <c r="EU1821" s="29"/>
      <c r="EV1821" s="29"/>
      <c r="EW1821" s="29"/>
      <c r="EX1821" s="29"/>
      <c r="EY1821" s="29"/>
      <c r="EZ1821" s="29"/>
      <c r="FA1821" s="29"/>
      <c r="FB1821" s="29"/>
      <c r="FC1821" s="29"/>
      <c r="FD1821" s="29"/>
      <c r="FE1821" s="29"/>
      <c r="FF1821" s="29"/>
      <c r="FG1821" s="29"/>
      <c r="FH1821" s="29"/>
      <c r="FI1821" s="29"/>
      <c r="FJ1821" s="29"/>
      <c r="FK1821" s="29"/>
      <c r="FL1821" s="29"/>
      <c r="FM1821" s="29"/>
      <c r="FN1821" s="29"/>
      <c r="FO1821" s="29"/>
      <c r="FP1821" s="29"/>
      <c r="FQ1821" s="29"/>
      <c r="FR1821" s="29"/>
      <c r="FS1821" s="29"/>
      <c r="FT1821" s="29"/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29"/>
      <c r="GF1821" s="29"/>
      <c r="GG1821" s="29"/>
      <c r="GH1821" s="29"/>
      <c r="GI1821" s="29"/>
      <c r="GJ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</row>
    <row r="1822" spans="2:230" ht="12.75">
      <c r="B1822" s="48"/>
      <c r="C1822" s="48"/>
      <c r="D1822" s="48"/>
      <c r="E1822" s="55"/>
      <c r="F1822" s="56"/>
      <c r="G1822" s="56"/>
      <c r="H1822" s="56"/>
      <c r="I1822" s="48"/>
      <c r="J1822" s="48"/>
      <c r="K1822" s="48"/>
      <c r="L1822" s="56"/>
      <c r="M1822" s="48"/>
      <c r="N1822" s="48"/>
      <c r="O1822" s="49"/>
      <c r="P1822" s="48"/>
      <c r="Q1822" s="48"/>
      <c r="R1822" s="56"/>
      <c r="S1822" s="52"/>
      <c r="T1822" s="116"/>
      <c r="U1822" s="116"/>
      <c r="V1822" s="116"/>
      <c r="W1822" s="116"/>
      <c r="X1822" s="43"/>
      <c r="Y1822" s="43"/>
      <c r="Z1822" s="42"/>
      <c r="AA1822" s="43"/>
      <c r="AB1822" s="45"/>
      <c r="AC1822" s="45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</row>
    <row r="1823" spans="2:230" ht="12.75">
      <c r="B1823" s="48"/>
      <c r="C1823" s="48"/>
      <c r="D1823" s="48"/>
      <c r="E1823" s="55"/>
      <c r="F1823" s="56"/>
      <c r="G1823" s="56"/>
      <c r="H1823" s="56"/>
      <c r="I1823" s="48"/>
      <c r="J1823" s="48"/>
      <c r="K1823" s="48"/>
      <c r="L1823" s="56"/>
      <c r="M1823" s="48"/>
      <c r="N1823" s="48"/>
      <c r="O1823" s="49"/>
      <c r="P1823" s="48"/>
      <c r="Q1823" s="48"/>
      <c r="R1823" s="56"/>
      <c r="S1823" s="52"/>
      <c r="T1823" s="116"/>
      <c r="U1823" s="116"/>
      <c r="V1823" s="116"/>
      <c r="W1823" s="116"/>
      <c r="X1823" s="43"/>
      <c r="Y1823" s="43"/>
      <c r="Z1823" s="42"/>
      <c r="AA1823" s="43"/>
      <c r="AB1823" s="45"/>
      <c r="AC1823" s="45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29"/>
      <c r="GF1823" s="29"/>
      <c r="GG1823" s="29"/>
      <c r="GH1823" s="29"/>
      <c r="GI1823" s="29"/>
      <c r="GJ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</row>
    <row r="1824" spans="2:230" ht="12.75">
      <c r="B1824" s="48"/>
      <c r="C1824" s="48"/>
      <c r="D1824" s="48"/>
      <c r="E1824" s="55"/>
      <c r="F1824" s="56"/>
      <c r="G1824" s="56"/>
      <c r="H1824" s="56"/>
      <c r="I1824" s="48"/>
      <c r="J1824" s="48"/>
      <c r="K1824" s="48"/>
      <c r="L1824" s="56"/>
      <c r="M1824" s="48"/>
      <c r="N1824" s="48"/>
      <c r="O1824" s="49"/>
      <c r="P1824" s="48"/>
      <c r="Q1824" s="48"/>
      <c r="R1824" s="56"/>
      <c r="S1824" s="52"/>
      <c r="T1824" s="116"/>
      <c r="U1824" s="116"/>
      <c r="V1824" s="116"/>
      <c r="W1824" s="116"/>
      <c r="X1824" s="43"/>
      <c r="Y1824" s="43"/>
      <c r="Z1824" s="42"/>
      <c r="AA1824" s="43"/>
      <c r="AB1824" s="45"/>
      <c r="AC1824" s="45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/>
      <c r="DB1824" s="29"/>
      <c r="DC1824" s="29"/>
      <c r="DD1824" s="29"/>
      <c r="DE1824" s="29"/>
      <c r="DF1824" s="29"/>
      <c r="DG1824" s="29"/>
      <c r="DH1824" s="29"/>
      <c r="DI1824" s="29"/>
      <c r="DJ1824" s="29"/>
      <c r="DK1824" s="29"/>
      <c r="DL1824" s="29"/>
      <c r="DM1824" s="29"/>
      <c r="DN1824" s="29"/>
      <c r="DO1824" s="29"/>
      <c r="DP1824" s="29"/>
      <c r="DQ1824" s="29"/>
      <c r="DR1824" s="29"/>
      <c r="DS1824" s="29"/>
      <c r="DT1824" s="29"/>
      <c r="DU1824" s="29"/>
      <c r="DV1824" s="29"/>
      <c r="DW1824" s="29"/>
      <c r="DX1824" s="29"/>
      <c r="DY1824" s="29"/>
      <c r="DZ1824" s="29"/>
      <c r="EA1824" s="29"/>
      <c r="EB1824" s="29"/>
      <c r="EC1824" s="29"/>
      <c r="ED1824" s="29"/>
      <c r="EE1824" s="29"/>
      <c r="EF1824" s="29"/>
      <c r="EG1824" s="29"/>
      <c r="EH1824" s="29"/>
      <c r="EI1824" s="29"/>
      <c r="EJ1824" s="29"/>
      <c r="EK1824" s="29"/>
      <c r="EL1824" s="29"/>
      <c r="EM1824" s="29"/>
      <c r="EN1824" s="29"/>
      <c r="EO1824" s="29"/>
      <c r="EP1824" s="29"/>
      <c r="EQ1824" s="29"/>
      <c r="ER1824" s="29"/>
      <c r="ES1824" s="29"/>
      <c r="ET1824" s="29"/>
      <c r="EU1824" s="29"/>
      <c r="EV1824" s="29"/>
      <c r="EW1824" s="29"/>
      <c r="EX1824" s="29"/>
      <c r="EY1824" s="29"/>
      <c r="EZ1824" s="29"/>
      <c r="FA1824" s="29"/>
      <c r="FB1824" s="29"/>
      <c r="FC1824" s="29"/>
      <c r="FD1824" s="29"/>
      <c r="FE1824" s="29"/>
      <c r="FF1824" s="29"/>
      <c r="FG1824" s="29"/>
      <c r="FH1824" s="29"/>
      <c r="FI1824" s="29"/>
      <c r="FJ1824" s="29"/>
      <c r="FK1824" s="29"/>
      <c r="FL1824" s="29"/>
      <c r="FM1824" s="29"/>
      <c r="FN1824" s="29"/>
      <c r="FO1824" s="29"/>
      <c r="FP1824" s="29"/>
      <c r="FQ1824" s="29"/>
      <c r="FR1824" s="29"/>
      <c r="FS1824" s="29"/>
      <c r="FT1824" s="29"/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29"/>
      <c r="GF1824" s="29"/>
      <c r="GG1824" s="29"/>
      <c r="GH1824" s="29"/>
      <c r="GI1824" s="29"/>
      <c r="GJ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</row>
    <row r="1825" spans="2:230" ht="12.75">
      <c r="B1825" s="48"/>
      <c r="C1825" s="48"/>
      <c r="D1825" s="48"/>
      <c r="E1825" s="55"/>
      <c r="F1825" s="56"/>
      <c r="G1825" s="56"/>
      <c r="H1825" s="56"/>
      <c r="I1825" s="48"/>
      <c r="J1825" s="48"/>
      <c r="K1825" s="48"/>
      <c r="L1825" s="56"/>
      <c r="M1825" s="48"/>
      <c r="N1825" s="48"/>
      <c r="O1825" s="49"/>
      <c r="P1825" s="48"/>
      <c r="Q1825" s="48"/>
      <c r="R1825" s="56"/>
      <c r="S1825" s="52"/>
      <c r="T1825" s="116"/>
      <c r="U1825" s="116"/>
      <c r="V1825" s="116"/>
      <c r="W1825" s="116"/>
      <c r="X1825" s="43"/>
      <c r="Y1825" s="43"/>
      <c r="Z1825" s="42"/>
      <c r="AA1825" s="43"/>
      <c r="AB1825" s="45"/>
      <c r="AC1825" s="45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  <c r="EB1825" s="29"/>
      <c r="EC1825" s="29"/>
      <c r="ED1825" s="29"/>
      <c r="EE1825" s="29"/>
      <c r="EF1825" s="29"/>
      <c r="EG1825" s="29"/>
      <c r="EH1825" s="29"/>
      <c r="EI1825" s="29"/>
      <c r="EJ1825" s="29"/>
      <c r="EK1825" s="29"/>
      <c r="EL1825" s="29"/>
      <c r="EM1825" s="29"/>
      <c r="EN1825" s="29"/>
      <c r="EO1825" s="29"/>
      <c r="EP1825" s="29"/>
      <c r="EQ1825" s="29"/>
      <c r="ER1825" s="29"/>
      <c r="ES1825" s="29"/>
      <c r="ET1825" s="29"/>
      <c r="EU1825" s="29"/>
      <c r="EV1825" s="29"/>
      <c r="EW1825" s="29"/>
      <c r="EX1825" s="29"/>
      <c r="EY1825" s="29"/>
      <c r="EZ1825" s="29"/>
      <c r="FA1825" s="29"/>
      <c r="FB1825" s="29"/>
      <c r="FC1825" s="29"/>
      <c r="FD1825" s="29"/>
      <c r="FE1825" s="29"/>
      <c r="FF1825" s="29"/>
      <c r="FG1825" s="29"/>
      <c r="FH1825" s="29"/>
      <c r="FI1825" s="29"/>
      <c r="FJ1825" s="29"/>
      <c r="FK1825" s="29"/>
      <c r="FL1825" s="29"/>
      <c r="FM1825" s="29"/>
      <c r="FN1825" s="29"/>
      <c r="FO1825" s="29"/>
      <c r="FP1825" s="29"/>
      <c r="FQ1825" s="29"/>
      <c r="FR1825" s="29"/>
      <c r="FS1825" s="29"/>
      <c r="FT1825" s="29"/>
      <c r="FU1825" s="29"/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29"/>
      <c r="GF1825" s="29"/>
      <c r="GG1825" s="29"/>
      <c r="GH1825" s="29"/>
      <c r="GI1825" s="29"/>
      <c r="GJ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</row>
    <row r="1826" spans="2:230" ht="12.75">
      <c r="B1826" s="48"/>
      <c r="C1826" s="48"/>
      <c r="D1826" s="48"/>
      <c r="E1826" s="55"/>
      <c r="F1826" s="56"/>
      <c r="G1826" s="56"/>
      <c r="H1826" s="56"/>
      <c r="I1826" s="48"/>
      <c r="J1826" s="48"/>
      <c r="K1826" s="48"/>
      <c r="L1826" s="56"/>
      <c r="M1826" s="48"/>
      <c r="N1826" s="48"/>
      <c r="O1826" s="49"/>
      <c r="P1826" s="48"/>
      <c r="Q1826" s="48"/>
      <c r="R1826" s="56"/>
      <c r="S1826" s="52"/>
      <c r="T1826" s="116"/>
      <c r="U1826" s="116"/>
      <c r="V1826" s="116"/>
      <c r="W1826" s="116"/>
      <c r="X1826" s="43"/>
      <c r="Y1826" s="43"/>
      <c r="Z1826" s="42"/>
      <c r="AA1826" s="43"/>
      <c r="AB1826" s="45"/>
      <c r="AC1826" s="45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</row>
    <row r="1827" spans="2:230" ht="12.75">
      <c r="B1827" s="48"/>
      <c r="C1827" s="48"/>
      <c r="D1827" s="48"/>
      <c r="E1827" s="55"/>
      <c r="F1827" s="56"/>
      <c r="G1827" s="56"/>
      <c r="H1827" s="56"/>
      <c r="I1827" s="48"/>
      <c r="J1827" s="48"/>
      <c r="K1827" s="48"/>
      <c r="L1827" s="56"/>
      <c r="M1827" s="48"/>
      <c r="N1827" s="48"/>
      <c r="O1827" s="49"/>
      <c r="P1827" s="48"/>
      <c r="Q1827" s="48"/>
      <c r="R1827" s="56"/>
      <c r="S1827" s="52"/>
      <c r="T1827" s="116"/>
      <c r="U1827" s="116"/>
      <c r="V1827" s="116"/>
      <c r="W1827" s="116"/>
      <c r="X1827" s="43"/>
      <c r="Y1827" s="43"/>
      <c r="Z1827" s="42"/>
      <c r="AA1827" s="43"/>
      <c r="AB1827" s="45"/>
      <c r="AC1827" s="45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</row>
    <row r="1828" spans="2:230" ht="12.75">
      <c r="B1828" s="48"/>
      <c r="C1828" s="48"/>
      <c r="D1828" s="48"/>
      <c r="E1828" s="55"/>
      <c r="F1828" s="56"/>
      <c r="G1828" s="56"/>
      <c r="H1828" s="56"/>
      <c r="I1828" s="48"/>
      <c r="J1828" s="48"/>
      <c r="K1828" s="48"/>
      <c r="L1828" s="56"/>
      <c r="M1828" s="48"/>
      <c r="N1828" s="48"/>
      <c r="O1828" s="49"/>
      <c r="P1828" s="48"/>
      <c r="Q1828" s="48"/>
      <c r="R1828" s="56"/>
      <c r="S1828" s="52"/>
      <c r="T1828" s="116"/>
      <c r="U1828" s="116"/>
      <c r="V1828" s="116"/>
      <c r="W1828" s="116"/>
      <c r="X1828" s="43"/>
      <c r="Y1828" s="43"/>
      <c r="Z1828" s="42"/>
      <c r="AA1828" s="43"/>
      <c r="AB1828" s="45"/>
      <c r="AC1828" s="45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  <c r="EB1828" s="29"/>
      <c r="EC1828" s="29"/>
      <c r="ED1828" s="29"/>
      <c r="EE1828" s="29"/>
      <c r="EF1828" s="29"/>
      <c r="EG1828" s="29"/>
      <c r="EH1828" s="29"/>
      <c r="EI1828" s="29"/>
      <c r="EJ1828" s="29"/>
      <c r="EK1828" s="29"/>
      <c r="EL1828" s="29"/>
      <c r="EM1828" s="29"/>
      <c r="EN1828" s="29"/>
      <c r="EO1828" s="29"/>
      <c r="EP1828" s="29"/>
      <c r="EQ1828" s="29"/>
      <c r="ER1828" s="29"/>
      <c r="ES1828" s="29"/>
      <c r="ET1828" s="29"/>
      <c r="EU1828" s="29"/>
      <c r="EV1828" s="29"/>
      <c r="EW1828" s="29"/>
      <c r="EX1828" s="29"/>
      <c r="EY1828" s="29"/>
      <c r="EZ1828" s="29"/>
      <c r="FA1828" s="29"/>
      <c r="FB1828" s="29"/>
      <c r="FC1828" s="29"/>
      <c r="FD1828" s="29"/>
      <c r="FE1828" s="29"/>
      <c r="FF1828" s="29"/>
      <c r="FG1828" s="29"/>
      <c r="FH1828" s="29"/>
      <c r="FI1828" s="29"/>
      <c r="FJ1828" s="29"/>
      <c r="FK1828" s="29"/>
      <c r="FL1828" s="29"/>
      <c r="FM1828" s="29"/>
      <c r="FN1828" s="29"/>
      <c r="FO1828" s="29"/>
      <c r="FP1828" s="29"/>
      <c r="FQ1828" s="29"/>
      <c r="FR1828" s="29"/>
      <c r="FS1828" s="29"/>
      <c r="FT1828" s="29"/>
      <c r="FU1828" s="29"/>
      <c r="FV1828" s="29"/>
      <c r="FW1828" s="29"/>
      <c r="FX1828" s="29"/>
      <c r="FY1828" s="29"/>
      <c r="FZ1828" s="29"/>
      <c r="GA1828" s="29"/>
      <c r="GB1828" s="29"/>
      <c r="GC1828" s="29"/>
      <c r="GD1828" s="29"/>
      <c r="GE1828" s="29"/>
      <c r="GF1828" s="29"/>
      <c r="GG1828" s="29"/>
      <c r="GH1828" s="29"/>
      <c r="GI1828" s="29"/>
      <c r="GJ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</row>
    <row r="1829" spans="2:230" ht="12.75">
      <c r="B1829" s="48"/>
      <c r="C1829" s="48"/>
      <c r="D1829" s="48"/>
      <c r="E1829" s="55"/>
      <c r="F1829" s="56"/>
      <c r="G1829" s="56"/>
      <c r="H1829" s="56"/>
      <c r="I1829" s="48"/>
      <c r="J1829" s="48"/>
      <c r="K1829" s="48"/>
      <c r="L1829" s="56"/>
      <c r="M1829" s="48"/>
      <c r="N1829" s="48"/>
      <c r="O1829" s="49"/>
      <c r="P1829" s="48"/>
      <c r="Q1829" s="48"/>
      <c r="R1829" s="56"/>
      <c r="S1829" s="52"/>
      <c r="T1829" s="116"/>
      <c r="U1829" s="116"/>
      <c r="V1829" s="116"/>
      <c r="W1829" s="116"/>
      <c r="X1829" s="43"/>
      <c r="Y1829" s="43"/>
      <c r="Z1829" s="42"/>
      <c r="AA1829" s="43"/>
      <c r="AB1829" s="45"/>
      <c r="AC1829" s="45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  <c r="EB1829" s="29"/>
      <c r="EC1829" s="29"/>
      <c r="ED1829" s="29"/>
      <c r="EE1829" s="29"/>
      <c r="EF1829" s="29"/>
      <c r="EG1829" s="29"/>
      <c r="EH1829" s="29"/>
      <c r="EI1829" s="29"/>
      <c r="EJ1829" s="29"/>
      <c r="EK1829" s="29"/>
      <c r="EL1829" s="29"/>
      <c r="EM1829" s="29"/>
      <c r="EN1829" s="29"/>
      <c r="EO1829" s="29"/>
      <c r="EP1829" s="29"/>
      <c r="EQ1829" s="29"/>
      <c r="ER1829" s="29"/>
      <c r="ES1829" s="29"/>
      <c r="ET1829" s="29"/>
      <c r="EU1829" s="29"/>
      <c r="EV1829" s="29"/>
      <c r="EW1829" s="29"/>
      <c r="EX1829" s="29"/>
      <c r="EY1829" s="29"/>
      <c r="EZ1829" s="29"/>
      <c r="FA1829" s="29"/>
      <c r="FB1829" s="29"/>
      <c r="FC1829" s="29"/>
      <c r="FD1829" s="29"/>
      <c r="FE1829" s="29"/>
      <c r="FF1829" s="29"/>
      <c r="FG1829" s="29"/>
      <c r="FH1829" s="29"/>
      <c r="FI1829" s="29"/>
      <c r="FJ1829" s="29"/>
      <c r="FK1829" s="29"/>
      <c r="FL1829" s="29"/>
      <c r="FM1829" s="29"/>
      <c r="FN1829" s="29"/>
      <c r="FO1829" s="29"/>
      <c r="FP1829" s="29"/>
      <c r="FQ1829" s="29"/>
      <c r="FR1829" s="29"/>
      <c r="FS1829" s="29"/>
      <c r="FT1829" s="29"/>
      <c r="FU1829" s="29"/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29"/>
      <c r="GF1829" s="29"/>
      <c r="GG1829" s="29"/>
      <c r="GH1829" s="29"/>
      <c r="GI1829" s="29"/>
      <c r="GJ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</row>
    <row r="1830" spans="2:230" ht="12.75">
      <c r="B1830" s="48"/>
      <c r="C1830" s="48"/>
      <c r="D1830" s="48"/>
      <c r="E1830" s="55"/>
      <c r="F1830" s="56"/>
      <c r="G1830" s="56"/>
      <c r="H1830" s="56"/>
      <c r="I1830" s="48"/>
      <c r="J1830" s="48"/>
      <c r="K1830" s="48"/>
      <c r="L1830" s="56"/>
      <c r="M1830" s="48"/>
      <c r="N1830" s="48"/>
      <c r="O1830" s="49"/>
      <c r="P1830" s="48"/>
      <c r="Q1830" s="48"/>
      <c r="R1830" s="56"/>
      <c r="S1830" s="52"/>
      <c r="T1830" s="116"/>
      <c r="U1830" s="116"/>
      <c r="V1830" s="116"/>
      <c r="W1830" s="116"/>
      <c r="X1830" s="43"/>
      <c r="Y1830" s="43"/>
      <c r="Z1830" s="42"/>
      <c r="AA1830" s="43"/>
      <c r="AB1830" s="45"/>
      <c r="AC1830" s="45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  <c r="EB1830" s="29"/>
      <c r="EC1830" s="29"/>
      <c r="ED1830" s="29"/>
      <c r="EE1830" s="29"/>
      <c r="EF1830" s="29"/>
      <c r="EG1830" s="29"/>
      <c r="EH1830" s="29"/>
      <c r="EI1830" s="29"/>
      <c r="EJ1830" s="29"/>
      <c r="EK1830" s="29"/>
      <c r="EL1830" s="29"/>
      <c r="EM1830" s="29"/>
      <c r="EN1830" s="29"/>
      <c r="EO1830" s="29"/>
      <c r="EP1830" s="29"/>
      <c r="EQ1830" s="29"/>
      <c r="ER1830" s="29"/>
      <c r="ES1830" s="29"/>
      <c r="ET1830" s="29"/>
      <c r="EU1830" s="29"/>
      <c r="EV1830" s="29"/>
      <c r="EW1830" s="29"/>
      <c r="EX1830" s="29"/>
      <c r="EY1830" s="29"/>
      <c r="EZ1830" s="29"/>
      <c r="FA1830" s="29"/>
      <c r="FB1830" s="29"/>
      <c r="FC1830" s="29"/>
      <c r="FD1830" s="29"/>
      <c r="FE1830" s="29"/>
      <c r="FF1830" s="29"/>
      <c r="FG1830" s="29"/>
      <c r="FH1830" s="29"/>
      <c r="FI1830" s="29"/>
      <c r="FJ1830" s="29"/>
      <c r="FK1830" s="29"/>
      <c r="FL1830" s="29"/>
      <c r="FM1830" s="29"/>
      <c r="FN1830" s="29"/>
      <c r="FO1830" s="29"/>
      <c r="FP1830" s="29"/>
      <c r="FQ1830" s="29"/>
      <c r="FR1830" s="29"/>
      <c r="FS1830" s="29"/>
      <c r="FT1830" s="29"/>
      <c r="FU1830" s="29"/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29"/>
      <c r="GF1830" s="29"/>
      <c r="GG1830" s="29"/>
      <c r="GH1830" s="29"/>
      <c r="GI1830" s="29"/>
      <c r="GJ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</row>
    <row r="1831" spans="2:230" ht="12.75">
      <c r="B1831" s="48"/>
      <c r="C1831" s="48"/>
      <c r="D1831" s="48"/>
      <c r="E1831" s="55"/>
      <c r="F1831" s="56"/>
      <c r="G1831" s="56"/>
      <c r="H1831" s="56"/>
      <c r="I1831" s="48"/>
      <c r="J1831" s="48"/>
      <c r="K1831" s="48"/>
      <c r="L1831" s="56"/>
      <c r="M1831" s="48"/>
      <c r="N1831" s="48"/>
      <c r="O1831" s="49"/>
      <c r="P1831" s="48"/>
      <c r="Q1831" s="48"/>
      <c r="R1831" s="56"/>
      <c r="S1831" s="52"/>
      <c r="T1831" s="116"/>
      <c r="U1831" s="116"/>
      <c r="V1831" s="116"/>
      <c r="W1831" s="116"/>
      <c r="X1831" s="43"/>
      <c r="Y1831" s="43"/>
      <c r="Z1831" s="42"/>
      <c r="AA1831" s="43"/>
      <c r="AB1831" s="45"/>
      <c r="AC1831" s="45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  <c r="EB1831" s="29"/>
      <c r="EC1831" s="29"/>
      <c r="ED1831" s="29"/>
      <c r="EE1831" s="29"/>
      <c r="EF1831" s="29"/>
      <c r="EG1831" s="29"/>
      <c r="EH1831" s="29"/>
      <c r="EI1831" s="29"/>
      <c r="EJ1831" s="29"/>
      <c r="EK1831" s="29"/>
      <c r="EL1831" s="29"/>
      <c r="EM1831" s="29"/>
      <c r="EN1831" s="29"/>
      <c r="EO1831" s="29"/>
      <c r="EP1831" s="29"/>
      <c r="EQ1831" s="29"/>
      <c r="ER1831" s="29"/>
      <c r="ES1831" s="29"/>
      <c r="ET1831" s="29"/>
      <c r="EU1831" s="29"/>
      <c r="EV1831" s="29"/>
      <c r="EW1831" s="29"/>
      <c r="EX1831" s="29"/>
      <c r="EY1831" s="29"/>
      <c r="EZ1831" s="29"/>
      <c r="FA1831" s="29"/>
      <c r="FB1831" s="29"/>
      <c r="FC1831" s="29"/>
      <c r="FD1831" s="29"/>
      <c r="FE1831" s="29"/>
      <c r="FF1831" s="29"/>
      <c r="FG1831" s="29"/>
      <c r="FH1831" s="29"/>
      <c r="FI1831" s="29"/>
      <c r="FJ1831" s="29"/>
      <c r="FK1831" s="29"/>
      <c r="FL1831" s="29"/>
      <c r="FM1831" s="29"/>
      <c r="FN1831" s="29"/>
      <c r="FO1831" s="29"/>
      <c r="FP1831" s="29"/>
      <c r="FQ1831" s="29"/>
      <c r="FR1831" s="29"/>
      <c r="FS1831" s="29"/>
      <c r="FT1831" s="29"/>
      <c r="FU1831" s="29"/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29"/>
      <c r="GF1831" s="29"/>
      <c r="GG1831" s="29"/>
      <c r="GH1831" s="29"/>
      <c r="GI1831" s="29"/>
      <c r="GJ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</row>
    <row r="1832" spans="2:230" ht="12.75">
      <c r="B1832" s="48"/>
      <c r="C1832" s="48"/>
      <c r="D1832" s="48"/>
      <c r="E1832" s="55"/>
      <c r="F1832" s="56"/>
      <c r="G1832" s="56"/>
      <c r="H1832" s="56"/>
      <c r="I1832" s="48"/>
      <c r="J1832" s="48"/>
      <c r="K1832" s="48"/>
      <c r="L1832" s="56"/>
      <c r="M1832" s="48"/>
      <c r="N1832" s="48"/>
      <c r="O1832" s="49"/>
      <c r="P1832" s="48"/>
      <c r="Q1832" s="48"/>
      <c r="R1832" s="56"/>
      <c r="S1832" s="52"/>
      <c r="T1832" s="116"/>
      <c r="U1832" s="116"/>
      <c r="V1832" s="116"/>
      <c r="W1832" s="116"/>
      <c r="X1832" s="43"/>
      <c r="Y1832" s="43"/>
      <c r="Z1832" s="42"/>
      <c r="AA1832" s="43"/>
      <c r="AB1832" s="45"/>
      <c r="AC1832" s="45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  <c r="EB1832" s="29"/>
      <c r="EC1832" s="29"/>
      <c r="ED1832" s="29"/>
      <c r="EE1832" s="29"/>
      <c r="EF1832" s="29"/>
      <c r="EG1832" s="29"/>
      <c r="EH1832" s="29"/>
      <c r="EI1832" s="29"/>
      <c r="EJ1832" s="29"/>
      <c r="EK1832" s="29"/>
      <c r="EL1832" s="29"/>
      <c r="EM1832" s="29"/>
      <c r="EN1832" s="29"/>
      <c r="EO1832" s="29"/>
      <c r="EP1832" s="29"/>
      <c r="EQ1832" s="29"/>
      <c r="ER1832" s="29"/>
      <c r="ES1832" s="29"/>
      <c r="ET1832" s="29"/>
      <c r="EU1832" s="29"/>
      <c r="EV1832" s="29"/>
      <c r="EW1832" s="29"/>
      <c r="EX1832" s="29"/>
      <c r="EY1832" s="29"/>
      <c r="EZ1832" s="29"/>
      <c r="FA1832" s="29"/>
      <c r="FB1832" s="29"/>
      <c r="FC1832" s="29"/>
      <c r="FD1832" s="29"/>
      <c r="FE1832" s="29"/>
      <c r="FF1832" s="29"/>
      <c r="FG1832" s="29"/>
      <c r="FH1832" s="29"/>
      <c r="FI1832" s="29"/>
      <c r="FJ1832" s="29"/>
      <c r="FK1832" s="29"/>
      <c r="FL1832" s="29"/>
      <c r="FM1832" s="29"/>
      <c r="FN1832" s="29"/>
      <c r="FO1832" s="29"/>
      <c r="FP1832" s="29"/>
      <c r="FQ1832" s="29"/>
      <c r="FR1832" s="29"/>
      <c r="FS1832" s="29"/>
      <c r="FT1832" s="29"/>
      <c r="FU1832" s="29"/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29"/>
      <c r="GF1832" s="29"/>
      <c r="GG1832" s="29"/>
      <c r="GH1832" s="29"/>
      <c r="GI1832" s="29"/>
      <c r="GJ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</row>
    <row r="1833" spans="2:230" ht="12.75">
      <c r="B1833" s="48"/>
      <c r="C1833" s="48"/>
      <c r="D1833" s="48"/>
      <c r="E1833" s="55"/>
      <c r="F1833" s="56"/>
      <c r="G1833" s="56"/>
      <c r="H1833" s="56"/>
      <c r="I1833" s="48"/>
      <c r="J1833" s="48"/>
      <c r="K1833" s="48"/>
      <c r="L1833" s="56"/>
      <c r="M1833" s="48"/>
      <c r="N1833" s="48"/>
      <c r="O1833" s="49"/>
      <c r="P1833" s="48"/>
      <c r="Q1833" s="48"/>
      <c r="R1833" s="56"/>
      <c r="S1833" s="52"/>
      <c r="T1833" s="116"/>
      <c r="U1833" s="116"/>
      <c r="V1833" s="116"/>
      <c r="W1833" s="116"/>
      <c r="X1833" s="43"/>
      <c r="Y1833" s="43"/>
      <c r="Z1833" s="42"/>
      <c r="AA1833" s="43"/>
      <c r="AB1833" s="45"/>
      <c r="AC1833" s="45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  <c r="EB1833" s="29"/>
      <c r="EC1833" s="29"/>
      <c r="ED1833" s="29"/>
      <c r="EE1833" s="29"/>
      <c r="EF1833" s="29"/>
      <c r="EG1833" s="29"/>
      <c r="EH1833" s="29"/>
      <c r="EI1833" s="29"/>
      <c r="EJ1833" s="29"/>
      <c r="EK1833" s="29"/>
      <c r="EL1833" s="29"/>
      <c r="EM1833" s="29"/>
      <c r="EN1833" s="29"/>
      <c r="EO1833" s="29"/>
      <c r="EP1833" s="29"/>
      <c r="EQ1833" s="29"/>
      <c r="ER1833" s="29"/>
      <c r="ES1833" s="29"/>
      <c r="ET1833" s="29"/>
      <c r="EU1833" s="29"/>
      <c r="EV1833" s="29"/>
      <c r="EW1833" s="29"/>
      <c r="EX1833" s="29"/>
      <c r="EY1833" s="29"/>
      <c r="EZ1833" s="29"/>
      <c r="FA1833" s="29"/>
      <c r="FB1833" s="29"/>
      <c r="FC1833" s="29"/>
      <c r="FD1833" s="29"/>
      <c r="FE1833" s="29"/>
      <c r="FF1833" s="29"/>
      <c r="FG1833" s="29"/>
      <c r="FH1833" s="29"/>
      <c r="FI1833" s="29"/>
      <c r="FJ1833" s="29"/>
      <c r="FK1833" s="29"/>
      <c r="FL1833" s="29"/>
      <c r="FM1833" s="29"/>
      <c r="FN1833" s="29"/>
      <c r="FO1833" s="29"/>
      <c r="FP1833" s="29"/>
      <c r="FQ1833" s="29"/>
      <c r="FR1833" s="29"/>
      <c r="FS1833" s="29"/>
      <c r="FT1833" s="29"/>
      <c r="FU1833" s="29"/>
      <c r="FV1833" s="29"/>
      <c r="FW1833" s="29"/>
      <c r="FX1833" s="29"/>
      <c r="FY1833" s="29"/>
      <c r="FZ1833" s="29"/>
      <c r="GA1833" s="29"/>
      <c r="GB1833" s="29"/>
      <c r="GC1833" s="29"/>
      <c r="GD1833" s="29"/>
      <c r="GE1833" s="29"/>
      <c r="GF1833" s="29"/>
      <c r="GG1833" s="29"/>
      <c r="GH1833" s="29"/>
      <c r="GI1833" s="29"/>
      <c r="GJ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</row>
    <row r="1834" spans="2:230" ht="12.75">
      <c r="B1834" s="48"/>
      <c r="C1834" s="48"/>
      <c r="D1834" s="48"/>
      <c r="E1834" s="55"/>
      <c r="F1834" s="56"/>
      <c r="G1834" s="56"/>
      <c r="H1834" s="56"/>
      <c r="I1834" s="48"/>
      <c r="J1834" s="48"/>
      <c r="K1834" s="48"/>
      <c r="L1834" s="56"/>
      <c r="M1834" s="48"/>
      <c r="N1834" s="48"/>
      <c r="O1834" s="49"/>
      <c r="P1834" s="48"/>
      <c r="Q1834" s="48"/>
      <c r="R1834" s="56"/>
      <c r="S1834" s="52"/>
      <c r="T1834" s="116"/>
      <c r="U1834" s="116"/>
      <c r="V1834" s="116"/>
      <c r="W1834" s="116"/>
      <c r="X1834" s="43"/>
      <c r="Y1834" s="43"/>
      <c r="Z1834" s="42"/>
      <c r="AA1834" s="43"/>
      <c r="AB1834" s="45"/>
      <c r="AC1834" s="45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</row>
    <row r="1835" spans="2:230" ht="12.75">
      <c r="B1835" s="48"/>
      <c r="C1835" s="48"/>
      <c r="D1835" s="48"/>
      <c r="E1835" s="55"/>
      <c r="F1835" s="56"/>
      <c r="G1835" s="56"/>
      <c r="H1835" s="56"/>
      <c r="I1835" s="48"/>
      <c r="J1835" s="48"/>
      <c r="K1835" s="48"/>
      <c r="L1835" s="56"/>
      <c r="M1835" s="48"/>
      <c r="N1835" s="48"/>
      <c r="O1835" s="49"/>
      <c r="P1835" s="48"/>
      <c r="Q1835" s="48"/>
      <c r="R1835" s="56"/>
      <c r="S1835" s="52"/>
      <c r="T1835" s="116"/>
      <c r="U1835" s="116"/>
      <c r="V1835" s="116"/>
      <c r="W1835" s="116"/>
      <c r="X1835" s="43"/>
      <c r="Y1835" s="43"/>
      <c r="Z1835" s="42"/>
      <c r="AA1835" s="43"/>
      <c r="AB1835" s="45"/>
      <c r="AC1835" s="45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</row>
    <row r="1836" spans="2:230" ht="12.75">
      <c r="B1836" s="48"/>
      <c r="C1836" s="48"/>
      <c r="D1836" s="48"/>
      <c r="E1836" s="55"/>
      <c r="F1836" s="56"/>
      <c r="G1836" s="56"/>
      <c r="H1836" s="56"/>
      <c r="I1836" s="48"/>
      <c r="J1836" s="48"/>
      <c r="K1836" s="48"/>
      <c r="L1836" s="56"/>
      <c r="M1836" s="48"/>
      <c r="N1836" s="48"/>
      <c r="O1836" s="49"/>
      <c r="P1836" s="48"/>
      <c r="Q1836" s="48"/>
      <c r="R1836" s="56"/>
      <c r="S1836" s="52"/>
      <c r="T1836" s="116"/>
      <c r="U1836" s="116"/>
      <c r="V1836" s="116"/>
      <c r="W1836" s="116"/>
      <c r="X1836" s="43"/>
      <c r="Y1836" s="43"/>
      <c r="Z1836" s="42"/>
      <c r="AA1836" s="43"/>
      <c r="AB1836" s="45"/>
      <c r="AC1836" s="45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/>
      <c r="DC1836" s="29"/>
      <c r="DD1836" s="29"/>
      <c r="DE1836" s="29"/>
      <c r="DF1836" s="29"/>
      <c r="DG1836" s="29"/>
      <c r="DH1836" s="29"/>
      <c r="DI1836" s="29"/>
      <c r="DJ1836" s="29"/>
      <c r="DK1836" s="29"/>
      <c r="DL1836" s="29"/>
      <c r="DM1836" s="29"/>
      <c r="DN1836" s="29"/>
      <c r="DO1836" s="29"/>
      <c r="DP1836" s="29"/>
      <c r="DQ1836" s="29"/>
      <c r="DR1836" s="29"/>
      <c r="DS1836" s="29"/>
      <c r="DT1836" s="29"/>
      <c r="DU1836" s="29"/>
      <c r="DV1836" s="29"/>
      <c r="DW1836" s="29"/>
      <c r="DX1836" s="29"/>
      <c r="DY1836" s="29"/>
      <c r="DZ1836" s="29"/>
      <c r="EA1836" s="29"/>
      <c r="EB1836" s="29"/>
      <c r="EC1836" s="29"/>
      <c r="ED1836" s="29"/>
      <c r="EE1836" s="29"/>
      <c r="EF1836" s="29"/>
      <c r="EG1836" s="29"/>
      <c r="EH1836" s="29"/>
      <c r="EI1836" s="29"/>
      <c r="EJ1836" s="29"/>
      <c r="EK1836" s="29"/>
      <c r="EL1836" s="29"/>
      <c r="EM1836" s="29"/>
      <c r="EN1836" s="29"/>
      <c r="EO1836" s="29"/>
      <c r="EP1836" s="29"/>
      <c r="EQ1836" s="29"/>
      <c r="ER1836" s="29"/>
      <c r="ES1836" s="29"/>
      <c r="ET1836" s="29"/>
      <c r="EU1836" s="29"/>
      <c r="EV1836" s="29"/>
      <c r="EW1836" s="29"/>
      <c r="EX1836" s="29"/>
      <c r="EY1836" s="29"/>
      <c r="EZ1836" s="29"/>
      <c r="FA1836" s="29"/>
      <c r="FB1836" s="29"/>
      <c r="FC1836" s="29"/>
      <c r="FD1836" s="29"/>
      <c r="FE1836" s="29"/>
      <c r="FF1836" s="29"/>
      <c r="FG1836" s="29"/>
      <c r="FH1836" s="29"/>
      <c r="FI1836" s="29"/>
      <c r="FJ1836" s="29"/>
      <c r="FK1836" s="29"/>
      <c r="FL1836" s="29"/>
      <c r="FM1836" s="29"/>
      <c r="FN1836" s="29"/>
      <c r="FO1836" s="29"/>
      <c r="FP1836" s="29"/>
      <c r="FQ1836" s="29"/>
      <c r="FR1836" s="29"/>
      <c r="FS1836" s="29"/>
      <c r="FT1836" s="29"/>
      <c r="FU1836" s="29"/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29"/>
      <c r="GF1836" s="29"/>
      <c r="GG1836" s="29"/>
      <c r="GH1836" s="29"/>
      <c r="GI1836" s="29"/>
      <c r="GJ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</row>
    <row r="1837" spans="2:230" ht="12.75">
      <c r="B1837" s="48"/>
      <c r="C1837" s="48"/>
      <c r="D1837" s="48"/>
      <c r="E1837" s="55"/>
      <c r="F1837" s="56"/>
      <c r="G1837" s="56"/>
      <c r="H1837" s="56"/>
      <c r="I1837" s="48"/>
      <c r="J1837" s="48"/>
      <c r="K1837" s="48"/>
      <c r="L1837" s="56"/>
      <c r="M1837" s="48"/>
      <c r="N1837" s="48"/>
      <c r="O1837" s="49"/>
      <c r="P1837" s="48"/>
      <c r="Q1837" s="48"/>
      <c r="R1837" s="56"/>
      <c r="S1837" s="52"/>
      <c r="T1837" s="116"/>
      <c r="U1837" s="116"/>
      <c r="V1837" s="116"/>
      <c r="W1837" s="116"/>
      <c r="X1837" s="43"/>
      <c r="Y1837" s="43"/>
      <c r="Z1837" s="42"/>
      <c r="AA1837" s="43"/>
      <c r="AB1837" s="45"/>
      <c r="AC1837" s="45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/>
      <c r="DC1837" s="29"/>
      <c r="DD1837" s="29"/>
      <c r="DE1837" s="29"/>
      <c r="DF1837" s="29"/>
      <c r="DG1837" s="29"/>
      <c r="DH1837" s="29"/>
      <c r="DI1837" s="29"/>
      <c r="DJ1837" s="29"/>
      <c r="DK1837" s="29"/>
      <c r="DL1837" s="29"/>
      <c r="DM1837" s="29"/>
      <c r="DN1837" s="29"/>
      <c r="DO1837" s="29"/>
      <c r="DP1837" s="29"/>
      <c r="DQ1837" s="29"/>
      <c r="DR1837" s="29"/>
      <c r="DS1837" s="29"/>
      <c r="DT1837" s="29"/>
      <c r="DU1837" s="29"/>
      <c r="DV1837" s="29"/>
      <c r="DW1837" s="29"/>
      <c r="DX1837" s="29"/>
      <c r="DY1837" s="29"/>
      <c r="DZ1837" s="29"/>
      <c r="EA1837" s="29"/>
      <c r="EB1837" s="29"/>
      <c r="EC1837" s="29"/>
      <c r="ED1837" s="29"/>
      <c r="EE1837" s="29"/>
      <c r="EF1837" s="29"/>
      <c r="EG1837" s="29"/>
      <c r="EH1837" s="29"/>
      <c r="EI1837" s="29"/>
      <c r="EJ1837" s="29"/>
      <c r="EK1837" s="29"/>
      <c r="EL1837" s="29"/>
      <c r="EM1837" s="29"/>
      <c r="EN1837" s="29"/>
      <c r="EO1837" s="29"/>
      <c r="EP1837" s="29"/>
      <c r="EQ1837" s="29"/>
      <c r="ER1837" s="29"/>
      <c r="ES1837" s="29"/>
      <c r="ET1837" s="29"/>
      <c r="EU1837" s="29"/>
      <c r="EV1837" s="29"/>
      <c r="EW1837" s="29"/>
      <c r="EX1837" s="29"/>
      <c r="EY1837" s="29"/>
      <c r="EZ1837" s="29"/>
      <c r="FA1837" s="29"/>
      <c r="FB1837" s="29"/>
      <c r="FC1837" s="29"/>
      <c r="FD1837" s="29"/>
      <c r="FE1837" s="29"/>
      <c r="FF1837" s="29"/>
      <c r="FG1837" s="29"/>
      <c r="FH1837" s="29"/>
      <c r="FI1837" s="29"/>
      <c r="FJ1837" s="29"/>
      <c r="FK1837" s="29"/>
      <c r="FL1837" s="29"/>
      <c r="FM1837" s="29"/>
      <c r="FN1837" s="29"/>
      <c r="FO1837" s="29"/>
      <c r="FP1837" s="29"/>
      <c r="FQ1837" s="29"/>
      <c r="FR1837" s="29"/>
      <c r="FS1837" s="29"/>
      <c r="FT1837" s="29"/>
      <c r="FU1837" s="29"/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29"/>
      <c r="GF1837" s="29"/>
      <c r="GG1837" s="29"/>
      <c r="GH1837" s="29"/>
      <c r="GI1837" s="29"/>
      <c r="GJ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</row>
    <row r="1838" spans="2:230" ht="12.75">
      <c r="B1838" s="48"/>
      <c r="C1838" s="48"/>
      <c r="D1838" s="48"/>
      <c r="E1838" s="55"/>
      <c r="F1838" s="56"/>
      <c r="G1838" s="56"/>
      <c r="H1838" s="56"/>
      <c r="I1838" s="48"/>
      <c r="J1838" s="48"/>
      <c r="K1838" s="48"/>
      <c r="L1838" s="56"/>
      <c r="M1838" s="48"/>
      <c r="N1838" s="48"/>
      <c r="O1838" s="49"/>
      <c r="P1838" s="48"/>
      <c r="Q1838" s="48"/>
      <c r="R1838" s="56"/>
      <c r="S1838" s="52"/>
      <c r="T1838" s="116"/>
      <c r="U1838" s="116"/>
      <c r="V1838" s="116"/>
      <c r="W1838" s="116"/>
      <c r="X1838" s="43"/>
      <c r="Y1838" s="43"/>
      <c r="Z1838" s="42"/>
      <c r="AA1838" s="43"/>
      <c r="AB1838" s="45"/>
      <c r="AC1838" s="45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29"/>
      <c r="GF1838" s="29"/>
      <c r="GG1838" s="29"/>
      <c r="GH1838" s="29"/>
      <c r="GI1838" s="29"/>
      <c r="GJ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</row>
    <row r="1839" spans="2:230" ht="12.75">
      <c r="B1839" s="48"/>
      <c r="C1839" s="48"/>
      <c r="D1839" s="48"/>
      <c r="E1839" s="55"/>
      <c r="F1839" s="56"/>
      <c r="G1839" s="56"/>
      <c r="H1839" s="56"/>
      <c r="I1839" s="48"/>
      <c r="J1839" s="48"/>
      <c r="K1839" s="48"/>
      <c r="L1839" s="56"/>
      <c r="M1839" s="48"/>
      <c r="N1839" s="48"/>
      <c r="O1839" s="49"/>
      <c r="P1839" s="48"/>
      <c r="Q1839" s="48"/>
      <c r="R1839" s="56"/>
      <c r="S1839" s="52"/>
      <c r="T1839" s="116"/>
      <c r="U1839" s="116"/>
      <c r="V1839" s="116"/>
      <c r="W1839" s="116"/>
      <c r="X1839" s="43"/>
      <c r="Y1839" s="43"/>
      <c r="Z1839" s="42"/>
      <c r="AA1839" s="43"/>
      <c r="AB1839" s="45"/>
      <c r="AC1839" s="45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  <c r="EY1839" s="29"/>
      <c r="EZ1839" s="29"/>
      <c r="FA1839" s="29"/>
      <c r="FB1839" s="29"/>
      <c r="FC1839" s="29"/>
      <c r="FD1839" s="29"/>
      <c r="FE1839" s="29"/>
      <c r="FF1839" s="29"/>
      <c r="FG1839" s="29"/>
      <c r="FH1839" s="29"/>
      <c r="FI1839" s="29"/>
      <c r="FJ1839" s="29"/>
      <c r="FK1839" s="29"/>
      <c r="FL1839" s="29"/>
      <c r="FM1839" s="29"/>
      <c r="FN1839" s="29"/>
      <c r="FO1839" s="29"/>
      <c r="FP1839" s="29"/>
      <c r="FQ1839" s="29"/>
      <c r="FR1839" s="29"/>
      <c r="FS1839" s="29"/>
      <c r="FT1839" s="29"/>
      <c r="FU1839" s="29"/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29"/>
      <c r="GF1839" s="29"/>
      <c r="GG1839" s="29"/>
      <c r="GH1839" s="29"/>
      <c r="GI1839" s="29"/>
      <c r="GJ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</row>
    <row r="1840" spans="2:230" ht="12.75">
      <c r="B1840" s="48"/>
      <c r="C1840" s="48"/>
      <c r="D1840" s="48"/>
      <c r="E1840" s="55"/>
      <c r="F1840" s="56"/>
      <c r="G1840" s="56"/>
      <c r="H1840" s="56"/>
      <c r="I1840" s="48"/>
      <c r="J1840" s="48"/>
      <c r="K1840" s="48"/>
      <c r="L1840" s="56"/>
      <c r="M1840" s="48"/>
      <c r="N1840" s="48"/>
      <c r="O1840" s="49"/>
      <c r="P1840" s="48"/>
      <c r="Q1840" s="48"/>
      <c r="R1840" s="56"/>
      <c r="S1840" s="52"/>
      <c r="T1840" s="116"/>
      <c r="U1840" s="116"/>
      <c r="V1840" s="116"/>
      <c r="W1840" s="116"/>
      <c r="X1840" s="43"/>
      <c r="Y1840" s="43"/>
      <c r="Z1840" s="42"/>
      <c r="AA1840" s="43"/>
      <c r="AB1840" s="45"/>
      <c r="AC1840" s="45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  <c r="EB1840" s="29"/>
      <c r="EC1840" s="29"/>
      <c r="ED1840" s="29"/>
      <c r="EE1840" s="29"/>
      <c r="EF1840" s="29"/>
      <c r="EG1840" s="29"/>
      <c r="EH1840" s="29"/>
      <c r="EI1840" s="29"/>
      <c r="EJ1840" s="29"/>
      <c r="EK1840" s="29"/>
      <c r="EL1840" s="29"/>
      <c r="EM1840" s="29"/>
      <c r="EN1840" s="29"/>
      <c r="EO1840" s="29"/>
      <c r="EP1840" s="29"/>
      <c r="EQ1840" s="29"/>
      <c r="ER1840" s="29"/>
      <c r="ES1840" s="29"/>
      <c r="ET1840" s="29"/>
      <c r="EU1840" s="29"/>
      <c r="EV1840" s="29"/>
      <c r="EW1840" s="29"/>
      <c r="EX1840" s="29"/>
      <c r="EY1840" s="29"/>
      <c r="EZ1840" s="29"/>
      <c r="FA1840" s="29"/>
      <c r="FB1840" s="29"/>
      <c r="FC1840" s="29"/>
      <c r="FD1840" s="29"/>
      <c r="FE1840" s="29"/>
      <c r="FF1840" s="29"/>
      <c r="FG1840" s="29"/>
      <c r="FH1840" s="29"/>
      <c r="FI1840" s="29"/>
      <c r="FJ1840" s="29"/>
      <c r="FK1840" s="29"/>
      <c r="FL1840" s="29"/>
      <c r="FM1840" s="29"/>
      <c r="FN1840" s="29"/>
      <c r="FO1840" s="29"/>
      <c r="FP1840" s="29"/>
      <c r="FQ1840" s="29"/>
      <c r="FR1840" s="29"/>
      <c r="FS1840" s="29"/>
      <c r="FT1840" s="29"/>
      <c r="FU1840" s="29"/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29"/>
      <c r="GF1840" s="29"/>
      <c r="GG1840" s="29"/>
      <c r="GH1840" s="29"/>
      <c r="GI1840" s="29"/>
      <c r="GJ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</row>
    <row r="1841" spans="2:230" ht="12.75">
      <c r="B1841" s="48"/>
      <c r="C1841" s="48"/>
      <c r="D1841" s="48"/>
      <c r="E1841" s="55"/>
      <c r="F1841" s="56"/>
      <c r="G1841" s="56"/>
      <c r="H1841" s="56"/>
      <c r="I1841" s="48"/>
      <c r="J1841" s="48"/>
      <c r="K1841" s="48"/>
      <c r="L1841" s="56"/>
      <c r="M1841" s="48"/>
      <c r="N1841" s="48"/>
      <c r="O1841" s="49"/>
      <c r="P1841" s="48"/>
      <c r="Q1841" s="48"/>
      <c r="R1841" s="56"/>
      <c r="S1841" s="52"/>
      <c r="T1841" s="116"/>
      <c r="U1841" s="116"/>
      <c r="V1841" s="116"/>
      <c r="W1841" s="116"/>
      <c r="X1841" s="43"/>
      <c r="Y1841" s="43"/>
      <c r="Z1841" s="42"/>
      <c r="AA1841" s="43"/>
      <c r="AB1841" s="45"/>
      <c r="AC1841" s="45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  <c r="EB1841" s="29"/>
      <c r="EC1841" s="29"/>
      <c r="ED1841" s="29"/>
      <c r="EE1841" s="29"/>
      <c r="EF1841" s="29"/>
      <c r="EG1841" s="29"/>
      <c r="EH1841" s="29"/>
      <c r="EI1841" s="29"/>
      <c r="EJ1841" s="29"/>
      <c r="EK1841" s="29"/>
      <c r="EL1841" s="29"/>
      <c r="EM1841" s="29"/>
      <c r="EN1841" s="29"/>
      <c r="EO1841" s="29"/>
      <c r="EP1841" s="29"/>
      <c r="EQ1841" s="29"/>
      <c r="ER1841" s="29"/>
      <c r="ES1841" s="29"/>
      <c r="ET1841" s="29"/>
      <c r="EU1841" s="29"/>
      <c r="EV1841" s="29"/>
      <c r="EW1841" s="29"/>
      <c r="EX1841" s="29"/>
      <c r="EY1841" s="29"/>
      <c r="EZ1841" s="29"/>
      <c r="FA1841" s="29"/>
      <c r="FB1841" s="29"/>
      <c r="FC1841" s="29"/>
      <c r="FD1841" s="29"/>
      <c r="FE1841" s="29"/>
      <c r="FF1841" s="29"/>
      <c r="FG1841" s="29"/>
      <c r="FH1841" s="29"/>
      <c r="FI1841" s="29"/>
      <c r="FJ1841" s="29"/>
      <c r="FK1841" s="29"/>
      <c r="FL1841" s="29"/>
      <c r="FM1841" s="29"/>
      <c r="FN1841" s="29"/>
      <c r="FO1841" s="29"/>
      <c r="FP1841" s="29"/>
      <c r="FQ1841" s="29"/>
      <c r="FR1841" s="29"/>
      <c r="FS1841" s="29"/>
      <c r="FT1841" s="29"/>
      <c r="FU1841" s="29"/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29"/>
      <c r="GF1841" s="29"/>
      <c r="GG1841" s="29"/>
      <c r="GH1841" s="29"/>
      <c r="GI1841" s="29"/>
      <c r="GJ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</row>
    <row r="1842" spans="2:230" ht="12.75">
      <c r="B1842" s="48"/>
      <c r="C1842" s="48"/>
      <c r="D1842" s="48"/>
      <c r="E1842" s="55"/>
      <c r="F1842" s="56"/>
      <c r="G1842" s="56"/>
      <c r="H1842" s="56"/>
      <c r="I1842" s="48"/>
      <c r="J1842" s="48"/>
      <c r="K1842" s="48"/>
      <c r="L1842" s="56"/>
      <c r="M1842" s="48"/>
      <c r="N1842" s="48"/>
      <c r="O1842" s="49"/>
      <c r="P1842" s="48"/>
      <c r="Q1842" s="48"/>
      <c r="R1842" s="56"/>
      <c r="S1842" s="52"/>
      <c r="T1842" s="116"/>
      <c r="U1842" s="116"/>
      <c r="V1842" s="116"/>
      <c r="W1842" s="116"/>
      <c r="X1842" s="43"/>
      <c r="Y1842" s="43"/>
      <c r="Z1842" s="42"/>
      <c r="AA1842" s="43"/>
      <c r="AB1842" s="45"/>
      <c r="AC1842" s="45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  <c r="CY1842" s="29"/>
      <c r="CZ1842" s="29"/>
      <c r="DA1842" s="29"/>
      <c r="DB1842" s="29"/>
      <c r="DC1842" s="29"/>
      <c r="DD1842" s="29"/>
      <c r="DE1842" s="29"/>
      <c r="DF1842" s="29"/>
      <c r="DG1842" s="29"/>
      <c r="DH1842" s="29"/>
      <c r="DI1842" s="29"/>
      <c r="DJ1842" s="29"/>
      <c r="DK1842" s="29"/>
      <c r="DL1842" s="29"/>
      <c r="DM1842" s="29"/>
      <c r="DN1842" s="29"/>
      <c r="DO1842" s="29"/>
      <c r="DP1842" s="29"/>
      <c r="DQ1842" s="29"/>
      <c r="DR1842" s="29"/>
      <c r="DS1842" s="29"/>
      <c r="DT1842" s="29"/>
      <c r="DU1842" s="29"/>
      <c r="DV1842" s="29"/>
      <c r="DW1842" s="29"/>
      <c r="DX1842" s="29"/>
      <c r="DY1842" s="29"/>
      <c r="DZ1842" s="29"/>
      <c r="EA1842" s="29"/>
      <c r="EB1842" s="29"/>
      <c r="EC1842" s="29"/>
      <c r="ED1842" s="29"/>
      <c r="EE1842" s="29"/>
      <c r="EF1842" s="29"/>
      <c r="EG1842" s="29"/>
      <c r="EH1842" s="29"/>
      <c r="EI1842" s="29"/>
      <c r="EJ1842" s="29"/>
      <c r="EK1842" s="29"/>
      <c r="EL1842" s="29"/>
      <c r="EM1842" s="29"/>
      <c r="EN1842" s="29"/>
      <c r="EO1842" s="29"/>
      <c r="EP1842" s="29"/>
      <c r="EQ1842" s="29"/>
      <c r="ER1842" s="29"/>
      <c r="ES1842" s="29"/>
      <c r="ET1842" s="29"/>
      <c r="EU1842" s="29"/>
      <c r="EV1842" s="29"/>
      <c r="EW1842" s="29"/>
      <c r="EX1842" s="29"/>
      <c r="EY1842" s="29"/>
      <c r="EZ1842" s="29"/>
      <c r="FA1842" s="29"/>
      <c r="FB1842" s="29"/>
      <c r="FC1842" s="29"/>
      <c r="FD1842" s="29"/>
      <c r="FE1842" s="29"/>
      <c r="FF1842" s="29"/>
      <c r="FG1842" s="29"/>
      <c r="FH1842" s="29"/>
      <c r="FI1842" s="29"/>
      <c r="FJ1842" s="29"/>
      <c r="FK1842" s="29"/>
      <c r="FL1842" s="29"/>
      <c r="FM1842" s="29"/>
      <c r="FN1842" s="29"/>
      <c r="FO1842" s="29"/>
      <c r="FP1842" s="29"/>
      <c r="FQ1842" s="29"/>
      <c r="FR1842" s="29"/>
      <c r="FS1842" s="29"/>
      <c r="FT1842" s="29"/>
      <c r="FU1842" s="29"/>
      <c r="FV1842" s="29"/>
      <c r="FW1842" s="29"/>
      <c r="FX1842" s="29"/>
      <c r="FY1842" s="29"/>
      <c r="FZ1842" s="29"/>
      <c r="GA1842" s="29"/>
      <c r="GB1842" s="29"/>
      <c r="GC1842" s="29"/>
      <c r="GD1842" s="29"/>
      <c r="GE1842" s="29"/>
      <c r="GF1842" s="29"/>
      <c r="GG1842" s="29"/>
      <c r="GH1842" s="29"/>
      <c r="GI1842" s="29"/>
      <c r="GJ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</row>
    <row r="1843" spans="2:230" ht="12.75">
      <c r="B1843" s="48"/>
      <c r="C1843" s="48"/>
      <c r="D1843" s="48"/>
      <c r="E1843" s="55"/>
      <c r="F1843" s="56"/>
      <c r="G1843" s="56"/>
      <c r="H1843" s="56"/>
      <c r="I1843" s="48"/>
      <c r="J1843" s="48"/>
      <c r="K1843" s="48"/>
      <c r="L1843" s="56"/>
      <c r="M1843" s="48"/>
      <c r="N1843" s="48"/>
      <c r="O1843" s="49"/>
      <c r="P1843" s="48"/>
      <c r="Q1843" s="48"/>
      <c r="R1843" s="56"/>
      <c r="S1843" s="52"/>
      <c r="T1843" s="116"/>
      <c r="U1843" s="116"/>
      <c r="V1843" s="116"/>
      <c r="W1843" s="116"/>
      <c r="X1843" s="43"/>
      <c r="Y1843" s="43"/>
      <c r="Z1843" s="42"/>
      <c r="AA1843" s="43"/>
      <c r="AB1843" s="45"/>
      <c r="AC1843" s="45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</row>
    <row r="1844" spans="2:230" ht="12.75">
      <c r="B1844" s="48"/>
      <c r="C1844" s="48"/>
      <c r="D1844" s="48"/>
      <c r="E1844" s="55"/>
      <c r="F1844" s="56"/>
      <c r="G1844" s="56"/>
      <c r="H1844" s="56"/>
      <c r="I1844" s="48"/>
      <c r="J1844" s="48"/>
      <c r="K1844" s="48"/>
      <c r="L1844" s="56"/>
      <c r="M1844" s="48"/>
      <c r="N1844" s="48"/>
      <c r="O1844" s="49"/>
      <c r="P1844" s="48"/>
      <c r="Q1844" s="48"/>
      <c r="R1844" s="56"/>
      <c r="S1844" s="52"/>
      <c r="T1844" s="116"/>
      <c r="U1844" s="116"/>
      <c r="V1844" s="116"/>
      <c r="W1844" s="116"/>
      <c r="X1844" s="43"/>
      <c r="Y1844" s="43"/>
      <c r="Z1844" s="42"/>
      <c r="AA1844" s="43"/>
      <c r="AB1844" s="45"/>
      <c r="AC1844" s="45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  <c r="EB1844" s="29"/>
      <c r="EC1844" s="29"/>
      <c r="ED1844" s="29"/>
      <c r="EE1844" s="29"/>
      <c r="EF1844" s="29"/>
      <c r="EG1844" s="29"/>
      <c r="EH1844" s="29"/>
      <c r="EI1844" s="29"/>
      <c r="EJ1844" s="29"/>
      <c r="EK1844" s="29"/>
      <c r="EL1844" s="29"/>
      <c r="EM1844" s="29"/>
      <c r="EN1844" s="29"/>
      <c r="EO1844" s="29"/>
      <c r="EP1844" s="29"/>
      <c r="EQ1844" s="29"/>
      <c r="ER1844" s="29"/>
      <c r="ES1844" s="29"/>
      <c r="ET1844" s="29"/>
      <c r="EU1844" s="29"/>
      <c r="EV1844" s="29"/>
      <c r="EW1844" s="29"/>
      <c r="EX1844" s="29"/>
      <c r="EY1844" s="29"/>
      <c r="EZ1844" s="29"/>
      <c r="FA1844" s="29"/>
      <c r="FB1844" s="29"/>
      <c r="FC1844" s="29"/>
      <c r="FD1844" s="29"/>
      <c r="FE1844" s="29"/>
      <c r="FF1844" s="29"/>
      <c r="FG1844" s="29"/>
      <c r="FH1844" s="29"/>
      <c r="FI1844" s="29"/>
      <c r="FJ1844" s="29"/>
      <c r="FK1844" s="29"/>
      <c r="FL1844" s="29"/>
      <c r="FM1844" s="29"/>
      <c r="FN1844" s="29"/>
      <c r="FO1844" s="29"/>
      <c r="FP1844" s="29"/>
      <c r="FQ1844" s="29"/>
      <c r="FR1844" s="29"/>
      <c r="FS1844" s="29"/>
      <c r="FT1844" s="29"/>
      <c r="FU1844" s="29"/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29"/>
      <c r="GF1844" s="29"/>
      <c r="GG1844" s="29"/>
      <c r="GH1844" s="29"/>
      <c r="GI1844" s="29"/>
      <c r="GJ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</row>
    <row r="1845" spans="2:230" ht="12.75">
      <c r="B1845" s="48"/>
      <c r="C1845" s="48"/>
      <c r="D1845" s="48"/>
      <c r="E1845" s="55"/>
      <c r="F1845" s="56"/>
      <c r="G1845" s="56"/>
      <c r="H1845" s="56"/>
      <c r="I1845" s="48"/>
      <c r="J1845" s="48"/>
      <c r="K1845" s="48"/>
      <c r="L1845" s="56"/>
      <c r="M1845" s="48"/>
      <c r="N1845" s="48"/>
      <c r="O1845" s="49"/>
      <c r="P1845" s="48"/>
      <c r="Q1845" s="48"/>
      <c r="R1845" s="56"/>
      <c r="S1845" s="52"/>
      <c r="T1845" s="116"/>
      <c r="U1845" s="116"/>
      <c r="V1845" s="116"/>
      <c r="W1845" s="116"/>
      <c r="X1845" s="43"/>
      <c r="Y1845" s="43"/>
      <c r="Z1845" s="42"/>
      <c r="AA1845" s="43"/>
      <c r="AB1845" s="45"/>
      <c r="AC1845" s="45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/>
      <c r="DD1845" s="29"/>
      <c r="DE1845" s="29"/>
      <c r="DF1845" s="29"/>
      <c r="DG1845" s="29"/>
      <c r="DH1845" s="29"/>
      <c r="DI1845" s="29"/>
      <c r="DJ1845" s="29"/>
      <c r="DK1845" s="29"/>
      <c r="DL1845" s="29"/>
      <c r="DM1845" s="29"/>
      <c r="DN1845" s="29"/>
      <c r="DO1845" s="29"/>
      <c r="DP1845" s="29"/>
      <c r="DQ1845" s="29"/>
      <c r="DR1845" s="29"/>
      <c r="DS1845" s="29"/>
      <c r="DT1845" s="29"/>
      <c r="DU1845" s="29"/>
      <c r="DV1845" s="29"/>
      <c r="DW1845" s="29"/>
      <c r="DX1845" s="29"/>
      <c r="DY1845" s="29"/>
      <c r="DZ1845" s="29"/>
      <c r="EA1845" s="29"/>
      <c r="EB1845" s="29"/>
      <c r="EC1845" s="29"/>
      <c r="ED1845" s="29"/>
      <c r="EE1845" s="29"/>
      <c r="EF1845" s="29"/>
      <c r="EG1845" s="29"/>
      <c r="EH1845" s="29"/>
      <c r="EI1845" s="29"/>
      <c r="EJ1845" s="29"/>
      <c r="EK1845" s="29"/>
      <c r="EL1845" s="29"/>
      <c r="EM1845" s="29"/>
      <c r="EN1845" s="29"/>
      <c r="EO1845" s="29"/>
      <c r="EP1845" s="29"/>
      <c r="EQ1845" s="29"/>
      <c r="ER1845" s="29"/>
      <c r="ES1845" s="29"/>
      <c r="ET1845" s="29"/>
      <c r="EU1845" s="29"/>
      <c r="EV1845" s="29"/>
      <c r="EW1845" s="29"/>
      <c r="EX1845" s="29"/>
      <c r="EY1845" s="29"/>
      <c r="EZ1845" s="29"/>
      <c r="FA1845" s="29"/>
      <c r="FB1845" s="29"/>
      <c r="FC1845" s="29"/>
      <c r="FD1845" s="29"/>
      <c r="FE1845" s="29"/>
      <c r="FF1845" s="29"/>
      <c r="FG1845" s="29"/>
      <c r="FH1845" s="29"/>
      <c r="FI1845" s="29"/>
      <c r="FJ1845" s="29"/>
      <c r="FK1845" s="29"/>
      <c r="FL1845" s="29"/>
      <c r="FM1845" s="29"/>
      <c r="FN1845" s="29"/>
      <c r="FO1845" s="29"/>
      <c r="FP1845" s="29"/>
      <c r="FQ1845" s="29"/>
      <c r="FR1845" s="29"/>
      <c r="FS1845" s="29"/>
      <c r="FT1845" s="29"/>
      <c r="FU1845" s="29"/>
      <c r="FV1845" s="29"/>
      <c r="FW1845" s="29"/>
      <c r="FX1845" s="29"/>
      <c r="FY1845" s="29"/>
      <c r="FZ1845" s="29"/>
      <c r="GA1845" s="29"/>
      <c r="GB1845" s="29"/>
      <c r="GC1845" s="29"/>
      <c r="GD1845" s="29"/>
      <c r="GE1845" s="29"/>
      <c r="GF1845" s="29"/>
      <c r="GG1845" s="29"/>
      <c r="GH1845" s="29"/>
      <c r="GI1845" s="29"/>
      <c r="GJ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</row>
    <row r="1846" spans="2:230" ht="12.75">
      <c r="B1846" s="48"/>
      <c r="C1846" s="48"/>
      <c r="D1846" s="48"/>
      <c r="E1846" s="55"/>
      <c r="F1846" s="56"/>
      <c r="G1846" s="56"/>
      <c r="H1846" s="56"/>
      <c r="I1846" s="48"/>
      <c r="J1846" s="48"/>
      <c r="K1846" s="48"/>
      <c r="L1846" s="56"/>
      <c r="M1846" s="48"/>
      <c r="N1846" s="48"/>
      <c r="O1846" s="49"/>
      <c r="P1846" s="48"/>
      <c r="Q1846" s="48"/>
      <c r="R1846" s="56"/>
      <c r="S1846" s="52"/>
      <c r="T1846" s="116"/>
      <c r="U1846" s="116"/>
      <c r="V1846" s="116"/>
      <c r="W1846" s="116"/>
      <c r="X1846" s="43"/>
      <c r="Y1846" s="43"/>
      <c r="Z1846" s="42"/>
      <c r="AA1846" s="43"/>
      <c r="AB1846" s="45"/>
      <c r="AC1846" s="45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</row>
    <row r="1847" spans="2:230" ht="12.75">
      <c r="B1847" s="48"/>
      <c r="C1847" s="48"/>
      <c r="D1847" s="48"/>
      <c r="E1847" s="55"/>
      <c r="F1847" s="56"/>
      <c r="G1847" s="56"/>
      <c r="H1847" s="56"/>
      <c r="I1847" s="48"/>
      <c r="J1847" s="48"/>
      <c r="K1847" s="48"/>
      <c r="L1847" s="56"/>
      <c r="M1847" s="48"/>
      <c r="N1847" s="48"/>
      <c r="O1847" s="49"/>
      <c r="P1847" s="48"/>
      <c r="Q1847" s="48"/>
      <c r="R1847" s="56"/>
      <c r="S1847" s="52"/>
      <c r="T1847" s="116"/>
      <c r="U1847" s="116"/>
      <c r="V1847" s="116"/>
      <c r="W1847" s="116"/>
      <c r="X1847" s="43"/>
      <c r="Y1847" s="43"/>
      <c r="Z1847" s="42"/>
      <c r="AA1847" s="43"/>
      <c r="AB1847" s="45"/>
      <c r="AC1847" s="45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</row>
    <row r="1848" spans="2:230" ht="12.75">
      <c r="B1848" s="48"/>
      <c r="C1848" s="48"/>
      <c r="D1848" s="48"/>
      <c r="E1848" s="55"/>
      <c r="F1848" s="56"/>
      <c r="G1848" s="56"/>
      <c r="H1848" s="56"/>
      <c r="I1848" s="48"/>
      <c r="J1848" s="48"/>
      <c r="K1848" s="48"/>
      <c r="L1848" s="56"/>
      <c r="M1848" s="48"/>
      <c r="N1848" s="48"/>
      <c r="O1848" s="49"/>
      <c r="P1848" s="48"/>
      <c r="Q1848" s="48"/>
      <c r="R1848" s="56"/>
      <c r="S1848" s="52"/>
      <c r="T1848" s="116"/>
      <c r="U1848" s="116"/>
      <c r="V1848" s="116"/>
      <c r="W1848" s="116"/>
      <c r="X1848" s="43"/>
      <c r="Y1848" s="43"/>
      <c r="Z1848" s="42"/>
      <c r="AA1848" s="43"/>
      <c r="AB1848" s="45"/>
      <c r="AC1848" s="45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  <c r="EB1848" s="29"/>
      <c r="EC1848" s="29"/>
      <c r="ED1848" s="29"/>
      <c r="EE1848" s="29"/>
      <c r="EF1848" s="29"/>
      <c r="EG1848" s="29"/>
      <c r="EH1848" s="29"/>
      <c r="EI1848" s="29"/>
      <c r="EJ1848" s="29"/>
      <c r="EK1848" s="29"/>
      <c r="EL1848" s="29"/>
      <c r="EM1848" s="29"/>
      <c r="EN1848" s="29"/>
      <c r="EO1848" s="29"/>
      <c r="EP1848" s="29"/>
      <c r="EQ1848" s="29"/>
      <c r="ER1848" s="29"/>
      <c r="ES1848" s="29"/>
      <c r="ET1848" s="29"/>
      <c r="EU1848" s="29"/>
      <c r="EV1848" s="29"/>
      <c r="EW1848" s="29"/>
      <c r="EX1848" s="29"/>
      <c r="EY1848" s="29"/>
      <c r="EZ1848" s="29"/>
      <c r="FA1848" s="29"/>
      <c r="FB1848" s="29"/>
      <c r="FC1848" s="29"/>
      <c r="FD1848" s="29"/>
      <c r="FE1848" s="29"/>
      <c r="FF1848" s="29"/>
      <c r="FG1848" s="29"/>
      <c r="FH1848" s="29"/>
      <c r="FI1848" s="29"/>
      <c r="FJ1848" s="29"/>
      <c r="FK1848" s="29"/>
      <c r="FL1848" s="29"/>
      <c r="FM1848" s="29"/>
      <c r="FN1848" s="29"/>
      <c r="FO1848" s="29"/>
      <c r="FP1848" s="29"/>
      <c r="FQ1848" s="29"/>
      <c r="FR1848" s="29"/>
      <c r="FS1848" s="29"/>
      <c r="FT1848" s="29"/>
      <c r="FU1848" s="29"/>
      <c r="FV1848" s="29"/>
      <c r="FW1848" s="29"/>
      <c r="FX1848" s="29"/>
      <c r="FY1848" s="29"/>
      <c r="FZ1848" s="29"/>
      <c r="GA1848" s="29"/>
      <c r="GB1848" s="29"/>
      <c r="GC1848" s="29"/>
      <c r="GD1848" s="29"/>
      <c r="GE1848" s="29"/>
      <c r="GF1848" s="29"/>
      <c r="GG1848" s="29"/>
      <c r="GH1848" s="29"/>
      <c r="GI1848" s="29"/>
      <c r="GJ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</row>
    <row r="1849" spans="2:230" ht="12.75">
      <c r="B1849" s="48"/>
      <c r="C1849" s="48"/>
      <c r="D1849" s="48"/>
      <c r="E1849" s="55"/>
      <c r="F1849" s="56"/>
      <c r="G1849" s="56"/>
      <c r="H1849" s="56"/>
      <c r="I1849" s="48"/>
      <c r="J1849" s="48"/>
      <c r="K1849" s="48"/>
      <c r="L1849" s="56"/>
      <c r="M1849" s="48"/>
      <c r="N1849" s="48"/>
      <c r="O1849" s="49"/>
      <c r="P1849" s="48"/>
      <c r="Q1849" s="48"/>
      <c r="R1849" s="56"/>
      <c r="S1849" s="52"/>
      <c r="T1849" s="116"/>
      <c r="U1849" s="116"/>
      <c r="V1849" s="116"/>
      <c r="W1849" s="116"/>
      <c r="X1849" s="43"/>
      <c r="Y1849" s="43"/>
      <c r="Z1849" s="42"/>
      <c r="AA1849" s="43"/>
      <c r="AB1849" s="45"/>
      <c r="AC1849" s="45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  <c r="EB1849" s="29"/>
      <c r="EC1849" s="29"/>
      <c r="ED1849" s="29"/>
      <c r="EE1849" s="29"/>
      <c r="EF1849" s="29"/>
      <c r="EG1849" s="29"/>
      <c r="EH1849" s="29"/>
      <c r="EI1849" s="29"/>
      <c r="EJ1849" s="29"/>
      <c r="EK1849" s="29"/>
      <c r="EL1849" s="29"/>
      <c r="EM1849" s="29"/>
      <c r="EN1849" s="29"/>
      <c r="EO1849" s="29"/>
      <c r="EP1849" s="29"/>
      <c r="EQ1849" s="29"/>
      <c r="ER1849" s="29"/>
      <c r="ES1849" s="29"/>
      <c r="ET1849" s="29"/>
      <c r="EU1849" s="29"/>
      <c r="EV1849" s="29"/>
      <c r="EW1849" s="29"/>
      <c r="EX1849" s="29"/>
      <c r="EY1849" s="29"/>
      <c r="EZ1849" s="29"/>
      <c r="FA1849" s="29"/>
      <c r="FB1849" s="29"/>
      <c r="FC1849" s="29"/>
      <c r="FD1849" s="29"/>
      <c r="FE1849" s="29"/>
      <c r="FF1849" s="29"/>
      <c r="FG1849" s="29"/>
      <c r="FH1849" s="29"/>
      <c r="FI1849" s="29"/>
      <c r="FJ1849" s="29"/>
      <c r="FK1849" s="29"/>
      <c r="FL1849" s="29"/>
      <c r="FM1849" s="29"/>
      <c r="FN1849" s="29"/>
      <c r="FO1849" s="29"/>
      <c r="FP1849" s="29"/>
      <c r="FQ1849" s="29"/>
      <c r="FR1849" s="29"/>
      <c r="FS1849" s="29"/>
      <c r="FT1849" s="29"/>
      <c r="FU1849" s="29"/>
      <c r="FV1849" s="29"/>
      <c r="FW1849" s="29"/>
      <c r="FX1849" s="29"/>
      <c r="FY1849" s="29"/>
      <c r="FZ1849" s="29"/>
      <c r="GA1849" s="29"/>
      <c r="GB1849" s="29"/>
      <c r="GC1849" s="29"/>
      <c r="GD1849" s="29"/>
      <c r="GE1849" s="29"/>
      <c r="GF1849" s="29"/>
      <c r="GG1849" s="29"/>
      <c r="GH1849" s="29"/>
      <c r="GI1849" s="29"/>
      <c r="GJ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</row>
    <row r="1850" spans="2:230" ht="12.75">
      <c r="B1850" s="48"/>
      <c r="C1850" s="48"/>
      <c r="D1850" s="48"/>
      <c r="E1850" s="55"/>
      <c r="F1850" s="56"/>
      <c r="G1850" s="56"/>
      <c r="H1850" s="56"/>
      <c r="I1850" s="48"/>
      <c r="J1850" s="48"/>
      <c r="K1850" s="48"/>
      <c r="L1850" s="56"/>
      <c r="M1850" s="48"/>
      <c r="N1850" s="48"/>
      <c r="O1850" s="49"/>
      <c r="P1850" s="48"/>
      <c r="Q1850" s="48"/>
      <c r="R1850" s="56"/>
      <c r="S1850" s="52"/>
      <c r="T1850" s="116"/>
      <c r="U1850" s="116"/>
      <c r="V1850" s="116"/>
      <c r="W1850" s="116"/>
      <c r="X1850" s="43"/>
      <c r="Y1850" s="43"/>
      <c r="Z1850" s="42"/>
      <c r="AA1850" s="43"/>
      <c r="AB1850" s="45"/>
      <c r="AC1850" s="45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</row>
    <row r="1851" spans="2:230" ht="12.75">
      <c r="B1851" s="48"/>
      <c r="C1851" s="48"/>
      <c r="D1851" s="48"/>
      <c r="E1851" s="55"/>
      <c r="F1851" s="56"/>
      <c r="G1851" s="56"/>
      <c r="H1851" s="56"/>
      <c r="I1851" s="48"/>
      <c r="J1851" s="48"/>
      <c r="K1851" s="48"/>
      <c r="L1851" s="56"/>
      <c r="M1851" s="48"/>
      <c r="N1851" s="48"/>
      <c r="O1851" s="49"/>
      <c r="P1851" s="48"/>
      <c r="Q1851" s="48"/>
      <c r="R1851" s="56"/>
      <c r="S1851" s="52"/>
      <c r="T1851" s="116"/>
      <c r="U1851" s="116"/>
      <c r="V1851" s="116"/>
      <c r="W1851" s="116"/>
      <c r="X1851" s="43"/>
      <c r="Y1851" s="43"/>
      <c r="Z1851" s="42"/>
      <c r="AA1851" s="43"/>
      <c r="AB1851" s="45"/>
      <c r="AC1851" s="45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</row>
    <row r="1852" spans="2:230" ht="12.75">
      <c r="B1852" s="48"/>
      <c r="C1852" s="48"/>
      <c r="D1852" s="48"/>
      <c r="E1852" s="55"/>
      <c r="F1852" s="56"/>
      <c r="G1852" s="56"/>
      <c r="H1852" s="56"/>
      <c r="I1852" s="48"/>
      <c r="J1852" s="48"/>
      <c r="K1852" s="48"/>
      <c r="L1852" s="56"/>
      <c r="M1852" s="48"/>
      <c r="N1852" s="48"/>
      <c r="O1852" s="49"/>
      <c r="P1852" s="48"/>
      <c r="Q1852" s="48"/>
      <c r="R1852" s="56"/>
      <c r="S1852" s="52"/>
      <c r="T1852" s="116"/>
      <c r="U1852" s="116"/>
      <c r="V1852" s="116"/>
      <c r="W1852" s="116"/>
      <c r="X1852" s="43"/>
      <c r="Y1852" s="43"/>
      <c r="Z1852" s="42"/>
      <c r="AA1852" s="43"/>
      <c r="AB1852" s="45"/>
      <c r="AC1852" s="45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  <c r="EB1852" s="29"/>
      <c r="EC1852" s="29"/>
      <c r="ED1852" s="29"/>
      <c r="EE1852" s="29"/>
      <c r="EF1852" s="29"/>
      <c r="EG1852" s="29"/>
      <c r="EH1852" s="29"/>
      <c r="EI1852" s="29"/>
      <c r="EJ1852" s="29"/>
      <c r="EK1852" s="29"/>
      <c r="EL1852" s="29"/>
      <c r="EM1852" s="29"/>
      <c r="EN1852" s="29"/>
      <c r="EO1852" s="29"/>
      <c r="EP1852" s="29"/>
      <c r="EQ1852" s="29"/>
      <c r="ER1852" s="29"/>
      <c r="ES1852" s="29"/>
      <c r="ET1852" s="29"/>
      <c r="EU1852" s="29"/>
      <c r="EV1852" s="29"/>
      <c r="EW1852" s="29"/>
      <c r="EX1852" s="29"/>
      <c r="EY1852" s="29"/>
      <c r="EZ1852" s="29"/>
      <c r="FA1852" s="29"/>
      <c r="FB1852" s="29"/>
      <c r="FC1852" s="29"/>
      <c r="FD1852" s="29"/>
      <c r="FE1852" s="29"/>
      <c r="FF1852" s="29"/>
      <c r="FG1852" s="29"/>
      <c r="FH1852" s="29"/>
      <c r="FI1852" s="29"/>
      <c r="FJ1852" s="29"/>
      <c r="FK1852" s="29"/>
      <c r="FL1852" s="29"/>
      <c r="FM1852" s="29"/>
      <c r="FN1852" s="29"/>
      <c r="FO1852" s="29"/>
      <c r="FP1852" s="29"/>
      <c r="FQ1852" s="29"/>
      <c r="FR1852" s="29"/>
      <c r="FS1852" s="29"/>
      <c r="FT1852" s="29"/>
      <c r="FU1852" s="29"/>
      <c r="FV1852" s="29"/>
      <c r="FW1852" s="29"/>
      <c r="FX1852" s="29"/>
      <c r="FY1852" s="29"/>
      <c r="FZ1852" s="29"/>
      <c r="GA1852" s="29"/>
      <c r="GB1852" s="29"/>
      <c r="GC1852" s="29"/>
      <c r="GD1852" s="29"/>
      <c r="GE1852" s="29"/>
      <c r="GF1852" s="29"/>
      <c r="GG1852" s="29"/>
      <c r="GH1852" s="29"/>
      <c r="GI1852" s="29"/>
      <c r="GJ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</row>
    <row r="1853" spans="2:230" ht="12.75">
      <c r="B1853" s="48"/>
      <c r="C1853" s="48"/>
      <c r="D1853" s="48"/>
      <c r="E1853" s="55"/>
      <c r="F1853" s="56"/>
      <c r="G1853" s="56"/>
      <c r="H1853" s="56"/>
      <c r="I1853" s="48"/>
      <c r="J1853" s="48"/>
      <c r="K1853" s="48"/>
      <c r="L1853" s="56"/>
      <c r="M1853" s="48"/>
      <c r="N1853" s="48"/>
      <c r="O1853" s="49"/>
      <c r="P1853" s="48"/>
      <c r="Q1853" s="48"/>
      <c r="R1853" s="56"/>
      <c r="S1853" s="52"/>
      <c r="T1853" s="116"/>
      <c r="U1853" s="116"/>
      <c r="V1853" s="116"/>
      <c r="W1853" s="116"/>
      <c r="X1853" s="43"/>
      <c r="Y1853" s="43"/>
      <c r="Z1853" s="42"/>
      <c r="AA1853" s="43"/>
      <c r="AB1853" s="45"/>
      <c r="AC1853" s="45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  <c r="CY1853" s="29"/>
      <c r="CZ1853" s="29"/>
      <c r="DA1853" s="29"/>
      <c r="DB1853" s="29"/>
      <c r="DC1853" s="29"/>
      <c r="DD1853" s="29"/>
      <c r="DE1853" s="29"/>
      <c r="DF1853" s="29"/>
      <c r="DG1853" s="29"/>
      <c r="DH1853" s="29"/>
      <c r="DI1853" s="29"/>
      <c r="DJ1853" s="29"/>
      <c r="DK1853" s="29"/>
      <c r="DL1853" s="29"/>
      <c r="DM1853" s="29"/>
      <c r="DN1853" s="29"/>
      <c r="DO1853" s="29"/>
      <c r="DP1853" s="29"/>
      <c r="DQ1853" s="29"/>
      <c r="DR1853" s="29"/>
      <c r="DS1853" s="29"/>
      <c r="DT1853" s="29"/>
      <c r="DU1853" s="29"/>
      <c r="DV1853" s="29"/>
      <c r="DW1853" s="29"/>
      <c r="DX1853" s="29"/>
      <c r="DY1853" s="29"/>
      <c r="DZ1853" s="29"/>
      <c r="EA1853" s="29"/>
      <c r="EB1853" s="29"/>
      <c r="EC1853" s="29"/>
      <c r="ED1853" s="29"/>
      <c r="EE1853" s="29"/>
      <c r="EF1853" s="29"/>
      <c r="EG1853" s="29"/>
      <c r="EH1853" s="29"/>
      <c r="EI1853" s="29"/>
      <c r="EJ1853" s="29"/>
      <c r="EK1853" s="29"/>
      <c r="EL1853" s="29"/>
      <c r="EM1853" s="29"/>
      <c r="EN1853" s="29"/>
      <c r="EO1853" s="29"/>
      <c r="EP1853" s="29"/>
      <c r="EQ1853" s="29"/>
      <c r="ER1853" s="29"/>
      <c r="ES1853" s="29"/>
      <c r="ET1853" s="29"/>
      <c r="EU1853" s="29"/>
      <c r="EV1853" s="29"/>
      <c r="EW1853" s="29"/>
      <c r="EX1853" s="29"/>
      <c r="EY1853" s="29"/>
      <c r="EZ1853" s="29"/>
      <c r="FA1853" s="29"/>
      <c r="FB1853" s="29"/>
      <c r="FC1853" s="29"/>
      <c r="FD1853" s="29"/>
      <c r="FE1853" s="29"/>
      <c r="FF1853" s="29"/>
      <c r="FG1853" s="29"/>
      <c r="FH1853" s="29"/>
      <c r="FI1853" s="29"/>
      <c r="FJ1853" s="29"/>
      <c r="FK1853" s="29"/>
      <c r="FL1853" s="29"/>
      <c r="FM1853" s="29"/>
      <c r="FN1853" s="29"/>
      <c r="FO1853" s="29"/>
      <c r="FP1853" s="29"/>
      <c r="FQ1853" s="29"/>
      <c r="FR1853" s="29"/>
      <c r="FS1853" s="29"/>
      <c r="FT1853" s="29"/>
      <c r="FU1853" s="29"/>
      <c r="FV1853" s="29"/>
      <c r="FW1853" s="29"/>
      <c r="FX1853" s="29"/>
      <c r="FY1853" s="29"/>
      <c r="FZ1853" s="29"/>
      <c r="GA1853" s="29"/>
      <c r="GB1853" s="29"/>
      <c r="GC1853" s="29"/>
      <c r="GD1853" s="29"/>
      <c r="GE1853" s="29"/>
      <c r="GF1853" s="29"/>
      <c r="GG1853" s="29"/>
      <c r="GH1853" s="29"/>
      <c r="GI1853" s="29"/>
      <c r="GJ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</row>
    <row r="1854" spans="2:230" ht="12.75">
      <c r="B1854" s="48"/>
      <c r="C1854" s="48"/>
      <c r="D1854" s="48"/>
      <c r="E1854" s="55"/>
      <c r="F1854" s="56"/>
      <c r="G1854" s="56"/>
      <c r="H1854" s="56"/>
      <c r="I1854" s="48"/>
      <c r="J1854" s="48"/>
      <c r="K1854" s="48"/>
      <c r="L1854" s="56"/>
      <c r="M1854" s="48"/>
      <c r="N1854" s="48"/>
      <c r="O1854" s="49"/>
      <c r="P1854" s="48"/>
      <c r="Q1854" s="48"/>
      <c r="R1854" s="56"/>
      <c r="S1854" s="52"/>
      <c r="T1854" s="116"/>
      <c r="U1854" s="116"/>
      <c r="V1854" s="116"/>
      <c r="W1854" s="116"/>
      <c r="X1854" s="43"/>
      <c r="Y1854" s="43"/>
      <c r="Z1854" s="42"/>
      <c r="AA1854" s="43"/>
      <c r="AB1854" s="45"/>
      <c r="AC1854" s="45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  <c r="EB1854" s="29"/>
      <c r="EC1854" s="29"/>
      <c r="ED1854" s="29"/>
      <c r="EE1854" s="29"/>
      <c r="EF1854" s="29"/>
      <c r="EG1854" s="29"/>
      <c r="EH1854" s="29"/>
      <c r="EI1854" s="29"/>
      <c r="EJ1854" s="29"/>
      <c r="EK1854" s="29"/>
      <c r="EL1854" s="29"/>
      <c r="EM1854" s="29"/>
      <c r="EN1854" s="29"/>
      <c r="EO1854" s="29"/>
      <c r="EP1854" s="29"/>
      <c r="EQ1854" s="29"/>
      <c r="ER1854" s="29"/>
      <c r="ES1854" s="29"/>
      <c r="ET1854" s="29"/>
      <c r="EU1854" s="29"/>
      <c r="EV1854" s="29"/>
      <c r="EW1854" s="29"/>
      <c r="EX1854" s="29"/>
      <c r="EY1854" s="29"/>
      <c r="EZ1854" s="29"/>
      <c r="FA1854" s="29"/>
      <c r="FB1854" s="29"/>
      <c r="FC1854" s="29"/>
      <c r="FD1854" s="29"/>
      <c r="FE1854" s="29"/>
      <c r="FF1854" s="29"/>
      <c r="FG1854" s="29"/>
      <c r="FH1854" s="29"/>
      <c r="FI1854" s="29"/>
      <c r="FJ1854" s="29"/>
      <c r="FK1854" s="29"/>
      <c r="FL1854" s="29"/>
      <c r="FM1854" s="29"/>
      <c r="FN1854" s="29"/>
      <c r="FO1854" s="29"/>
      <c r="FP1854" s="29"/>
      <c r="FQ1854" s="29"/>
      <c r="FR1854" s="29"/>
      <c r="FS1854" s="29"/>
      <c r="FT1854" s="29"/>
      <c r="FU1854" s="29"/>
      <c r="FV1854" s="29"/>
      <c r="FW1854" s="29"/>
      <c r="FX1854" s="29"/>
      <c r="FY1854" s="29"/>
      <c r="FZ1854" s="29"/>
      <c r="GA1854" s="29"/>
      <c r="GB1854" s="29"/>
      <c r="GC1854" s="29"/>
      <c r="GD1854" s="29"/>
      <c r="GE1854" s="29"/>
      <c r="GF1854" s="29"/>
      <c r="GG1854" s="29"/>
      <c r="GH1854" s="29"/>
      <c r="GI1854" s="29"/>
      <c r="GJ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</row>
    <row r="1855" spans="2:230" ht="12.75">
      <c r="B1855" s="48"/>
      <c r="C1855" s="48"/>
      <c r="D1855" s="48"/>
      <c r="E1855" s="55"/>
      <c r="F1855" s="56"/>
      <c r="G1855" s="56"/>
      <c r="H1855" s="56"/>
      <c r="I1855" s="48"/>
      <c r="J1855" s="48"/>
      <c r="K1855" s="48"/>
      <c r="L1855" s="56"/>
      <c r="M1855" s="48"/>
      <c r="N1855" s="48"/>
      <c r="O1855" s="49"/>
      <c r="P1855" s="48"/>
      <c r="Q1855" s="48"/>
      <c r="R1855" s="56"/>
      <c r="S1855" s="52"/>
      <c r="T1855" s="116"/>
      <c r="U1855" s="116"/>
      <c r="V1855" s="116"/>
      <c r="W1855" s="116"/>
      <c r="X1855" s="43"/>
      <c r="Y1855" s="43"/>
      <c r="Z1855" s="42"/>
      <c r="AA1855" s="43"/>
      <c r="AB1855" s="45"/>
      <c r="AC1855" s="45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/>
      <c r="DD1855" s="29"/>
      <c r="DE1855" s="29"/>
      <c r="DF1855" s="29"/>
      <c r="DG1855" s="29"/>
      <c r="DH1855" s="29"/>
      <c r="DI1855" s="29"/>
      <c r="DJ1855" s="29"/>
      <c r="DK1855" s="29"/>
      <c r="DL1855" s="29"/>
      <c r="DM1855" s="29"/>
      <c r="DN1855" s="29"/>
      <c r="DO1855" s="29"/>
      <c r="DP1855" s="29"/>
      <c r="DQ1855" s="29"/>
      <c r="DR1855" s="29"/>
      <c r="DS1855" s="29"/>
      <c r="DT1855" s="29"/>
      <c r="DU1855" s="29"/>
      <c r="DV1855" s="29"/>
      <c r="DW1855" s="29"/>
      <c r="DX1855" s="29"/>
      <c r="DY1855" s="29"/>
      <c r="DZ1855" s="29"/>
      <c r="EA1855" s="29"/>
      <c r="EB1855" s="29"/>
      <c r="EC1855" s="29"/>
      <c r="ED1855" s="29"/>
      <c r="EE1855" s="29"/>
      <c r="EF1855" s="29"/>
      <c r="EG1855" s="29"/>
      <c r="EH1855" s="29"/>
      <c r="EI1855" s="29"/>
      <c r="EJ1855" s="29"/>
      <c r="EK1855" s="29"/>
      <c r="EL1855" s="29"/>
      <c r="EM1855" s="29"/>
      <c r="EN1855" s="29"/>
      <c r="EO1855" s="29"/>
      <c r="EP1855" s="29"/>
      <c r="EQ1855" s="29"/>
      <c r="ER1855" s="29"/>
      <c r="ES1855" s="29"/>
      <c r="ET1855" s="29"/>
      <c r="EU1855" s="29"/>
      <c r="EV1855" s="29"/>
      <c r="EW1855" s="29"/>
      <c r="EX1855" s="29"/>
      <c r="EY1855" s="29"/>
      <c r="EZ1855" s="29"/>
      <c r="FA1855" s="29"/>
      <c r="FB1855" s="29"/>
      <c r="FC1855" s="29"/>
      <c r="FD1855" s="29"/>
      <c r="FE1855" s="29"/>
      <c r="FF1855" s="29"/>
      <c r="FG1855" s="29"/>
      <c r="FH1855" s="29"/>
      <c r="FI1855" s="29"/>
      <c r="FJ1855" s="29"/>
      <c r="FK1855" s="29"/>
      <c r="FL1855" s="29"/>
      <c r="FM1855" s="29"/>
      <c r="FN1855" s="29"/>
      <c r="FO1855" s="29"/>
      <c r="FP1855" s="29"/>
      <c r="FQ1855" s="29"/>
      <c r="FR1855" s="29"/>
      <c r="FS1855" s="29"/>
      <c r="FT1855" s="29"/>
      <c r="FU1855" s="29"/>
      <c r="FV1855" s="29"/>
      <c r="FW1855" s="29"/>
      <c r="FX1855" s="29"/>
      <c r="FY1855" s="29"/>
      <c r="FZ1855" s="29"/>
      <c r="GA1855" s="29"/>
      <c r="GB1855" s="29"/>
      <c r="GC1855" s="29"/>
      <c r="GD1855" s="29"/>
      <c r="GE1855" s="29"/>
      <c r="GF1855" s="29"/>
      <c r="GG1855" s="29"/>
      <c r="GH1855" s="29"/>
      <c r="GI1855" s="29"/>
      <c r="GJ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</row>
    <row r="1856" spans="2:230" ht="12.75">
      <c r="B1856" s="48"/>
      <c r="C1856" s="48"/>
      <c r="D1856" s="48"/>
      <c r="E1856" s="55"/>
      <c r="F1856" s="56"/>
      <c r="G1856" s="56"/>
      <c r="H1856" s="56"/>
      <c r="I1856" s="48"/>
      <c r="J1856" s="48"/>
      <c r="K1856" s="48"/>
      <c r="L1856" s="56"/>
      <c r="M1856" s="48"/>
      <c r="N1856" s="48"/>
      <c r="O1856" s="49"/>
      <c r="P1856" s="48"/>
      <c r="Q1856" s="48"/>
      <c r="R1856" s="56"/>
      <c r="S1856" s="52"/>
      <c r="T1856" s="116"/>
      <c r="U1856" s="116"/>
      <c r="V1856" s="116"/>
      <c r="W1856" s="116"/>
      <c r="X1856" s="43"/>
      <c r="Y1856" s="43"/>
      <c r="Z1856" s="42"/>
      <c r="AA1856" s="43"/>
      <c r="AB1856" s="45"/>
      <c r="AC1856" s="45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/>
      <c r="DD1856" s="29"/>
      <c r="DE1856" s="29"/>
      <c r="DF1856" s="29"/>
      <c r="DG1856" s="29"/>
      <c r="DH1856" s="29"/>
      <c r="DI1856" s="29"/>
      <c r="DJ1856" s="29"/>
      <c r="DK1856" s="29"/>
      <c r="DL1856" s="29"/>
      <c r="DM1856" s="29"/>
      <c r="DN1856" s="29"/>
      <c r="DO1856" s="29"/>
      <c r="DP1856" s="29"/>
      <c r="DQ1856" s="29"/>
      <c r="DR1856" s="29"/>
      <c r="DS1856" s="29"/>
      <c r="DT1856" s="29"/>
      <c r="DU1856" s="29"/>
      <c r="DV1856" s="29"/>
      <c r="DW1856" s="29"/>
      <c r="DX1856" s="29"/>
      <c r="DY1856" s="29"/>
      <c r="DZ1856" s="29"/>
      <c r="EA1856" s="29"/>
      <c r="EB1856" s="29"/>
      <c r="EC1856" s="29"/>
      <c r="ED1856" s="29"/>
      <c r="EE1856" s="29"/>
      <c r="EF1856" s="29"/>
      <c r="EG1856" s="29"/>
      <c r="EH1856" s="29"/>
      <c r="EI1856" s="29"/>
      <c r="EJ1856" s="29"/>
      <c r="EK1856" s="29"/>
      <c r="EL1856" s="29"/>
      <c r="EM1856" s="29"/>
      <c r="EN1856" s="29"/>
      <c r="EO1856" s="29"/>
      <c r="EP1856" s="29"/>
      <c r="EQ1856" s="29"/>
      <c r="ER1856" s="29"/>
      <c r="ES1856" s="29"/>
      <c r="ET1856" s="29"/>
      <c r="EU1856" s="29"/>
      <c r="EV1856" s="29"/>
      <c r="EW1856" s="29"/>
      <c r="EX1856" s="29"/>
      <c r="EY1856" s="29"/>
      <c r="EZ1856" s="29"/>
      <c r="FA1856" s="29"/>
      <c r="FB1856" s="29"/>
      <c r="FC1856" s="29"/>
      <c r="FD1856" s="29"/>
      <c r="FE1856" s="29"/>
      <c r="FF1856" s="29"/>
      <c r="FG1856" s="29"/>
      <c r="FH1856" s="29"/>
      <c r="FI1856" s="29"/>
      <c r="FJ1856" s="29"/>
      <c r="FK1856" s="29"/>
      <c r="FL1856" s="29"/>
      <c r="FM1856" s="29"/>
      <c r="FN1856" s="29"/>
      <c r="FO1856" s="29"/>
      <c r="FP1856" s="29"/>
      <c r="FQ1856" s="29"/>
      <c r="FR1856" s="29"/>
      <c r="FS1856" s="29"/>
      <c r="FT1856" s="29"/>
      <c r="FU1856" s="29"/>
      <c r="FV1856" s="29"/>
      <c r="FW1856" s="29"/>
      <c r="FX1856" s="29"/>
      <c r="FY1856" s="29"/>
      <c r="FZ1856" s="29"/>
      <c r="GA1856" s="29"/>
      <c r="GB1856" s="29"/>
      <c r="GC1856" s="29"/>
      <c r="GD1856" s="29"/>
      <c r="GE1856" s="29"/>
      <c r="GF1856" s="29"/>
      <c r="GG1856" s="29"/>
      <c r="GH1856" s="29"/>
      <c r="GI1856" s="29"/>
      <c r="GJ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</row>
    <row r="1857" spans="2:230" ht="12.75">
      <c r="B1857" s="48"/>
      <c r="C1857" s="48"/>
      <c r="D1857" s="48"/>
      <c r="E1857" s="55"/>
      <c r="F1857" s="56"/>
      <c r="G1857" s="56"/>
      <c r="H1857" s="56"/>
      <c r="I1857" s="48"/>
      <c r="J1857" s="48"/>
      <c r="K1857" s="48"/>
      <c r="L1857" s="56"/>
      <c r="M1857" s="48"/>
      <c r="N1857" s="48"/>
      <c r="O1857" s="49"/>
      <c r="P1857" s="48"/>
      <c r="Q1857" s="48"/>
      <c r="R1857" s="56"/>
      <c r="S1857" s="52"/>
      <c r="T1857" s="116"/>
      <c r="U1857" s="116"/>
      <c r="V1857" s="116"/>
      <c r="W1857" s="116"/>
      <c r="X1857" s="43"/>
      <c r="Y1857" s="43"/>
      <c r="Z1857" s="42"/>
      <c r="AA1857" s="43"/>
      <c r="AB1857" s="45"/>
      <c r="AC1857" s="45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</row>
    <row r="1858" spans="2:230" ht="12.75">
      <c r="B1858" s="48"/>
      <c r="C1858" s="48"/>
      <c r="D1858" s="48"/>
      <c r="E1858" s="55"/>
      <c r="F1858" s="56"/>
      <c r="G1858" s="56"/>
      <c r="H1858" s="56"/>
      <c r="I1858" s="48"/>
      <c r="J1858" s="48"/>
      <c r="K1858" s="48"/>
      <c r="L1858" s="56"/>
      <c r="M1858" s="48"/>
      <c r="N1858" s="48"/>
      <c r="O1858" s="49"/>
      <c r="P1858" s="48"/>
      <c r="Q1858" s="48"/>
      <c r="R1858" s="56"/>
      <c r="S1858" s="52"/>
      <c r="T1858" s="116"/>
      <c r="U1858" s="116"/>
      <c r="V1858" s="116"/>
      <c r="W1858" s="116"/>
      <c r="X1858" s="43"/>
      <c r="Y1858" s="43"/>
      <c r="Z1858" s="42"/>
      <c r="AA1858" s="43"/>
      <c r="AB1858" s="45"/>
      <c r="AC1858" s="45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  <c r="EB1858" s="29"/>
      <c r="EC1858" s="29"/>
      <c r="ED1858" s="29"/>
      <c r="EE1858" s="29"/>
      <c r="EF1858" s="29"/>
      <c r="EG1858" s="29"/>
      <c r="EH1858" s="29"/>
      <c r="EI1858" s="29"/>
      <c r="EJ1858" s="29"/>
      <c r="EK1858" s="29"/>
      <c r="EL1858" s="29"/>
      <c r="EM1858" s="29"/>
      <c r="EN1858" s="29"/>
      <c r="EO1858" s="29"/>
      <c r="EP1858" s="29"/>
      <c r="EQ1858" s="29"/>
      <c r="ER1858" s="29"/>
      <c r="ES1858" s="29"/>
      <c r="ET1858" s="29"/>
      <c r="EU1858" s="29"/>
      <c r="EV1858" s="29"/>
      <c r="EW1858" s="29"/>
      <c r="EX1858" s="29"/>
      <c r="EY1858" s="29"/>
      <c r="EZ1858" s="29"/>
      <c r="FA1858" s="29"/>
      <c r="FB1858" s="29"/>
      <c r="FC1858" s="29"/>
      <c r="FD1858" s="29"/>
      <c r="FE1858" s="29"/>
      <c r="FF1858" s="29"/>
      <c r="FG1858" s="29"/>
      <c r="FH1858" s="29"/>
      <c r="FI1858" s="29"/>
      <c r="FJ1858" s="29"/>
      <c r="FK1858" s="29"/>
      <c r="FL1858" s="29"/>
      <c r="FM1858" s="29"/>
      <c r="FN1858" s="29"/>
      <c r="FO1858" s="29"/>
      <c r="FP1858" s="29"/>
      <c r="FQ1858" s="29"/>
      <c r="FR1858" s="29"/>
      <c r="FS1858" s="29"/>
      <c r="FT1858" s="29"/>
      <c r="FU1858" s="29"/>
      <c r="FV1858" s="29"/>
      <c r="FW1858" s="29"/>
      <c r="FX1858" s="29"/>
      <c r="FY1858" s="29"/>
      <c r="FZ1858" s="29"/>
      <c r="GA1858" s="29"/>
      <c r="GB1858" s="29"/>
      <c r="GC1858" s="29"/>
      <c r="GD1858" s="29"/>
      <c r="GE1858" s="29"/>
      <c r="GF1858" s="29"/>
      <c r="GG1858" s="29"/>
      <c r="GH1858" s="29"/>
      <c r="GI1858" s="29"/>
      <c r="GJ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</row>
    <row r="1859" spans="2:230" ht="12.75">
      <c r="B1859" s="48"/>
      <c r="C1859" s="48"/>
      <c r="D1859" s="48"/>
      <c r="E1859" s="55"/>
      <c r="F1859" s="56"/>
      <c r="G1859" s="56"/>
      <c r="H1859" s="56"/>
      <c r="I1859" s="48"/>
      <c r="J1859" s="48"/>
      <c r="K1859" s="48"/>
      <c r="L1859" s="56"/>
      <c r="M1859" s="48"/>
      <c r="N1859" s="48"/>
      <c r="O1859" s="49"/>
      <c r="P1859" s="48"/>
      <c r="Q1859" s="48"/>
      <c r="R1859" s="56"/>
      <c r="S1859" s="52"/>
      <c r="T1859" s="116"/>
      <c r="U1859" s="116"/>
      <c r="V1859" s="116"/>
      <c r="W1859" s="116"/>
      <c r="X1859" s="43"/>
      <c r="Y1859" s="43"/>
      <c r="Z1859" s="42"/>
      <c r="AA1859" s="43"/>
      <c r="AB1859" s="45"/>
      <c r="AC1859" s="45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</row>
    <row r="1860" spans="2:230" ht="12.75">
      <c r="B1860" s="48"/>
      <c r="C1860" s="48"/>
      <c r="D1860" s="48"/>
      <c r="E1860" s="55"/>
      <c r="F1860" s="56"/>
      <c r="G1860" s="56"/>
      <c r="H1860" s="56"/>
      <c r="I1860" s="48"/>
      <c r="J1860" s="48"/>
      <c r="K1860" s="48"/>
      <c r="L1860" s="56"/>
      <c r="M1860" s="48"/>
      <c r="N1860" s="48"/>
      <c r="O1860" s="49"/>
      <c r="P1860" s="48"/>
      <c r="Q1860" s="48"/>
      <c r="R1860" s="56"/>
      <c r="S1860" s="52"/>
      <c r="T1860" s="116"/>
      <c r="U1860" s="116"/>
      <c r="V1860" s="116"/>
      <c r="W1860" s="116"/>
      <c r="X1860" s="43"/>
      <c r="Y1860" s="43"/>
      <c r="Z1860" s="42"/>
      <c r="AA1860" s="43"/>
      <c r="AB1860" s="45"/>
      <c r="AC1860" s="45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</row>
    <row r="1861" spans="2:230" ht="12.75">
      <c r="B1861" s="48"/>
      <c r="C1861" s="48"/>
      <c r="D1861" s="48"/>
      <c r="E1861" s="55"/>
      <c r="F1861" s="56"/>
      <c r="G1861" s="56"/>
      <c r="H1861" s="56"/>
      <c r="I1861" s="48"/>
      <c r="J1861" s="48"/>
      <c r="K1861" s="48"/>
      <c r="L1861" s="56"/>
      <c r="M1861" s="48"/>
      <c r="N1861" s="48"/>
      <c r="O1861" s="49"/>
      <c r="P1861" s="48"/>
      <c r="Q1861" s="48"/>
      <c r="R1861" s="56"/>
      <c r="S1861" s="52"/>
      <c r="T1861" s="116"/>
      <c r="U1861" s="116"/>
      <c r="V1861" s="116"/>
      <c r="W1861" s="116"/>
      <c r="X1861" s="43"/>
      <c r="Y1861" s="43"/>
      <c r="Z1861" s="42"/>
      <c r="AA1861" s="43"/>
      <c r="AB1861" s="45"/>
      <c r="AC1861" s="45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</row>
    <row r="1862" spans="2:230" ht="12.75">
      <c r="B1862" s="48"/>
      <c r="C1862" s="48"/>
      <c r="D1862" s="48"/>
      <c r="E1862" s="55"/>
      <c r="F1862" s="56"/>
      <c r="G1862" s="56"/>
      <c r="H1862" s="56"/>
      <c r="I1862" s="48"/>
      <c r="J1862" s="48"/>
      <c r="K1862" s="48"/>
      <c r="L1862" s="56"/>
      <c r="M1862" s="48"/>
      <c r="N1862" s="48"/>
      <c r="O1862" s="49"/>
      <c r="P1862" s="48"/>
      <c r="Q1862" s="48"/>
      <c r="R1862" s="56"/>
      <c r="S1862" s="52"/>
      <c r="T1862" s="116"/>
      <c r="U1862" s="116"/>
      <c r="V1862" s="116"/>
      <c r="W1862" s="116"/>
      <c r="X1862" s="43"/>
      <c r="Y1862" s="43"/>
      <c r="Z1862" s="42"/>
      <c r="AA1862" s="43"/>
      <c r="AB1862" s="45"/>
      <c r="AC1862" s="45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</row>
    <row r="1863" spans="2:230" ht="12.75">
      <c r="B1863" s="48"/>
      <c r="C1863" s="48"/>
      <c r="D1863" s="48"/>
      <c r="E1863" s="55"/>
      <c r="F1863" s="56"/>
      <c r="G1863" s="56"/>
      <c r="H1863" s="56"/>
      <c r="I1863" s="48"/>
      <c r="J1863" s="48"/>
      <c r="K1863" s="48"/>
      <c r="L1863" s="56"/>
      <c r="M1863" s="48"/>
      <c r="N1863" s="48"/>
      <c r="O1863" s="49"/>
      <c r="P1863" s="48"/>
      <c r="Q1863" s="48"/>
      <c r="R1863" s="56"/>
      <c r="S1863" s="52"/>
      <c r="T1863" s="116"/>
      <c r="U1863" s="116"/>
      <c r="V1863" s="116"/>
      <c r="W1863" s="116"/>
      <c r="X1863" s="43"/>
      <c r="Y1863" s="43"/>
      <c r="Z1863" s="42"/>
      <c r="AA1863" s="43"/>
      <c r="AB1863" s="45"/>
      <c r="AC1863" s="45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29"/>
      <c r="GF1863" s="29"/>
      <c r="GG1863" s="29"/>
      <c r="GH1863" s="29"/>
      <c r="GI1863" s="29"/>
      <c r="GJ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</row>
    <row r="1864" spans="2:230" ht="12.75">
      <c r="B1864" s="48"/>
      <c r="C1864" s="48"/>
      <c r="D1864" s="48"/>
      <c r="E1864" s="55"/>
      <c r="F1864" s="56"/>
      <c r="G1864" s="56"/>
      <c r="H1864" s="56"/>
      <c r="I1864" s="48"/>
      <c r="J1864" s="48"/>
      <c r="K1864" s="48"/>
      <c r="L1864" s="56"/>
      <c r="M1864" s="48"/>
      <c r="N1864" s="48"/>
      <c r="O1864" s="49"/>
      <c r="P1864" s="48"/>
      <c r="Q1864" s="48"/>
      <c r="R1864" s="56"/>
      <c r="S1864" s="52"/>
      <c r="T1864" s="116"/>
      <c r="U1864" s="116"/>
      <c r="V1864" s="116"/>
      <c r="W1864" s="116"/>
      <c r="X1864" s="43"/>
      <c r="Y1864" s="43"/>
      <c r="Z1864" s="42"/>
      <c r="AA1864" s="43"/>
      <c r="AB1864" s="45"/>
      <c r="AC1864" s="45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</row>
    <row r="1865" spans="2:230" ht="12.75">
      <c r="B1865" s="48"/>
      <c r="C1865" s="48"/>
      <c r="D1865" s="48"/>
      <c r="E1865" s="55"/>
      <c r="F1865" s="56"/>
      <c r="G1865" s="56"/>
      <c r="H1865" s="56"/>
      <c r="I1865" s="48"/>
      <c r="J1865" s="48"/>
      <c r="K1865" s="48"/>
      <c r="L1865" s="56"/>
      <c r="M1865" s="48"/>
      <c r="N1865" s="48"/>
      <c r="O1865" s="49"/>
      <c r="P1865" s="48"/>
      <c r="Q1865" s="48"/>
      <c r="R1865" s="56"/>
      <c r="S1865" s="52"/>
      <c r="T1865" s="116"/>
      <c r="U1865" s="116"/>
      <c r="V1865" s="116"/>
      <c r="W1865" s="116"/>
      <c r="X1865" s="43"/>
      <c r="Y1865" s="43"/>
      <c r="Z1865" s="42"/>
      <c r="AA1865" s="43"/>
      <c r="AB1865" s="45"/>
      <c r="AC1865" s="45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</row>
    <row r="1866" spans="2:230" ht="12.75">
      <c r="B1866" s="48"/>
      <c r="C1866" s="48"/>
      <c r="D1866" s="48"/>
      <c r="E1866" s="55"/>
      <c r="F1866" s="56"/>
      <c r="G1866" s="56"/>
      <c r="H1866" s="56"/>
      <c r="I1866" s="48"/>
      <c r="J1866" s="48"/>
      <c r="K1866" s="48"/>
      <c r="L1866" s="56"/>
      <c r="M1866" s="48"/>
      <c r="N1866" s="48"/>
      <c r="O1866" s="49"/>
      <c r="P1866" s="48"/>
      <c r="Q1866" s="48"/>
      <c r="R1866" s="56"/>
      <c r="S1866" s="52"/>
      <c r="T1866" s="116"/>
      <c r="U1866" s="116"/>
      <c r="V1866" s="116"/>
      <c r="W1866" s="116"/>
      <c r="X1866" s="43"/>
      <c r="Y1866" s="43"/>
      <c r="Z1866" s="42"/>
      <c r="AA1866" s="43"/>
      <c r="AB1866" s="45"/>
      <c r="AC1866" s="45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  <c r="EB1866" s="29"/>
      <c r="EC1866" s="29"/>
      <c r="ED1866" s="29"/>
      <c r="EE1866" s="29"/>
      <c r="EF1866" s="29"/>
      <c r="EG1866" s="29"/>
      <c r="EH1866" s="29"/>
      <c r="EI1866" s="29"/>
      <c r="EJ1866" s="29"/>
      <c r="EK1866" s="29"/>
      <c r="EL1866" s="29"/>
      <c r="EM1866" s="29"/>
      <c r="EN1866" s="29"/>
      <c r="EO1866" s="29"/>
      <c r="EP1866" s="29"/>
      <c r="EQ1866" s="29"/>
      <c r="ER1866" s="29"/>
      <c r="ES1866" s="29"/>
      <c r="ET1866" s="29"/>
      <c r="EU1866" s="29"/>
      <c r="EV1866" s="29"/>
      <c r="EW1866" s="29"/>
      <c r="EX1866" s="29"/>
      <c r="EY1866" s="29"/>
      <c r="EZ1866" s="29"/>
      <c r="FA1866" s="29"/>
      <c r="FB1866" s="29"/>
      <c r="FC1866" s="29"/>
      <c r="FD1866" s="29"/>
      <c r="FE1866" s="29"/>
      <c r="FF1866" s="29"/>
      <c r="FG1866" s="29"/>
      <c r="FH1866" s="29"/>
      <c r="FI1866" s="29"/>
      <c r="FJ1866" s="29"/>
      <c r="FK1866" s="29"/>
      <c r="FL1866" s="29"/>
      <c r="FM1866" s="29"/>
      <c r="FN1866" s="29"/>
      <c r="FO1866" s="29"/>
      <c r="FP1866" s="29"/>
      <c r="FQ1866" s="29"/>
      <c r="FR1866" s="29"/>
      <c r="FS1866" s="29"/>
      <c r="FT1866" s="29"/>
      <c r="FU1866" s="29"/>
      <c r="FV1866" s="29"/>
      <c r="FW1866" s="29"/>
      <c r="FX1866" s="29"/>
      <c r="FY1866" s="29"/>
      <c r="FZ1866" s="29"/>
      <c r="GA1866" s="29"/>
      <c r="GB1866" s="29"/>
      <c r="GC1866" s="29"/>
      <c r="GD1866" s="29"/>
      <c r="GE1866" s="29"/>
      <c r="GF1866" s="29"/>
      <c r="GG1866" s="29"/>
      <c r="GH1866" s="29"/>
      <c r="GI1866" s="29"/>
      <c r="GJ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</row>
    <row r="1867" spans="2:230" ht="12.75">
      <c r="B1867" s="48"/>
      <c r="C1867" s="48"/>
      <c r="D1867" s="48"/>
      <c r="E1867" s="55"/>
      <c r="F1867" s="56"/>
      <c r="G1867" s="56"/>
      <c r="H1867" s="56"/>
      <c r="I1867" s="48"/>
      <c r="J1867" s="48"/>
      <c r="K1867" s="48"/>
      <c r="L1867" s="56"/>
      <c r="M1867" s="48"/>
      <c r="N1867" s="48"/>
      <c r="O1867" s="49"/>
      <c r="P1867" s="48"/>
      <c r="Q1867" s="48"/>
      <c r="R1867" s="56"/>
      <c r="S1867" s="52"/>
      <c r="T1867" s="116"/>
      <c r="U1867" s="116"/>
      <c r="V1867" s="116"/>
      <c r="W1867" s="116"/>
      <c r="X1867" s="43"/>
      <c r="Y1867" s="43"/>
      <c r="Z1867" s="42"/>
      <c r="AA1867" s="43"/>
      <c r="AB1867" s="45"/>
      <c r="AC1867" s="45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  <c r="EB1867" s="29"/>
      <c r="EC1867" s="29"/>
      <c r="ED1867" s="29"/>
      <c r="EE1867" s="29"/>
      <c r="EF1867" s="29"/>
      <c r="EG1867" s="29"/>
      <c r="EH1867" s="29"/>
      <c r="EI1867" s="29"/>
      <c r="EJ1867" s="29"/>
      <c r="EK1867" s="29"/>
      <c r="EL1867" s="29"/>
      <c r="EM1867" s="29"/>
      <c r="EN1867" s="29"/>
      <c r="EO1867" s="29"/>
      <c r="EP1867" s="29"/>
      <c r="EQ1867" s="29"/>
      <c r="ER1867" s="29"/>
      <c r="ES1867" s="29"/>
      <c r="ET1867" s="29"/>
      <c r="EU1867" s="29"/>
      <c r="EV1867" s="29"/>
      <c r="EW1867" s="29"/>
      <c r="EX1867" s="29"/>
      <c r="EY1867" s="29"/>
      <c r="EZ1867" s="29"/>
      <c r="FA1867" s="29"/>
      <c r="FB1867" s="29"/>
      <c r="FC1867" s="29"/>
      <c r="FD1867" s="29"/>
      <c r="FE1867" s="29"/>
      <c r="FF1867" s="29"/>
      <c r="FG1867" s="29"/>
      <c r="FH1867" s="29"/>
      <c r="FI1867" s="29"/>
      <c r="FJ1867" s="29"/>
      <c r="FK1867" s="29"/>
      <c r="FL1867" s="29"/>
      <c r="FM1867" s="29"/>
      <c r="FN1867" s="29"/>
      <c r="FO1867" s="29"/>
      <c r="FP1867" s="29"/>
      <c r="FQ1867" s="29"/>
      <c r="FR1867" s="29"/>
      <c r="FS1867" s="29"/>
      <c r="FT1867" s="29"/>
      <c r="FU1867" s="29"/>
      <c r="FV1867" s="29"/>
      <c r="FW1867" s="29"/>
      <c r="FX1867" s="29"/>
      <c r="FY1867" s="29"/>
      <c r="FZ1867" s="29"/>
      <c r="GA1867" s="29"/>
      <c r="GB1867" s="29"/>
      <c r="GC1867" s="29"/>
      <c r="GD1867" s="29"/>
      <c r="GE1867" s="29"/>
      <c r="GF1867" s="29"/>
      <c r="GG1867" s="29"/>
      <c r="GH1867" s="29"/>
      <c r="GI1867" s="29"/>
      <c r="GJ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</row>
    <row r="1868" spans="2:230" ht="12.75">
      <c r="B1868" s="48"/>
      <c r="C1868" s="48"/>
      <c r="D1868" s="48"/>
      <c r="E1868" s="55"/>
      <c r="F1868" s="56"/>
      <c r="G1868" s="56"/>
      <c r="H1868" s="56"/>
      <c r="I1868" s="48"/>
      <c r="J1868" s="48"/>
      <c r="K1868" s="48"/>
      <c r="L1868" s="56"/>
      <c r="M1868" s="48"/>
      <c r="N1868" s="48"/>
      <c r="O1868" s="49"/>
      <c r="P1868" s="48"/>
      <c r="Q1868" s="48"/>
      <c r="R1868" s="56"/>
      <c r="S1868" s="52"/>
      <c r="T1868" s="116"/>
      <c r="U1868" s="116"/>
      <c r="V1868" s="116"/>
      <c r="W1868" s="116"/>
      <c r="X1868" s="43"/>
      <c r="Y1868" s="43"/>
      <c r="Z1868" s="42"/>
      <c r="AA1868" s="43"/>
      <c r="AB1868" s="45"/>
      <c r="AC1868" s="45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</row>
    <row r="1869" spans="2:230" ht="12.75">
      <c r="B1869" s="48"/>
      <c r="C1869" s="48"/>
      <c r="D1869" s="48"/>
      <c r="E1869" s="55"/>
      <c r="F1869" s="56"/>
      <c r="G1869" s="56"/>
      <c r="H1869" s="56"/>
      <c r="I1869" s="48"/>
      <c r="J1869" s="48"/>
      <c r="K1869" s="48"/>
      <c r="L1869" s="56"/>
      <c r="M1869" s="48"/>
      <c r="N1869" s="48"/>
      <c r="O1869" s="49"/>
      <c r="P1869" s="48"/>
      <c r="Q1869" s="48"/>
      <c r="R1869" s="56"/>
      <c r="S1869" s="52"/>
      <c r="T1869" s="116"/>
      <c r="U1869" s="116"/>
      <c r="V1869" s="116"/>
      <c r="W1869" s="116"/>
      <c r="X1869" s="43"/>
      <c r="Y1869" s="43"/>
      <c r="Z1869" s="42"/>
      <c r="AA1869" s="43"/>
      <c r="AB1869" s="45"/>
      <c r="AC1869" s="45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</row>
    <row r="1870" spans="2:230" ht="12.75">
      <c r="B1870" s="48"/>
      <c r="C1870" s="48"/>
      <c r="D1870" s="48"/>
      <c r="E1870" s="55"/>
      <c r="F1870" s="56"/>
      <c r="G1870" s="56"/>
      <c r="H1870" s="56"/>
      <c r="I1870" s="48"/>
      <c r="J1870" s="48"/>
      <c r="K1870" s="48"/>
      <c r="L1870" s="56"/>
      <c r="M1870" s="48"/>
      <c r="N1870" s="48"/>
      <c r="O1870" s="49"/>
      <c r="P1870" s="48"/>
      <c r="Q1870" s="48"/>
      <c r="R1870" s="56"/>
      <c r="S1870" s="52"/>
      <c r="T1870" s="116"/>
      <c r="U1870" s="116"/>
      <c r="V1870" s="116"/>
      <c r="W1870" s="116"/>
      <c r="X1870" s="43"/>
      <c r="Y1870" s="43"/>
      <c r="Z1870" s="42"/>
      <c r="AA1870" s="43"/>
      <c r="AB1870" s="45"/>
      <c r="AC1870" s="45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/>
      <c r="DE1870" s="29"/>
      <c r="DF1870" s="29"/>
      <c r="DG1870" s="29"/>
      <c r="DH1870" s="29"/>
      <c r="DI1870" s="29"/>
      <c r="DJ1870" s="29"/>
      <c r="DK1870" s="29"/>
      <c r="DL1870" s="29"/>
      <c r="DM1870" s="29"/>
      <c r="DN1870" s="29"/>
      <c r="DO1870" s="29"/>
      <c r="DP1870" s="29"/>
      <c r="DQ1870" s="29"/>
      <c r="DR1870" s="29"/>
      <c r="DS1870" s="29"/>
      <c r="DT1870" s="29"/>
      <c r="DU1870" s="29"/>
      <c r="DV1870" s="29"/>
      <c r="DW1870" s="29"/>
      <c r="DX1870" s="29"/>
      <c r="DY1870" s="29"/>
      <c r="DZ1870" s="29"/>
      <c r="EA1870" s="29"/>
      <c r="EB1870" s="29"/>
      <c r="EC1870" s="29"/>
      <c r="ED1870" s="29"/>
      <c r="EE1870" s="29"/>
      <c r="EF1870" s="29"/>
      <c r="EG1870" s="29"/>
      <c r="EH1870" s="29"/>
      <c r="EI1870" s="29"/>
      <c r="EJ1870" s="29"/>
      <c r="EK1870" s="29"/>
      <c r="EL1870" s="29"/>
      <c r="EM1870" s="29"/>
      <c r="EN1870" s="29"/>
      <c r="EO1870" s="29"/>
      <c r="EP1870" s="29"/>
      <c r="EQ1870" s="29"/>
      <c r="ER1870" s="29"/>
      <c r="ES1870" s="29"/>
      <c r="ET1870" s="29"/>
      <c r="EU1870" s="29"/>
      <c r="EV1870" s="29"/>
      <c r="EW1870" s="29"/>
      <c r="EX1870" s="29"/>
      <c r="EY1870" s="29"/>
      <c r="EZ1870" s="29"/>
      <c r="FA1870" s="29"/>
      <c r="FB1870" s="29"/>
      <c r="FC1870" s="29"/>
      <c r="FD1870" s="29"/>
      <c r="FE1870" s="29"/>
      <c r="FF1870" s="29"/>
      <c r="FG1870" s="29"/>
      <c r="FH1870" s="29"/>
      <c r="FI1870" s="29"/>
      <c r="FJ1870" s="29"/>
      <c r="FK1870" s="29"/>
      <c r="FL1870" s="29"/>
      <c r="FM1870" s="29"/>
      <c r="FN1870" s="29"/>
      <c r="FO1870" s="29"/>
      <c r="FP1870" s="29"/>
      <c r="FQ1870" s="29"/>
      <c r="FR1870" s="29"/>
      <c r="FS1870" s="29"/>
      <c r="FT1870" s="29"/>
      <c r="FU1870" s="29"/>
      <c r="FV1870" s="29"/>
      <c r="FW1870" s="29"/>
      <c r="FX1870" s="29"/>
      <c r="FY1870" s="29"/>
      <c r="FZ1870" s="29"/>
      <c r="GA1870" s="29"/>
      <c r="GB1870" s="29"/>
      <c r="GC1870" s="29"/>
      <c r="GD1870" s="29"/>
      <c r="GE1870" s="29"/>
      <c r="GF1870" s="29"/>
      <c r="GG1870" s="29"/>
      <c r="GH1870" s="29"/>
      <c r="GI1870" s="29"/>
      <c r="GJ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</row>
    <row r="1871" spans="2:230" ht="12.75">
      <c r="B1871" s="48"/>
      <c r="C1871" s="48"/>
      <c r="D1871" s="48"/>
      <c r="E1871" s="55"/>
      <c r="F1871" s="56"/>
      <c r="G1871" s="56"/>
      <c r="H1871" s="56"/>
      <c r="I1871" s="48"/>
      <c r="J1871" s="48"/>
      <c r="K1871" s="48"/>
      <c r="L1871" s="56"/>
      <c r="M1871" s="48"/>
      <c r="N1871" s="48"/>
      <c r="O1871" s="49"/>
      <c r="P1871" s="48"/>
      <c r="Q1871" s="48"/>
      <c r="R1871" s="56"/>
      <c r="S1871" s="52"/>
      <c r="T1871" s="116"/>
      <c r="U1871" s="116"/>
      <c r="V1871" s="116"/>
      <c r="W1871" s="116"/>
      <c r="X1871" s="43"/>
      <c r="Y1871" s="43"/>
      <c r="Z1871" s="42"/>
      <c r="AA1871" s="43"/>
      <c r="AB1871" s="45"/>
      <c r="AC1871" s="45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  <c r="EB1871" s="29"/>
      <c r="EC1871" s="29"/>
      <c r="ED1871" s="29"/>
      <c r="EE1871" s="29"/>
      <c r="EF1871" s="29"/>
      <c r="EG1871" s="29"/>
      <c r="EH1871" s="29"/>
      <c r="EI1871" s="29"/>
      <c r="EJ1871" s="29"/>
      <c r="EK1871" s="29"/>
      <c r="EL1871" s="29"/>
      <c r="EM1871" s="29"/>
      <c r="EN1871" s="29"/>
      <c r="EO1871" s="29"/>
      <c r="EP1871" s="29"/>
      <c r="EQ1871" s="29"/>
      <c r="ER1871" s="29"/>
      <c r="ES1871" s="29"/>
      <c r="ET1871" s="29"/>
      <c r="EU1871" s="29"/>
      <c r="EV1871" s="29"/>
      <c r="EW1871" s="29"/>
      <c r="EX1871" s="29"/>
      <c r="EY1871" s="29"/>
      <c r="EZ1871" s="29"/>
      <c r="FA1871" s="29"/>
      <c r="FB1871" s="29"/>
      <c r="FC1871" s="29"/>
      <c r="FD1871" s="29"/>
      <c r="FE1871" s="29"/>
      <c r="FF1871" s="29"/>
      <c r="FG1871" s="29"/>
      <c r="FH1871" s="29"/>
      <c r="FI1871" s="29"/>
      <c r="FJ1871" s="29"/>
      <c r="FK1871" s="29"/>
      <c r="FL1871" s="29"/>
      <c r="FM1871" s="29"/>
      <c r="FN1871" s="29"/>
      <c r="FO1871" s="29"/>
      <c r="FP1871" s="29"/>
      <c r="FQ1871" s="29"/>
      <c r="FR1871" s="29"/>
      <c r="FS1871" s="29"/>
      <c r="FT1871" s="29"/>
      <c r="FU1871" s="29"/>
      <c r="FV1871" s="29"/>
      <c r="FW1871" s="29"/>
      <c r="FX1871" s="29"/>
      <c r="FY1871" s="29"/>
      <c r="FZ1871" s="29"/>
      <c r="GA1871" s="29"/>
      <c r="GB1871" s="29"/>
      <c r="GC1871" s="29"/>
      <c r="GD1871" s="29"/>
      <c r="GE1871" s="29"/>
      <c r="GF1871" s="29"/>
      <c r="GG1871" s="29"/>
      <c r="GH1871" s="29"/>
      <c r="GI1871" s="29"/>
      <c r="GJ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</row>
    <row r="1872" spans="2:230" ht="12.75">
      <c r="B1872" s="48"/>
      <c r="C1872" s="48"/>
      <c r="D1872" s="48"/>
      <c r="E1872" s="55"/>
      <c r="F1872" s="56"/>
      <c r="G1872" s="56"/>
      <c r="H1872" s="56"/>
      <c r="I1872" s="48"/>
      <c r="J1872" s="48"/>
      <c r="K1872" s="48"/>
      <c r="L1872" s="56"/>
      <c r="M1872" s="48"/>
      <c r="N1872" s="48"/>
      <c r="O1872" s="49"/>
      <c r="P1872" s="48"/>
      <c r="Q1872" s="48"/>
      <c r="R1872" s="56"/>
      <c r="S1872" s="52"/>
      <c r="T1872" s="116"/>
      <c r="U1872" s="116"/>
      <c r="V1872" s="116"/>
      <c r="W1872" s="116"/>
      <c r="X1872" s="43"/>
      <c r="Y1872" s="43"/>
      <c r="Z1872" s="42"/>
      <c r="AA1872" s="43"/>
      <c r="AB1872" s="45"/>
      <c r="AC1872" s="45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  <c r="EB1872" s="29"/>
      <c r="EC1872" s="29"/>
      <c r="ED1872" s="29"/>
      <c r="EE1872" s="29"/>
      <c r="EF1872" s="29"/>
      <c r="EG1872" s="29"/>
      <c r="EH1872" s="29"/>
      <c r="EI1872" s="29"/>
      <c r="EJ1872" s="29"/>
      <c r="EK1872" s="29"/>
      <c r="EL1872" s="29"/>
      <c r="EM1872" s="29"/>
      <c r="EN1872" s="29"/>
      <c r="EO1872" s="29"/>
      <c r="EP1872" s="29"/>
      <c r="EQ1872" s="29"/>
      <c r="ER1872" s="29"/>
      <c r="ES1872" s="29"/>
      <c r="ET1872" s="29"/>
      <c r="EU1872" s="29"/>
      <c r="EV1872" s="29"/>
      <c r="EW1872" s="29"/>
      <c r="EX1872" s="29"/>
      <c r="EY1872" s="29"/>
      <c r="EZ1872" s="29"/>
      <c r="FA1872" s="29"/>
      <c r="FB1872" s="29"/>
      <c r="FC1872" s="29"/>
      <c r="FD1872" s="29"/>
      <c r="FE1872" s="29"/>
      <c r="FF1872" s="29"/>
      <c r="FG1872" s="29"/>
      <c r="FH1872" s="29"/>
      <c r="FI1872" s="29"/>
      <c r="FJ1872" s="29"/>
      <c r="FK1872" s="29"/>
      <c r="FL1872" s="29"/>
      <c r="FM1872" s="29"/>
      <c r="FN1872" s="29"/>
      <c r="FO1872" s="29"/>
      <c r="FP1872" s="29"/>
      <c r="FQ1872" s="29"/>
      <c r="FR1872" s="29"/>
      <c r="FS1872" s="29"/>
      <c r="FT1872" s="29"/>
      <c r="FU1872" s="29"/>
      <c r="FV1872" s="29"/>
      <c r="FW1872" s="29"/>
      <c r="FX1872" s="29"/>
      <c r="FY1872" s="29"/>
      <c r="FZ1872" s="29"/>
      <c r="GA1872" s="29"/>
      <c r="GB1872" s="29"/>
      <c r="GC1872" s="29"/>
      <c r="GD1872" s="29"/>
      <c r="GE1872" s="29"/>
      <c r="GF1872" s="29"/>
      <c r="GG1872" s="29"/>
      <c r="GH1872" s="29"/>
      <c r="GI1872" s="29"/>
      <c r="GJ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</row>
    <row r="1873" spans="2:230" ht="12.75">
      <c r="B1873" s="48"/>
      <c r="C1873" s="48"/>
      <c r="D1873" s="48"/>
      <c r="E1873" s="55"/>
      <c r="F1873" s="56"/>
      <c r="G1873" s="56"/>
      <c r="H1873" s="56"/>
      <c r="I1873" s="48"/>
      <c r="J1873" s="48"/>
      <c r="K1873" s="48"/>
      <c r="L1873" s="56"/>
      <c r="M1873" s="48"/>
      <c r="N1873" s="48"/>
      <c r="O1873" s="49"/>
      <c r="P1873" s="48"/>
      <c r="Q1873" s="48"/>
      <c r="R1873" s="56"/>
      <c r="S1873" s="52"/>
      <c r="T1873" s="116"/>
      <c r="U1873" s="116"/>
      <c r="V1873" s="116"/>
      <c r="W1873" s="116"/>
      <c r="X1873" s="43"/>
      <c r="Y1873" s="43"/>
      <c r="Z1873" s="42"/>
      <c r="AA1873" s="43"/>
      <c r="AB1873" s="45"/>
      <c r="AC1873" s="45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</row>
    <row r="1874" spans="2:230" ht="12.75">
      <c r="B1874" s="48"/>
      <c r="C1874" s="48"/>
      <c r="D1874" s="48"/>
      <c r="E1874" s="55"/>
      <c r="F1874" s="56"/>
      <c r="G1874" s="56"/>
      <c r="H1874" s="56"/>
      <c r="I1874" s="48"/>
      <c r="J1874" s="48"/>
      <c r="K1874" s="48"/>
      <c r="L1874" s="56"/>
      <c r="M1874" s="48"/>
      <c r="N1874" s="48"/>
      <c r="O1874" s="49"/>
      <c r="P1874" s="48"/>
      <c r="Q1874" s="48"/>
      <c r="R1874" s="56"/>
      <c r="S1874" s="52"/>
      <c r="T1874" s="116"/>
      <c r="U1874" s="116"/>
      <c r="V1874" s="116"/>
      <c r="W1874" s="116"/>
      <c r="X1874" s="43"/>
      <c r="Y1874" s="43"/>
      <c r="Z1874" s="42"/>
      <c r="AA1874" s="43"/>
      <c r="AB1874" s="45"/>
      <c r="AC1874" s="45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</row>
    <row r="1875" spans="2:230" ht="12.75">
      <c r="B1875" s="48"/>
      <c r="C1875" s="48"/>
      <c r="D1875" s="48"/>
      <c r="E1875" s="55"/>
      <c r="F1875" s="56"/>
      <c r="G1875" s="56"/>
      <c r="H1875" s="56"/>
      <c r="I1875" s="48"/>
      <c r="J1875" s="48"/>
      <c r="K1875" s="48"/>
      <c r="L1875" s="56"/>
      <c r="M1875" s="48"/>
      <c r="N1875" s="48"/>
      <c r="O1875" s="49"/>
      <c r="P1875" s="48"/>
      <c r="Q1875" s="48"/>
      <c r="R1875" s="56"/>
      <c r="S1875" s="52"/>
      <c r="T1875" s="116"/>
      <c r="U1875" s="116"/>
      <c r="V1875" s="116"/>
      <c r="W1875" s="116"/>
      <c r="X1875" s="43"/>
      <c r="Y1875" s="43"/>
      <c r="Z1875" s="42"/>
      <c r="AA1875" s="43"/>
      <c r="AB1875" s="45"/>
      <c r="AC1875" s="45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  <c r="EB1875" s="29"/>
      <c r="EC1875" s="29"/>
      <c r="ED1875" s="29"/>
      <c r="EE1875" s="29"/>
      <c r="EF1875" s="29"/>
      <c r="EG1875" s="29"/>
      <c r="EH1875" s="29"/>
      <c r="EI1875" s="29"/>
      <c r="EJ1875" s="29"/>
      <c r="EK1875" s="29"/>
      <c r="EL1875" s="29"/>
      <c r="EM1875" s="29"/>
      <c r="EN1875" s="29"/>
      <c r="EO1875" s="29"/>
      <c r="EP1875" s="29"/>
      <c r="EQ1875" s="29"/>
      <c r="ER1875" s="29"/>
      <c r="ES1875" s="29"/>
      <c r="ET1875" s="29"/>
      <c r="EU1875" s="29"/>
      <c r="EV1875" s="29"/>
      <c r="EW1875" s="29"/>
      <c r="EX1875" s="29"/>
      <c r="EY1875" s="29"/>
      <c r="EZ1875" s="29"/>
      <c r="FA1875" s="29"/>
      <c r="FB1875" s="29"/>
      <c r="FC1875" s="29"/>
      <c r="FD1875" s="29"/>
      <c r="FE1875" s="29"/>
      <c r="FF1875" s="29"/>
      <c r="FG1875" s="29"/>
      <c r="FH1875" s="29"/>
      <c r="FI1875" s="29"/>
      <c r="FJ1875" s="29"/>
      <c r="FK1875" s="29"/>
      <c r="FL1875" s="29"/>
      <c r="FM1875" s="29"/>
      <c r="FN1875" s="29"/>
      <c r="FO1875" s="29"/>
      <c r="FP1875" s="29"/>
      <c r="FQ1875" s="29"/>
      <c r="FR1875" s="29"/>
      <c r="FS1875" s="29"/>
      <c r="FT1875" s="29"/>
      <c r="FU1875" s="29"/>
      <c r="FV1875" s="29"/>
      <c r="FW1875" s="29"/>
      <c r="FX1875" s="29"/>
      <c r="FY1875" s="29"/>
      <c r="FZ1875" s="29"/>
      <c r="GA1875" s="29"/>
      <c r="GB1875" s="29"/>
      <c r="GC1875" s="29"/>
      <c r="GD1875" s="29"/>
      <c r="GE1875" s="29"/>
      <c r="GF1875" s="29"/>
      <c r="GG1875" s="29"/>
      <c r="GH1875" s="29"/>
      <c r="GI1875" s="29"/>
      <c r="GJ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</row>
    <row r="1876" spans="2:230" ht="12.75">
      <c r="B1876" s="48"/>
      <c r="C1876" s="48"/>
      <c r="D1876" s="48"/>
      <c r="E1876" s="55"/>
      <c r="F1876" s="56"/>
      <c r="G1876" s="56"/>
      <c r="H1876" s="56"/>
      <c r="I1876" s="48"/>
      <c r="J1876" s="48"/>
      <c r="K1876" s="48"/>
      <c r="L1876" s="56"/>
      <c r="M1876" s="48"/>
      <c r="N1876" s="48"/>
      <c r="O1876" s="49"/>
      <c r="P1876" s="48"/>
      <c r="Q1876" s="48"/>
      <c r="R1876" s="56"/>
      <c r="S1876" s="52"/>
      <c r="T1876" s="116"/>
      <c r="U1876" s="116"/>
      <c r="V1876" s="116"/>
      <c r="W1876" s="116"/>
      <c r="X1876" s="43"/>
      <c r="Y1876" s="43"/>
      <c r="Z1876" s="42"/>
      <c r="AA1876" s="43"/>
      <c r="AB1876" s="45"/>
      <c r="AC1876" s="45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</row>
    <row r="1877" spans="2:230" ht="12.75">
      <c r="B1877" s="48"/>
      <c r="C1877" s="48"/>
      <c r="D1877" s="48"/>
      <c r="E1877" s="55"/>
      <c r="F1877" s="56"/>
      <c r="G1877" s="56"/>
      <c r="H1877" s="56"/>
      <c r="I1877" s="48"/>
      <c r="J1877" s="48"/>
      <c r="K1877" s="48"/>
      <c r="L1877" s="56"/>
      <c r="M1877" s="48"/>
      <c r="N1877" s="48"/>
      <c r="O1877" s="49"/>
      <c r="P1877" s="48"/>
      <c r="Q1877" s="48"/>
      <c r="R1877" s="56"/>
      <c r="S1877" s="52"/>
      <c r="T1877" s="116"/>
      <c r="U1877" s="116"/>
      <c r="V1877" s="116"/>
      <c r="W1877" s="116"/>
      <c r="X1877" s="43"/>
      <c r="Y1877" s="43"/>
      <c r="Z1877" s="42"/>
      <c r="AA1877" s="43"/>
      <c r="AB1877" s="45"/>
      <c r="AC1877" s="45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  <c r="EB1877" s="29"/>
      <c r="EC1877" s="29"/>
      <c r="ED1877" s="29"/>
      <c r="EE1877" s="29"/>
      <c r="EF1877" s="29"/>
      <c r="EG1877" s="29"/>
      <c r="EH1877" s="29"/>
      <c r="EI1877" s="29"/>
      <c r="EJ1877" s="29"/>
      <c r="EK1877" s="29"/>
      <c r="EL1877" s="29"/>
      <c r="EM1877" s="29"/>
      <c r="EN1877" s="29"/>
      <c r="EO1877" s="29"/>
      <c r="EP1877" s="29"/>
      <c r="EQ1877" s="29"/>
      <c r="ER1877" s="29"/>
      <c r="ES1877" s="29"/>
      <c r="ET1877" s="29"/>
      <c r="EU1877" s="29"/>
      <c r="EV1877" s="29"/>
      <c r="EW1877" s="29"/>
      <c r="EX1877" s="29"/>
      <c r="EY1877" s="29"/>
      <c r="EZ1877" s="29"/>
      <c r="FA1877" s="29"/>
      <c r="FB1877" s="29"/>
      <c r="FC1877" s="29"/>
      <c r="FD1877" s="29"/>
      <c r="FE1877" s="29"/>
      <c r="FF1877" s="29"/>
      <c r="FG1877" s="29"/>
      <c r="FH1877" s="29"/>
      <c r="FI1877" s="29"/>
      <c r="FJ1877" s="29"/>
      <c r="FK1877" s="29"/>
      <c r="FL1877" s="29"/>
      <c r="FM1877" s="29"/>
      <c r="FN1877" s="29"/>
      <c r="FO1877" s="29"/>
      <c r="FP1877" s="29"/>
      <c r="FQ1877" s="29"/>
      <c r="FR1877" s="29"/>
      <c r="FS1877" s="29"/>
      <c r="FT1877" s="29"/>
      <c r="FU1877" s="29"/>
      <c r="FV1877" s="29"/>
      <c r="FW1877" s="29"/>
      <c r="FX1877" s="29"/>
      <c r="FY1877" s="29"/>
      <c r="FZ1877" s="29"/>
      <c r="GA1877" s="29"/>
      <c r="GB1877" s="29"/>
      <c r="GC1877" s="29"/>
      <c r="GD1877" s="29"/>
      <c r="GE1877" s="29"/>
      <c r="GF1877" s="29"/>
      <c r="GG1877" s="29"/>
      <c r="GH1877" s="29"/>
      <c r="GI1877" s="29"/>
      <c r="GJ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</row>
    <row r="1878" spans="2:230" ht="12.75">
      <c r="B1878" s="48"/>
      <c r="C1878" s="48"/>
      <c r="D1878" s="48"/>
      <c r="E1878" s="55"/>
      <c r="F1878" s="56"/>
      <c r="G1878" s="56"/>
      <c r="H1878" s="56"/>
      <c r="I1878" s="48"/>
      <c r="J1878" s="48"/>
      <c r="K1878" s="48"/>
      <c r="L1878" s="56"/>
      <c r="M1878" s="48"/>
      <c r="N1878" s="48"/>
      <c r="O1878" s="49"/>
      <c r="P1878" s="48"/>
      <c r="Q1878" s="48"/>
      <c r="R1878" s="56"/>
      <c r="S1878" s="52"/>
      <c r="T1878" s="116"/>
      <c r="U1878" s="116"/>
      <c r="V1878" s="116"/>
      <c r="W1878" s="116"/>
      <c r="X1878" s="43"/>
      <c r="Y1878" s="43"/>
      <c r="Z1878" s="42"/>
      <c r="AA1878" s="43"/>
      <c r="AB1878" s="45"/>
      <c r="AC1878" s="45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  <c r="EB1878" s="29"/>
      <c r="EC1878" s="29"/>
      <c r="ED1878" s="29"/>
      <c r="EE1878" s="29"/>
      <c r="EF1878" s="29"/>
      <c r="EG1878" s="29"/>
      <c r="EH1878" s="29"/>
      <c r="EI1878" s="29"/>
      <c r="EJ1878" s="29"/>
      <c r="EK1878" s="29"/>
      <c r="EL1878" s="29"/>
      <c r="EM1878" s="29"/>
      <c r="EN1878" s="29"/>
      <c r="EO1878" s="29"/>
      <c r="EP1878" s="29"/>
      <c r="EQ1878" s="29"/>
      <c r="ER1878" s="29"/>
      <c r="ES1878" s="29"/>
      <c r="ET1878" s="29"/>
      <c r="EU1878" s="29"/>
      <c r="EV1878" s="29"/>
      <c r="EW1878" s="29"/>
      <c r="EX1878" s="29"/>
      <c r="EY1878" s="29"/>
      <c r="EZ1878" s="29"/>
      <c r="FA1878" s="29"/>
      <c r="FB1878" s="29"/>
      <c r="FC1878" s="29"/>
      <c r="FD1878" s="29"/>
      <c r="FE1878" s="29"/>
      <c r="FF1878" s="29"/>
      <c r="FG1878" s="29"/>
      <c r="FH1878" s="29"/>
      <c r="FI1878" s="29"/>
      <c r="FJ1878" s="29"/>
      <c r="FK1878" s="29"/>
      <c r="FL1878" s="29"/>
      <c r="FM1878" s="29"/>
      <c r="FN1878" s="29"/>
      <c r="FO1878" s="29"/>
      <c r="FP1878" s="29"/>
      <c r="FQ1878" s="29"/>
      <c r="FR1878" s="29"/>
      <c r="FS1878" s="29"/>
      <c r="FT1878" s="29"/>
      <c r="FU1878" s="29"/>
      <c r="FV1878" s="29"/>
      <c r="FW1878" s="29"/>
      <c r="FX1878" s="29"/>
      <c r="FY1878" s="29"/>
      <c r="FZ1878" s="29"/>
      <c r="GA1878" s="29"/>
      <c r="GB1878" s="29"/>
      <c r="GC1878" s="29"/>
      <c r="GD1878" s="29"/>
      <c r="GE1878" s="29"/>
      <c r="GF1878" s="29"/>
      <c r="GG1878" s="29"/>
      <c r="GH1878" s="29"/>
      <c r="GI1878" s="29"/>
      <c r="GJ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</row>
    <row r="1879" spans="2:230" ht="12.75">
      <c r="B1879" s="48"/>
      <c r="C1879" s="48"/>
      <c r="D1879" s="48"/>
      <c r="E1879" s="55"/>
      <c r="F1879" s="56"/>
      <c r="G1879" s="56"/>
      <c r="H1879" s="56"/>
      <c r="I1879" s="48"/>
      <c r="J1879" s="48"/>
      <c r="K1879" s="48"/>
      <c r="L1879" s="56"/>
      <c r="M1879" s="48"/>
      <c r="N1879" s="48"/>
      <c r="O1879" s="49"/>
      <c r="P1879" s="48"/>
      <c r="Q1879" s="48"/>
      <c r="R1879" s="56"/>
      <c r="S1879" s="52"/>
      <c r="T1879" s="116"/>
      <c r="U1879" s="116"/>
      <c r="V1879" s="116"/>
      <c r="W1879" s="116"/>
      <c r="X1879" s="43"/>
      <c r="Y1879" s="43"/>
      <c r="Z1879" s="42"/>
      <c r="AA1879" s="43"/>
      <c r="AB1879" s="45"/>
      <c r="AC1879" s="45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</row>
    <row r="1880" spans="2:230" ht="12.75">
      <c r="B1880" s="48"/>
      <c r="C1880" s="48"/>
      <c r="D1880" s="48"/>
      <c r="E1880" s="55"/>
      <c r="F1880" s="56"/>
      <c r="G1880" s="56"/>
      <c r="H1880" s="56"/>
      <c r="I1880" s="48"/>
      <c r="J1880" s="48"/>
      <c r="K1880" s="48"/>
      <c r="L1880" s="56"/>
      <c r="M1880" s="48"/>
      <c r="N1880" s="48"/>
      <c r="O1880" s="49"/>
      <c r="P1880" s="48"/>
      <c r="Q1880" s="48"/>
      <c r="R1880" s="56"/>
      <c r="S1880" s="52"/>
      <c r="T1880" s="116"/>
      <c r="U1880" s="116"/>
      <c r="V1880" s="116"/>
      <c r="W1880" s="116"/>
      <c r="X1880" s="43"/>
      <c r="Y1880" s="43"/>
      <c r="Z1880" s="42"/>
      <c r="AA1880" s="43"/>
      <c r="AB1880" s="45"/>
      <c r="AC1880" s="45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  <c r="EB1880" s="29"/>
      <c r="EC1880" s="29"/>
      <c r="ED1880" s="29"/>
      <c r="EE1880" s="29"/>
      <c r="EF1880" s="29"/>
      <c r="EG1880" s="29"/>
      <c r="EH1880" s="29"/>
      <c r="EI1880" s="29"/>
      <c r="EJ1880" s="29"/>
      <c r="EK1880" s="29"/>
      <c r="EL1880" s="29"/>
      <c r="EM1880" s="29"/>
      <c r="EN1880" s="29"/>
      <c r="EO1880" s="29"/>
      <c r="EP1880" s="29"/>
      <c r="EQ1880" s="29"/>
      <c r="ER1880" s="29"/>
      <c r="ES1880" s="29"/>
      <c r="ET1880" s="29"/>
      <c r="EU1880" s="29"/>
      <c r="EV1880" s="29"/>
      <c r="EW1880" s="29"/>
      <c r="EX1880" s="29"/>
      <c r="EY1880" s="29"/>
      <c r="EZ1880" s="29"/>
      <c r="FA1880" s="29"/>
      <c r="FB1880" s="29"/>
      <c r="FC1880" s="29"/>
      <c r="FD1880" s="29"/>
      <c r="FE1880" s="29"/>
      <c r="FF1880" s="29"/>
      <c r="FG1880" s="29"/>
      <c r="FH1880" s="29"/>
      <c r="FI1880" s="29"/>
      <c r="FJ1880" s="29"/>
      <c r="FK1880" s="29"/>
      <c r="FL1880" s="29"/>
      <c r="FM1880" s="29"/>
      <c r="FN1880" s="29"/>
      <c r="FO1880" s="29"/>
      <c r="FP1880" s="29"/>
      <c r="FQ1880" s="29"/>
      <c r="FR1880" s="29"/>
      <c r="FS1880" s="29"/>
      <c r="FT1880" s="29"/>
      <c r="FU1880" s="29"/>
      <c r="FV1880" s="29"/>
      <c r="FW1880" s="29"/>
      <c r="FX1880" s="29"/>
      <c r="FY1880" s="29"/>
      <c r="FZ1880" s="29"/>
      <c r="GA1880" s="29"/>
      <c r="GB1880" s="29"/>
      <c r="GC1880" s="29"/>
      <c r="GD1880" s="29"/>
      <c r="GE1880" s="29"/>
      <c r="GF1880" s="29"/>
      <c r="GG1880" s="29"/>
      <c r="GH1880" s="29"/>
      <c r="GI1880" s="29"/>
      <c r="GJ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</row>
    <row r="1881" spans="2:230" ht="12.75">
      <c r="B1881" s="48"/>
      <c r="C1881" s="48"/>
      <c r="D1881" s="48"/>
      <c r="E1881" s="55"/>
      <c r="F1881" s="56"/>
      <c r="G1881" s="56"/>
      <c r="H1881" s="56"/>
      <c r="I1881" s="48"/>
      <c r="J1881" s="48"/>
      <c r="K1881" s="48"/>
      <c r="L1881" s="56"/>
      <c r="M1881" s="48"/>
      <c r="N1881" s="48"/>
      <c r="O1881" s="49"/>
      <c r="P1881" s="48"/>
      <c r="Q1881" s="48"/>
      <c r="R1881" s="56"/>
      <c r="S1881" s="52"/>
      <c r="T1881" s="116"/>
      <c r="U1881" s="116"/>
      <c r="V1881" s="116"/>
      <c r="W1881" s="116"/>
      <c r="X1881" s="43"/>
      <c r="Y1881" s="43"/>
      <c r="Z1881" s="42"/>
      <c r="AA1881" s="43"/>
      <c r="AB1881" s="45"/>
      <c r="AC1881" s="45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</row>
    <row r="1882" spans="2:230" ht="12.75">
      <c r="B1882" s="48"/>
      <c r="C1882" s="48"/>
      <c r="D1882" s="48"/>
      <c r="E1882" s="55"/>
      <c r="F1882" s="56"/>
      <c r="G1882" s="56"/>
      <c r="H1882" s="56"/>
      <c r="I1882" s="48"/>
      <c r="J1882" s="48"/>
      <c r="K1882" s="48"/>
      <c r="L1882" s="56"/>
      <c r="M1882" s="48"/>
      <c r="N1882" s="48"/>
      <c r="O1882" s="49"/>
      <c r="P1882" s="48"/>
      <c r="Q1882" s="48"/>
      <c r="R1882" s="56"/>
      <c r="S1882" s="52"/>
      <c r="T1882" s="116"/>
      <c r="U1882" s="116"/>
      <c r="V1882" s="116"/>
      <c r="W1882" s="116"/>
      <c r="X1882" s="43"/>
      <c r="Y1882" s="43"/>
      <c r="Z1882" s="42"/>
      <c r="AA1882" s="43"/>
      <c r="AB1882" s="45"/>
      <c r="AC1882" s="45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  <c r="EB1882" s="29"/>
      <c r="EC1882" s="29"/>
      <c r="ED1882" s="29"/>
      <c r="EE1882" s="29"/>
      <c r="EF1882" s="29"/>
      <c r="EG1882" s="29"/>
      <c r="EH1882" s="29"/>
      <c r="EI1882" s="29"/>
      <c r="EJ1882" s="29"/>
      <c r="EK1882" s="29"/>
      <c r="EL1882" s="29"/>
      <c r="EM1882" s="29"/>
      <c r="EN1882" s="29"/>
      <c r="EO1882" s="29"/>
      <c r="EP1882" s="29"/>
      <c r="EQ1882" s="29"/>
      <c r="ER1882" s="29"/>
      <c r="ES1882" s="29"/>
      <c r="ET1882" s="29"/>
      <c r="EU1882" s="29"/>
      <c r="EV1882" s="29"/>
      <c r="EW1882" s="29"/>
      <c r="EX1882" s="29"/>
      <c r="EY1882" s="29"/>
      <c r="EZ1882" s="29"/>
      <c r="FA1882" s="29"/>
      <c r="FB1882" s="29"/>
      <c r="FC1882" s="29"/>
      <c r="FD1882" s="29"/>
      <c r="FE1882" s="29"/>
      <c r="FF1882" s="29"/>
      <c r="FG1882" s="29"/>
      <c r="FH1882" s="29"/>
      <c r="FI1882" s="29"/>
      <c r="FJ1882" s="29"/>
      <c r="FK1882" s="29"/>
      <c r="FL1882" s="29"/>
      <c r="FM1882" s="29"/>
      <c r="FN1882" s="29"/>
      <c r="FO1882" s="29"/>
      <c r="FP1882" s="29"/>
      <c r="FQ1882" s="29"/>
      <c r="FR1882" s="29"/>
      <c r="FS1882" s="29"/>
      <c r="FT1882" s="29"/>
      <c r="FU1882" s="29"/>
      <c r="FV1882" s="29"/>
      <c r="FW1882" s="29"/>
      <c r="FX1882" s="29"/>
      <c r="FY1882" s="29"/>
      <c r="FZ1882" s="29"/>
      <c r="GA1882" s="29"/>
      <c r="GB1882" s="29"/>
      <c r="GC1882" s="29"/>
      <c r="GD1882" s="29"/>
      <c r="GE1882" s="29"/>
      <c r="GF1882" s="29"/>
      <c r="GG1882" s="29"/>
      <c r="GH1882" s="29"/>
      <c r="GI1882" s="29"/>
      <c r="GJ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</row>
    <row r="1883" spans="2:230" ht="12.75">
      <c r="B1883" s="48"/>
      <c r="C1883" s="48"/>
      <c r="D1883" s="48"/>
      <c r="E1883" s="55"/>
      <c r="F1883" s="56"/>
      <c r="G1883" s="56"/>
      <c r="H1883" s="56"/>
      <c r="I1883" s="48"/>
      <c r="J1883" s="48"/>
      <c r="K1883" s="48"/>
      <c r="L1883" s="56"/>
      <c r="M1883" s="48"/>
      <c r="N1883" s="48"/>
      <c r="O1883" s="49"/>
      <c r="P1883" s="48"/>
      <c r="Q1883" s="48"/>
      <c r="R1883" s="56"/>
      <c r="S1883" s="52"/>
      <c r="T1883" s="116"/>
      <c r="U1883" s="116"/>
      <c r="V1883" s="116"/>
      <c r="W1883" s="116"/>
      <c r="X1883" s="43"/>
      <c r="Y1883" s="43"/>
      <c r="Z1883" s="42"/>
      <c r="AA1883" s="43"/>
      <c r="AB1883" s="45"/>
      <c r="AC1883" s="45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</row>
    <row r="1884" spans="2:230" ht="12.75">
      <c r="B1884" s="48"/>
      <c r="C1884" s="48"/>
      <c r="D1884" s="48"/>
      <c r="E1884" s="55"/>
      <c r="F1884" s="56"/>
      <c r="G1884" s="56"/>
      <c r="H1884" s="56"/>
      <c r="I1884" s="48"/>
      <c r="J1884" s="48"/>
      <c r="K1884" s="48"/>
      <c r="L1884" s="56"/>
      <c r="M1884" s="48"/>
      <c r="N1884" s="48"/>
      <c r="O1884" s="49"/>
      <c r="P1884" s="48"/>
      <c r="Q1884" s="48"/>
      <c r="R1884" s="56"/>
      <c r="S1884" s="52"/>
      <c r="T1884" s="116"/>
      <c r="U1884" s="116"/>
      <c r="V1884" s="116"/>
      <c r="W1884" s="116"/>
      <c r="X1884" s="43"/>
      <c r="Y1884" s="43"/>
      <c r="Z1884" s="42"/>
      <c r="AA1884" s="43"/>
      <c r="AB1884" s="45"/>
      <c r="AC1884" s="45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/>
      <c r="DE1884" s="29"/>
      <c r="DF1884" s="29"/>
      <c r="DG1884" s="29"/>
      <c r="DH1884" s="29"/>
      <c r="DI1884" s="29"/>
      <c r="DJ1884" s="29"/>
      <c r="DK1884" s="29"/>
      <c r="DL1884" s="29"/>
      <c r="DM1884" s="29"/>
      <c r="DN1884" s="29"/>
      <c r="DO1884" s="29"/>
      <c r="DP1884" s="29"/>
      <c r="DQ1884" s="29"/>
      <c r="DR1884" s="29"/>
      <c r="DS1884" s="29"/>
      <c r="DT1884" s="29"/>
      <c r="DU1884" s="29"/>
      <c r="DV1884" s="29"/>
      <c r="DW1884" s="29"/>
      <c r="DX1884" s="29"/>
      <c r="DY1884" s="29"/>
      <c r="DZ1884" s="29"/>
      <c r="EA1884" s="29"/>
      <c r="EB1884" s="29"/>
      <c r="EC1884" s="29"/>
      <c r="ED1884" s="29"/>
      <c r="EE1884" s="29"/>
      <c r="EF1884" s="29"/>
      <c r="EG1884" s="29"/>
      <c r="EH1884" s="29"/>
      <c r="EI1884" s="29"/>
      <c r="EJ1884" s="29"/>
      <c r="EK1884" s="29"/>
      <c r="EL1884" s="29"/>
      <c r="EM1884" s="29"/>
      <c r="EN1884" s="29"/>
      <c r="EO1884" s="29"/>
      <c r="EP1884" s="29"/>
      <c r="EQ1884" s="29"/>
      <c r="ER1884" s="29"/>
      <c r="ES1884" s="29"/>
      <c r="ET1884" s="29"/>
      <c r="EU1884" s="29"/>
      <c r="EV1884" s="29"/>
      <c r="EW1884" s="29"/>
      <c r="EX1884" s="29"/>
      <c r="EY1884" s="29"/>
      <c r="EZ1884" s="29"/>
      <c r="FA1884" s="29"/>
      <c r="FB1884" s="29"/>
      <c r="FC1884" s="29"/>
      <c r="FD1884" s="29"/>
      <c r="FE1884" s="29"/>
      <c r="FF1884" s="29"/>
      <c r="FG1884" s="29"/>
      <c r="FH1884" s="29"/>
      <c r="FI1884" s="29"/>
      <c r="FJ1884" s="29"/>
      <c r="FK1884" s="29"/>
      <c r="FL1884" s="29"/>
      <c r="FM1884" s="29"/>
      <c r="FN1884" s="29"/>
      <c r="FO1884" s="29"/>
      <c r="FP1884" s="29"/>
      <c r="FQ1884" s="29"/>
      <c r="FR1884" s="29"/>
      <c r="FS1884" s="29"/>
      <c r="FT1884" s="29"/>
      <c r="FU1884" s="29"/>
      <c r="FV1884" s="29"/>
      <c r="FW1884" s="29"/>
      <c r="FX1884" s="29"/>
      <c r="FY1884" s="29"/>
      <c r="FZ1884" s="29"/>
      <c r="GA1884" s="29"/>
      <c r="GB1884" s="29"/>
      <c r="GC1884" s="29"/>
      <c r="GD1884" s="29"/>
      <c r="GE1884" s="29"/>
      <c r="GF1884" s="29"/>
      <c r="GG1884" s="29"/>
      <c r="GH1884" s="29"/>
      <c r="GI1884" s="29"/>
      <c r="GJ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</row>
    <row r="1885" spans="2:230" ht="12.75">
      <c r="B1885" s="48"/>
      <c r="C1885" s="48"/>
      <c r="D1885" s="48"/>
      <c r="E1885" s="55"/>
      <c r="F1885" s="56"/>
      <c r="G1885" s="56"/>
      <c r="H1885" s="56"/>
      <c r="I1885" s="48"/>
      <c r="J1885" s="48"/>
      <c r="K1885" s="48"/>
      <c r="L1885" s="56"/>
      <c r="M1885" s="48"/>
      <c r="N1885" s="48"/>
      <c r="O1885" s="49"/>
      <c r="P1885" s="48"/>
      <c r="Q1885" s="48"/>
      <c r="R1885" s="56"/>
      <c r="S1885" s="52"/>
      <c r="T1885" s="116"/>
      <c r="U1885" s="116"/>
      <c r="V1885" s="116"/>
      <c r="W1885" s="116"/>
      <c r="X1885" s="43"/>
      <c r="Y1885" s="43"/>
      <c r="Z1885" s="42"/>
      <c r="AA1885" s="43"/>
      <c r="AB1885" s="45"/>
      <c r="AC1885" s="45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/>
      <c r="DE1885" s="29"/>
      <c r="DF1885" s="29"/>
      <c r="DG1885" s="29"/>
      <c r="DH1885" s="29"/>
      <c r="DI1885" s="29"/>
      <c r="DJ1885" s="29"/>
      <c r="DK1885" s="29"/>
      <c r="DL1885" s="29"/>
      <c r="DM1885" s="29"/>
      <c r="DN1885" s="29"/>
      <c r="DO1885" s="29"/>
      <c r="DP1885" s="29"/>
      <c r="DQ1885" s="29"/>
      <c r="DR1885" s="29"/>
      <c r="DS1885" s="29"/>
      <c r="DT1885" s="29"/>
      <c r="DU1885" s="29"/>
      <c r="DV1885" s="29"/>
      <c r="DW1885" s="29"/>
      <c r="DX1885" s="29"/>
      <c r="DY1885" s="29"/>
      <c r="DZ1885" s="29"/>
      <c r="EA1885" s="29"/>
      <c r="EB1885" s="29"/>
      <c r="EC1885" s="29"/>
      <c r="ED1885" s="29"/>
      <c r="EE1885" s="29"/>
      <c r="EF1885" s="29"/>
      <c r="EG1885" s="29"/>
      <c r="EH1885" s="29"/>
      <c r="EI1885" s="29"/>
      <c r="EJ1885" s="29"/>
      <c r="EK1885" s="29"/>
      <c r="EL1885" s="29"/>
      <c r="EM1885" s="29"/>
      <c r="EN1885" s="29"/>
      <c r="EO1885" s="29"/>
      <c r="EP1885" s="29"/>
      <c r="EQ1885" s="29"/>
      <c r="ER1885" s="29"/>
      <c r="ES1885" s="29"/>
      <c r="ET1885" s="29"/>
      <c r="EU1885" s="29"/>
      <c r="EV1885" s="29"/>
      <c r="EW1885" s="29"/>
      <c r="EX1885" s="29"/>
      <c r="EY1885" s="29"/>
      <c r="EZ1885" s="29"/>
      <c r="FA1885" s="29"/>
      <c r="FB1885" s="29"/>
      <c r="FC1885" s="29"/>
      <c r="FD1885" s="29"/>
      <c r="FE1885" s="29"/>
      <c r="FF1885" s="29"/>
      <c r="FG1885" s="29"/>
      <c r="FH1885" s="29"/>
      <c r="FI1885" s="29"/>
      <c r="FJ1885" s="29"/>
      <c r="FK1885" s="29"/>
      <c r="FL1885" s="29"/>
      <c r="FM1885" s="29"/>
      <c r="FN1885" s="29"/>
      <c r="FO1885" s="29"/>
      <c r="FP1885" s="29"/>
      <c r="FQ1885" s="29"/>
      <c r="FR1885" s="29"/>
      <c r="FS1885" s="29"/>
      <c r="FT1885" s="29"/>
      <c r="FU1885" s="29"/>
      <c r="FV1885" s="29"/>
      <c r="FW1885" s="29"/>
      <c r="FX1885" s="29"/>
      <c r="FY1885" s="29"/>
      <c r="FZ1885" s="29"/>
      <c r="GA1885" s="29"/>
      <c r="GB1885" s="29"/>
      <c r="GC1885" s="29"/>
      <c r="GD1885" s="29"/>
      <c r="GE1885" s="29"/>
      <c r="GF1885" s="29"/>
      <c r="GG1885" s="29"/>
      <c r="GH1885" s="29"/>
      <c r="GI1885" s="29"/>
      <c r="GJ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</row>
    <row r="1886" spans="2:230" ht="12.75">
      <c r="B1886" s="48"/>
      <c r="C1886" s="48"/>
      <c r="D1886" s="48"/>
      <c r="E1886" s="55"/>
      <c r="F1886" s="56"/>
      <c r="G1886" s="56"/>
      <c r="H1886" s="56"/>
      <c r="I1886" s="48"/>
      <c r="J1886" s="48"/>
      <c r="K1886" s="48"/>
      <c r="L1886" s="56"/>
      <c r="M1886" s="48"/>
      <c r="N1886" s="48"/>
      <c r="O1886" s="49"/>
      <c r="P1886" s="48"/>
      <c r="Q1886" s="48"/>
      <c r="R1886" s="56"/>
      <c r="S1886" s="52"/>
      <c r="T1886" s="116"/>
      <c r="U1886" s="116"/>
      <c r="V1886" s="116"/>
      <c r="W1886" s="116"/>
      <c r="X1886" s="43"/>
      <c r="Y1886" s="43"/>
      <c r="Z1886" s="42"/>
      <c r="AA1886" s="43"/>
      <c r="AB1886" s="45"/>
      <c r="AC1886" s="45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/>
      <c r="DE1886" s="29"/>
      <c r="DF1886" s="29"/>
      <c r="DG1886" s="29"/>
      <c r="DH1886" s="29"/>
      <c r="DI1886" s="29"/>
      <c r="DJ1886" s="29"/>
      <c r="DK1886" s="29"/>
      <c r="DL1886" s="29"/>
      <c r="DM1886" s="29"/>
      <c r="DN1886" s="29"/>
      <c r="DO1886" s="29"/>
      <c r="DP1886" s="29"/>
      <c r="DQ1886" s="29"/>
      <c r="DR1886" s="29"/>
      <c r="DS1886" s="29"/>
      <c r="DT1886" s="29"/>
      <c r="DU1886" s="29"/>
      <c r="DV1886" s="29"/>
      <c r="DW1886" s="29"/>
      <c r="DX1886" s="29"/>
      <c r="DY1886" s="29"/>
      <c r="DZ1886" s="29"/>
      <c r="EA1886" s="29"/>
      <c r="EB1886" s="29"/>
      <c r="EC1886" s="29"/>
      <c r="ED1886" s="29"/>
      <c r="EE1886" s="29"/>
      <c r="EF1886" s="29"/>
      <c r="EG1886" s="29"/>
      <c r="EH1886" s="29"/>
      <c r="EI1886" s="29"/>
      <c r="EJ1886" s="29"/>
      <c r="EK1886" s="29"/>
      <c r="EL1886" s="29"/>
      <c r="EM1886" s="29"/>
      <c r="EN1886" s="29"/>
      <c r="EO1886" s="29"/>
      <c r="EP1886" s="29"/>
      <c r="EQ1886" s="29"/>
      <c r="ER1886" s="29"/>
      <c r="ES1886" s="29"/>
      <c r="ET1886" s="29"/>
      <c r="EU1886" s="29"/>
      <c r="EV1886" s="29"/>
      <c r="EW1886" s="29"/>
      <c r="EX1886" s="29"/>
      <c r="EY1886" s="29"/>
      <c r="EZ1886" s="29"/>
      <c r="FA1886" s="29"/>
      <c r="FB1886" s="29"/>
      <c r="FC1886" s="29"/>
      <c r="FD1886" s="29"/>
      <c r="FE1886" s="29"/>
      <c r="FF1886" s="29"/>
      <c r="FG1886" s="29"/>
      <c r="FH1886" s="29"/>
      <c r="FI1886" s="29"/>
      <c r="FJ1886" s="29"/>
      <c r="FK1886" s="29"/>
      <c r="FL1886" s="29"/>
      <c r="FM1886" s="29"/>
      <c r="FN1886" s="29"/>
      <c r="FO1886" s="29"/>
      <c r="FP1886" s="29"/>
      <c r="FQ1886" s="29"/>
      <c r="FR1886" s="29"/>
      <c r="FS1886" s="29"/>
      <c r="FT1886" s="29"/>
      <c r="FU1886" s="29"/>
      <c r="FV1886" s="29"/>
      <c r="FW1886" s="29"/>
      <c r="FX1886" s="29"/>
      <c r="FY1886" s="29"/>
      <c r="FZ1886" s="29"/>
      <c r="GA1886" s="29"/>
      <c r="GB1886" s="29"/>
      <c r="GC1886" s="29"/>
      <c r="GD1886" s="29"/>
      <c r="GE1886" s="29"/>
      <c r="GF1886" s="29"/>
      <c r="GG1886" s="29"/>
      <c r="GH1886" s="29"/>
      <c r="GI1886" s="29"/>
      <c r="GJ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</row>
    <row r="1887" spans="2:230" ht="12.75">
      <c r="B1887" s="48"/>
      <c r="C1887" s="48"/>
      <c r="D1887" s="48"/>
      <c r="E1887" s="55"/>
      <c r="F1887" s="56"/>
      <c r="G1887" s="56"/>
      <c r="H1887" s="56"/>
      <c r="I1887" s="48"/>
      <c r="J1887" s="48"/>
      <c r="K1887" s="48"/>
      <c r="L1887" s="56"/>
      <c r="M1887" s="48"/>
      <c r="N1887" s="48"/>
      <c r="O1887" s="49"/>
      <c r="P1887" s="48"/>
      <c r="Q1887" s="48"/>
      <c r="R1887" s="56"/>
      <c r="S1887" s="52"/>
      <c r="T1887" s="116"/>
      <c r="U1887" s="116"/>
      <c r="V1887" s="116"/>
      <c r="W1887" s="116"/>
      <c r="X1887" s="43"/>
      <c r="Y1887" s="43"/>
      <c r="Z1887" s="42"/>
      <c r="AA1887" s="43"/>
      <c r="AB1887" s="45"/>
      <c r="AC1887" s="45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29"/>
      <c r="GF1887" s="29"/>
      <c r="GG1887" s="29"/>
      <c r="GH1887" s="29"/>
      <c r="GI1887" s="29"/>
      <c r="GJ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</row>
    <row r="1888" spans="2:230" ht="12.75">
      <c r="B1888" s="48"/>
      <c r="C1888" s="48"/>
      <c r="D1888" s="48"/>
      <c r="E1888" s="55"/>
      <c r="F1888" s="56"/>
      <c r="G1888" s="56"/>
      <c r="H1888" s="56"/>
      <c r="I1888" s="48"/>
      <c r="J1888" s="48"/>
      <c r="K1888" s="48"/>
      <c r="L1888" s="56"/>
      <c r="M1888" s="48"/>
      <c r="N1888" s="48"/>
      <c r="O1888" s="49"/>
      <c r="P1888" s="48"/>
      <c r="Q1888" s="48"/>
      <c r="R1888" s="56"/>
      <c r="S1888" s="52"/>
      <c r="T1888" s="116"/>
      <c r="U1888" s="116"/>
      <c r="V1888" s="116"/>
      <c r="W1888" s="116"/>
      <c r="X1888" s="43"/>
      <c r="Y1888" s="43"/>
      <c r="Z1888" s="42"/>
      <c r="AA1888" s="43"/>
      <c r="AB1888" s="45"/>
      <c r="AC1888" s="45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/>
      <c r="DE1888" s="29"/>
      <c r="DF1888" s="29"/>
      <c r="DG1888" s="29"/>
      <c r="DH1888" s="29"/>
      <c r="DI1888" s="29"/>
      <c r="DJ1888" s="29"/>
      <c r="DK1888" s="29"/>
      <c r="DL1888" s="29"/>
      <c r="DM1888" s="29"/>
      <c r="DN1888" s="29"/>
      <c r="DO1888" s="29"/>
      <c r="DP1888" s="29"/>
      <c r="DQ1888" s="29"/>
      <c r="DR1888" s="29"/>
      <c r="DS1888" s="29"/>
      <c r="DT1888" s="29"/>
      <c r="DU1888" s="29"/>
      <c r="DV1888" s="29"/>
      <c r="DW1888" s="29"/>
      <c r="DX1888" s="29"/>
      <c r="DY1888" s="29"/>
      <c r="DZ1888" s="29"/>
      <c r="EA1888" s="29"/>
      <c r="EB1888" s="29"/>
      <c r="EC1888" s="29"/>
      <c r="ED1888" s="29"/>
      <c r="EE1888" s="29"/>
      <c r="EF1888" s="29"/>
      <c r="EG1888" s="29"/>
      <c r="EH1888" s="29"/>
      <c r="EI1888" s="29"/>
      <c r="EJ1888" s="29"/>
      <c r="EK1888" s="29"/>
      <c r="EL1888" s="29"/>
      <c r="EM1888" s="29"/>
      <c r="EN1888" s="29"/>
      <c r="EO1888" s="29"/>
      <c r="EP1888" s="29"/>
      <c r="EQ1888" s="29"/>
      <c r="ER1888" s="29"/>
      <c r="ES1888" s="29"/>
      <c r="ET1888" s="29"/>
      <c r="EU1888" s="29"/>
      <c r="EV1888" s="29"/>
      <c r="EW1888" s="29"/>
      <c r="EX1888" s="29"/>
      <c r="EY1888" s="29"/>
      <c r="EZ1888" s="29"/>
      <c r="FA1888" s="29"/>
      <c r="FB1888" s="29"/>
      <c r="FC1888" s="29"/>
      <c r="FD1888" s="29"/>
      <c r="FE1888" s="29"/>
      <c r="FF1888" s="29"/>
      <c r="FG1888" s="29"/>
      <c r="FH1888" s="29"/>
      <c r="FI1888" s="29"/>
      <c r="FJ1888" s="29"/>
      <c r="FK1888" s="29"/>
      <c r="FL1888" s="29"/>
      <c r="FM1888" s="29"/>
      <c r="FN1888" s="29"/>
      <c r="FO1888" s="29"/>
      <c r="FP1888" s="29"/>
      <c r="FQ1888" s="29"/>
      <c r="FR1888" s="29"/>
      <c r="FS1888" s="29"/>
      <c r="FT1888" s="29"/>
      <c r="FU1888" s="29"/>
      <c r="FV1888" s="29"/>
      <c r="FW1888" s="29"/>
      <c r="FX1888" s="29"/>
      <c r="FY1888" s="29"/>
      <c r="FZ1888" s="29"/>
      <c r="GA1888" s="29"/>
      <c r="GB1888" s="29"/>
      <c r="GC1888" s="29"/>
      <c r="GD1888" s="29"/>
      <c r="GE1888" s="29"/>
      <c r="GF1888" s="29"/>
      <c r="GG1888" s="29"/>
      <c r="GH1888" s="29"/>
      <c r="GI1888" s="29"/>
      <c r="GJ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</row>
    <row r="1889" spans="2:230" ht="12.75">
      <c r="B1889" s="48"/>
      <c r="C1889" s="48"/>
      <c r="D1889" s="48"/>
      <c r="E1889" s="55"/>
      <c r="F1889" s="56"/>
      <c r="G1889" s="56"/>
      <c r="H1889" s="56"/>
      <c r="I1889" s="48"/>
      <c r="J1889" s="48"/>
      <c r="K1889" s="48"/>
      <c r="L1889" s="56"/>
      <c r="M1889" s="48"/>
      <c r="N1889" s="48"/>
      <c r="O1889" s="49"/>
      <c r="P1889" s="48"/>
      <c r="Q1889" s="48"/>
      <c r="R1889" s="56"/>
      <c r="S1889" s="52"/>
      <c r="T1889" s="116"/>
      <c r="U1889" s="116"/>
      <c r="V1889" s="116"/>
      <c r="W1889" s="116"/>
      <c r="X1889" s="43"/>
      <c r="Y1889" s="43"/>
      <c r="Z1889" s="42"/>
      <c r="AA1889" s="43"/>
      <c r="AB1889" s="45"/>
      <c r="AC1889" s="45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</row>
    <row r="1890" spans="2:230" ht="12.75">
      <c r="B1890" s="48"/>
      <c r="C1890" s="48"/>
      <c r="D1890" s="48"/>
      <c r="E1890" s="55"/>
      <c r="F1890" s="56"/>
      <c r="G1890" s="56"/>
      <c r="H1890" s="56"/>
      <c r="I1890" s="48"/>
      <c r="J1890" s="48"/>
      <c r="K1890" s="48"/>
      <c r="L1890" s="56"/>
      <c r="M1890" s="48"/>
      <c r="N1890" s="48"/>
      <c r="O1890" s="49"/>
      <c r="P1890" s="48"/>
      <c r="Q1890" s="48"/>
      <c r="R1890" s="56"/>
      <c r="S1890" s="52"/>
      <c r="T1890" s="116"/>
      <c r="U1890" s="116"/>
      <c r="V1890" s="116"/>
      <c r="W1890" s="116"/>
      <c r="X1890" s="43"/>
      <c r="Y1890" s="43"/>
      <c r="Z1890" s="42"/>
      <c r="AA1890" s="43"/>
      <c r="AB1890" s="45"/>
      <c r="AC1890" s="45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  <c r="EB1890" s="29"/>
      <c r="EC1890" s="29"/>
      <c r="ED1890" s="29"/>
      <c r="EE1890" s="29"/>
      <c r="EF1890" s="29"/>
      <c r="EG1890" s="29"/>
      <c r="EH1890" s="29"/>
      <c r="EI1890" s="29"/>
      <c r="EJ1890" s="29"/>
      <c r="EK1890" s="29"/>
      <c r="EL1890" s="29"/>
      <c r="EM1890" s="29"/>
      <c r="EN1890" s="29"/>
      <c r="EO1890" s="29"/>
      <c r="EP1890" s="29"/>
      <c r="EQ1890" s="29"/>
      <c r="ER1890" s="29"/>
      <c r="ES1890" s="29"/>
      <c r="ET1890" s="29"/>
      <c r="EU1890" s="29"/>
      <c r="EV1890" s="29"/>
      <c r="EW1890" s="29"/>
      <c r="EX1890" s="29"/>
      <c r="EY1890" s="29"/>
      <c r="EZ1890" s="29"/>
      <c r="FA1890" s="29"/>
      <c r="FB1890" s="29"/>
      <c r="FC1890" s="29"/>
      <c r="FD1890" s="29"/>
      <c r="FE1890" s="29"/>
      <c r="FF1890" s="29"/>
      <c r="FG1890" s="29"/>
      <c r="FH1890" s="29"/>
      <c r="FI1890" s="29"/>
      <c r="FJ1890" s="29"/>
      <c r="FK1890" s="29"/>
      <c r="FL1890" s="29"/>
      <c r="FM1890" s="29"/>
      <c r="FN1890" s="29"/>
      <c r="FO1890" s="29"/>
      <c r="FP1890" s="29"/>
      <c r="FQ1890" s="29"/>
      <c r="FR1890" s="29"/>
      <c r="FS1890" s="29"/>
      <c r="FT1890" s="29"/>
      <c r="FU1890" s="29"/>
      <c r="FV1890" s="29"/>
      <c r="FW1890" s="29"/>
      <c r="FX1890" s="29"/>
      <c r="FY1890" s="29"/>
      <c r="FZ1890" s="29"/>
      <c r="GA1890" s="29"/>
      <c r="GB1890" s="29"/>
      <c r="GC1890" s="29"/>
      <c r="GD1890" s="29"/>
      <c r="GE1890" s="29"/>
      <c r="GF1890" s="29"/>
      <c r="GG1890" s="29"/>
      <c r="GH1890" s="29"/>
      <c r="GI1890" s="29"/>
      <c r="GJ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</row>
    <row r="1891" spans="2:230" ht="12.75">
      <c r="B1891" s="48"/>
      <c r="C1891" s="48"/>
      <c r="D1891" s="48"/>
      <c r="E1891" s="55"/>
      <c r="F1891" s="56"/>
      <c r="G1891" s="56"/>
      <c r="H1891" s="56"/>
      <c r="I1891" s="48"/>
      <c r="J1891" s="48"/>
      <c r="K1891" s="48"/>
      <c r="L1891" s="56"/>
      <c r="M1891" s="48"/>
      <c r="N1891" s="48"/>
      <c r="O1891" s="49"/>
      <c r="P1891" s="48"/>
      <c r="Q1891" s="48"/>
      <c r="R1891" s="56"/>
      <c r="S1891" s="52"/>
      <c r="T1891" s="116"/>
      <c r="U1891" s="116"/>
      <c r="V1891" s="116"/>
      <c r="W1891" s="116"/>
      <c r="X1891" s="43"/>
      <c r="Y1891" s="43"/>
      <c r="Z1891" s="42"/>
      <c r="AA1891" s="43"/>
      <c r="AB1891" s="45"/>
      <c r="AC1891" s="45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  <c r="GB1891" s="29"/>
      <c r="GC1891" s="29"/>
      <c r="GD1891" s="29"/>
      <c r="GE1891" s="29"/>
      <c r="GF1891" s="29"/>
      <c r="GG1891" s="29"/>
      <c r="GH1891" s="29"/>
      <c r="GI1891" s="29"/>
      <c r="GJ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</row>
    <row r="1892" spans="2:230" ht="12.75">
      <c r="B1892" s="48"/>
      <c r="C1892" s="48"/>
      <c r="D1892" s="48"/>
      <c r="E1892" s="55"/>
      <c r="F1892" s="56"/>
      <c r="G1892" s="56"/>
      <c r="H1892" s="56"/>
      <c r="I1892" s="48"/>
      <c r="J1892" s="48"/>
      <c r="K1892" s="48"/>
      <c r="L1892" s="56"/>
      <c r="M1892" s="48"/>
      <c r="N1892" s="48"/>
      <c r="O1892" s="49"/>
      <c r="P1892" s="48"/>
      <c r="Q1892" s="48"/>
      <c r="R1892" s="56"/>
      <c r="S1892" s="52"/>
      <c r="T1892" s="116"/>
      <c r="U1892" s="116"/>
      <c r="V1892" s="116"/>
      <c r="W1892" s="116"/>
      <c r="X1892" s="43"/>
      <c r="Y1892" s="43"/>
      <c r="Z1892" s="42"/>
      <c r="AA1892" s="43"/>
      <c r="AB1892" s="45"/>
      <c r="AC1892" s="45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</row>
    <row r="1893" spans="2:230" ht="12.75">
      <c r="B1893" s="48"/>
      <c r="C1893" s="48"/>
      <c r="D1893" s="48"/>
      <c r="E1893" s="55"/>
      <c r="F1893" s="56"/>
      <c r="G1893" s="56"/>
      <c r="H1893" s="56"/>
      <c r="I1893" s="48"/>
      <c r="J1893" s="48"/>
      <c r="K1893" s="48"/>
      <c r="L1893" s="56"/>
      <c r="M1893" s="48"/>
      <c r="N1893" s="48"/>
      <c r="O1893" s="49"/>
      <c r="P1893" s="48"/>
      <c r="Q1893" s="48"/>
      <c r="R1893" s="56"/>
      <c r="S1893" s="52"/>
      <c r="T1893" s="116"/>
      <c r="U1893" s="116"/>
      <c r="V1893" s="116"/>
      <c r="W1893" s="116"/>
      <c r="X1893" s="43"/>
      <c r="Y1893" s="43"/>
      <c r="Z1893" s="42"/>
      <c r="AA1893" s="43"/>
      <c r="AB1893" s="45"/>
      <c r="AC1893" s="45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  <c r="EB1893" s="29"/>
      <c r="EC1893" s="29"/>
      <c r="ED1893" s="29"/>
      <c r="EE1893" s="29"/>
      <c r="EF1893" s="29"/>
      <c r="EG1893" s="29"/>
      <c r="EH1893" s="29"/>
      <c r="EI1893" s="29"/>
      <c r="EJ1893" s="29"/>
      <c r="EK1893" s="29"/>
      <c r="EL1893" s="29"/>
      <c r="EM1893" s="29"/>
      <c r="EN1893" s="29"/>
      <c r="EO1893" s="29"/>
      <c r="EP1893" s="29"/>
      <c r="EQ1893" s="29"/>
      <c r="ER1893" s="29"/>
      <c r="ES1893" s="29"/>
      <c r="ET1893" s="29"/>
      <c r="EU1893" s="29"/>
      <c r="EV1893" s="29"/>
      <c r="EW1893" s="29"/>
      <c r="EX1893" s="29"/>
      <c r="EY1893" s="29"/>
      <c r="EZ1893" s="29"/>
      <c r="FA1893" s="29"/>
      <c r="FB1893" s="29"/>
      <c r="FC1893" s="29"/>
      <c r="FD1893" s="29"/>
      <c r="FE1893" s="29"/>
      <c r="FF1893" s="29"/>
      <c r="FG1893" s="29"/>
      <c r="FH1893" s="29"/>
      <c r="FI1893" s="29"/>
      <c r="FJ1893" s="29"/>
      <c r="FK1893" s="29"/>
      <c r="FL1893" s="29"/>
      <c r="FM1893" s="29"/>
      <c r="FN1893" s="29"/>
      <c r="FO1893" s="29"/>
      <c r="FP1893" s="29"/>
      <c r="FQ1893" s="29"/>
      <c r="FR1893" s="29"/>
      <c r="FS1893" s="29"/>
      <c r="FT1893" s="29"/>
      <c r="FU1893" s="29"/>
      <c r="FV1893" s="29"/>
      <c r="FW1893" s="29"/>
      <c r="FX1893" s="29"/>
      <c r="FY1893" s="29"/>
      <c r="FZ1893" s="29"/>
      <c r="GA1893" s="29"/>
      <c r="GB1893" s="29"/>
      <c r="GC1893" s="29"/>
      <c r="GD1893" s="29"/>
      <c r="GE1893" s="29"/>
      <c r="GF1893" s="29"/>
      <c r="GG1893" s="29"/>
      <c r="GH1893" s="29"/>
      <c r="GI1893" s="29"/>
      <c r="GJ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</row>
    <row r="1894" spans="2:230" ht="12.75">
      <c r="B1894" s="48"/>
      <c r="C1894" s="48"/>
      <c r="D1894" s="48"/>
      <c r="E1894" s="55"/>
      <c r="F1894" s="56"/>
      <c r="G1894" s="56"/>
      <c r="H1894" s="56"/>
      <c r="I1894" s="48"/>
      <c r="J1894" s="48"/>
      <c r="K1894" s="48"/>
      <c r="L1894" s="56"/>
      <c r="M1894" s="48"/>
      <c r="N1894" s="48"/>
      <c r="O1894" s="49"/>
      <c r="P1894" s="48"/>
      <c r="Q1894" s="48"/>
      <c r="R1894" s="56"/>
      <c r="S1894" s="52"/>
      <c r="T1894" s="116"/>
      <c r="U1894" s="116"/>
      <c r="V1894" s="116"/>
      <c r="W1894" s="116"/>
      <c r="X1894" s="43"/>
      <c r="Y1894" s="43"/>
      <c r="Z1894" s="42"/>
      <c r="AA1894" s="43"/>
      <c r="AB1894" s="45"/>
      <c r="AC1894" s="45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  <c r="EB1894" s="29"/>
      <c r="EC1894" s="29"/>
      <c r="ED1894" s="29"/>
      <c r="EE1894" s="29"/>
      <c r="EF1894" s="29"/>
      <c r="EG1894" s="29"/>
      <c r="EH1894" s="29"/>
      <c r="EI1894" s="29"/>
      <c r="EJ1894" s="29"/>
      <c r="EK1894" s="29"/>
      <c r="EL1894" s="29"/>
      <c r="EM1894" s="29"/>
      <c r="EN1894" s="29"/>
      <c r="EO1894" s="29"/>
      <c r="EP1894" s="29"/>
      <c r="EQ1894" s="29"/>
      <c r="ER1894" s="29"/>
      <c r="ES1894" s="29"/>
      <c r="ET1894" s="29"/>
      <c r="EU1894" s="29"/>
      <c r="EV1894" s="29"/>
      <c r="EW1894" s="29"/>
      <c r="EX1894" s="29"/>
      <c r="EY1894" s="29"/>
      <c r="EZ1894" s="29"/>
      <c r="FA1894" s="29"/>
      <c r="FB1894" s="29"/>
      <c r="FC1894" s="29"/>
      <c r="FD1894" s="29"/>
      <c r="FE1894" s="29"/>
      <c r="FF1894" s="29"/>
      <c r="FG1894" s="29"/>
      <c r="FH1894" s="29"/>
      <c r="FI1894" s="29"/>
      <c r="FJ1894" s="29"/>
      <c r="FK1894" s="29"/>
      <c r="FL1894" s="29"/>
      <c r="FM1894" s="29"/>
      <c r="FN1894" s="29"/>
      <c r="FO1894" s="29"/>
      <c r="FP1894" s="29"/>
      <c r="FQ1894" s="29"/>
      <c r="FR1894" s="29"/>
      <c r="FS1894" s="29"/>
      <c r="FT1894" s="29"/>
      <c r="FU1894" s="29"/>
      <c r="FV1894" s="29"/>
      <c r="FW1894" s="29"/>
      <c r="FX1894" s="29"/>
      <c r="FY1894" s="29"/>
      <c r="FZ1894" s="29"/>
      <c r="GA1894" s="29"/>
      <c r="GB1894" s="29"/>
      <c r="GC1894" s="29"/>
      <c r="GD1894" s="29"/>
      <c r="GE1894" s="29"/>
      <c r="GF1894" s="29"/>
      <c r="GG1894" s="29"/>
      <c r="GH1894" s="29"/>
      <c r="GI1894" s="29"/>
      <c r="GJ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</row>
    <row r="1895" spans="2:230" ht="12.75">
      <c r="B1895" s="48"/>
      <c r="C1895" s="48"/>
      <c r="D1895" s="48"/>
      <c r="E1895" s="55"/>
      <c r="F1895" s="56"/>
      <c r="G1895" s="56"/>
      <c r="H1895" s="56"/>
      <c r="I1895" s="48"/>
      <c r="J1895" s="48"/>
      <c r="K1895" s="48"/>
      <c r="L1895" s="56"/>
      <c r="M1895" s="48"/>
      <c r="N1895" s="48"/>
      <c r="O1895" s="49"/>
      <c r="P1895" s="48"/>
      <c r="Q1895" s="48"/>
      <c r="R1895" s="56"/>
      <c r="S1895" s="52"/>
      <c r="T1895" s="116"/>
      <c r="U1895" s="116"/>
      <c r="V1895" s="116"/>
      <c r="W1895" s="116"/>
      <c r="X1895" s="43"/>
      <c r="Y1895" s="43"/>
      <c r="Z1895" s="42"/>
      <c r="AA1895" s="43"/>
      <c r="AB1895" s="45"/>
      <c r="AC1895" s="45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</row>
    <row r="1896" spans="2:230" ht="12.75">
      <c r="B1896" s="48"/>
      <c r="C1896" s="48"/>
      <c r="D1896" s="48"/>
      <c r="E1896" s="55"/>
      <c r="F1896" s="56"/>
      <c r="G1896" s="56"/>
      <c r="H1896" s="56"/>
      <c r="I1896" s="48"/>
      <c r="J1896" s="48"/>
      <c r="K1896" s="48"/>
      <c r="L1896" s="56"/>
      <c r="M1896" s="48"/>
      <c r="N1896" s="48"/>
      <c r="O1896" s="49"/>
      <c r="P1896" s="48"/>
      <c r="Q1896" s="48"/>
      <c r="R1896" s="56"/>
      <c r="S1896" s="52"/>
      <c r="T1896" s="116"/>
      <c r="U1896" s="116"/>
      <c r="V1896" s="116"/>
      <c r="W1896" s="116"/>
      <c r="X1896" s="43"/>
      <c r="Y1896" s="43"/>
      <c r="Z1896" s="42"/>
      <c r="AA1896" s="43"/>
      <c r="AB1896" s="45"/>
      <c r="AC1896" s="45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  <c r="EB1896" s="29"/>
      <c r="EC1896" s="29"/>
      <c r="ED1896" s="29"/>
      <c r="EE1896" s="29"/>
      <c r="EF1896" s="29"/>
      <c r="EG1896" s="29"/>
      <c r="EH1896" s="29"/>
      <c r="EI1896" s="29"/>
      <c r="EJ1896" s="29"/>
      <c r="EK1896" s="29"/>
      <c r="EL1896" s="29"/>
      <c r="EM1896" s="29"/>
      <c r="EN1896" s="29"/>
      <c r="EO1896" s="29"/>
      <c r="EP1896" s="29"/>
      <c r="EQ1896" s="29"/>
      <c r="ER1896" s="29"/>
      <c r="ES1896" s="29"/>
      <c r="ET1896" s="29"/>
      <c r="EU1896" s="29"/>
      <c r="EV1896" s="29"/>
      <c r="EW1896" s="29"/>
      <c r="EX1896" s="29"/>
      <c r="EY1896" s="29"/>
      <c r="EZ1896" s="29"/>
      <c r="FA1896" s="29"/>
      <c r="FB1896" s="29"/>
      <c r="FC1896" s="29"/>
      <c r="FD1896" s="29"/>
      <c r="FE1896" s="29"/>
      <c r="FF1896" s="29"/>
      <c r="FG1896" s="29"/>
      <c r="FH1896" s="29"/>
      <c r="FI1896" s="29"/>
      <c r="FJ1896" s="29"/>
      <c r="FK1896" s="29"/>
      <c r="FL1896" s="29"/>
      <c r="FM1896" s="29"/>
      <c r="FN1896" s="29"/>
      <c r="FO1896" s="29"/>
      <c r="FP1896" s="29"/>
      <c r="FQ1896" s="29"/>
      <c r="FR1896" s="29"/>
      <c r="FS1896" s="29"/>
      <c r="FT1896" s="29"/>
      <c r="FU1896" s="29"/>
      <c r="FV1896" s="29"/>
      <c r="FW1896" s="29"/>
      <c r="FX1896" s="29"/>
      <c r="FY1896" s="29"/>
      <c r="FZ1896" s="29"/>
      <c r="GA1896" s="29"/>
      <c r="GB1896" s="29"/>
      <c r="GC1896" s="29"/>
      <c r="GD1896" s="29"/>
      <c r="GE1896" s="29"/>
      <c r="GF1896" s="29"/>
      <c r="GG1896" s="29"/>
      <c r="GH1896" s="29"/>
      <c r="GI1896" s="29"/>
      <c r="GJ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</row>
    <row r="1897" spans="2:230" ht="12.75">
      <c r="B1897" s="48"/>
      <c r="C1897" s="48"/>
      <c r="D1897" s="48"/>
      <c r="E1897" s="55"/>
      <c r="F1897" s="56"/>
      <c r="G1897" s="56"/>
      <c r="H1897" s="56"/>
      <c r="I1897" s="48"/>
      <c r="J1897" s="48"/>
      <c r="K1897" s="48"/>
      <c r="L1897" s="56"/>
      <c r="M1897" s="48"/>
      <c r="N1897" s="48"/>
      <c r="O1897" s="49"/>
      <c r="P1897" s="48"/>
      <c r="Q1897" s="48"/>
      <c r="R1897" s="56"/>
      <c r="S1897" s="52"/>
      <c r="T1897" s="116"/>
      <c r="U1897" s="116"/>
      <c r="V1897" s="116"/>
      <c r="W1897" s="116"/>
      <c r="X1897" s="43"/>
      <c r="Y1897" s="43"/>
      <c r="Z1897" s="42"/>
      <c r="AA1897" s="43"/>
      <c r="AB1897" s="45"/>
      <c r="AC1897" s="45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/>
      <c r="DF1897" s="29"/>
      <c r="DG1897" s="29"/>
      <c r="DH1897" s="29"/>
      <c r="DI1897" s="29"/>
      <c r="DJ1897" s="29"/>
      <c r="DK1897" s="29"/>
      <c r="DL1897" s="29"/>
      <c r="DM1897" s="29"/>
      <c r="DN1897" s="29"/>
      <c r="DO1897" s="29"/>
      <c r="DP1897" s="29"/>
      <c r="DQ1897" s="29"/>
      <c r="DR1897" s="29"/>
      <c r="DS1897" s="29"/>
      <c r="DT1897" s="29"/>
      <c r="DU1897" s="29"/>
      <c r="DV1897" s="29"/>
      <c r="DW1897" s="29"/>
      <c r="DX1897" s="29"/>
      <c r="DY1897" s="29"/>
      <c r="DZ1897" s="29"/>
      <c r="EA1897" s="29"/>
      <c r="EB1897" s="29"/>
      <c r="EC1897" s="29"/>
      <c r="ED1897" s="29"/>
      <c r="EE1897" s="29"/>
      <c r="EF1897" s="29"/>
      <c r="EG1897" s="29"/>
      <c r="EH1897" s="29"/>
      <c r="EI1897" s="29"/>
      <c r="EJ1897" s="29"/>
      <c r="EK1897" s="29"/>
      <c r="EL1897" s="29"/>
      <c r="EM1897" s="29"/>
      <c r="EN1897" s="29"/>
      <c r="EO1897" s="29"/>
      <c r="EP1897" s="29"/>
      <c r="EQ1897" s="29"/>
      <c r="ER1897" s="29"/>
      <c r="ES1897" s="29"/>
      <c r="ET1897" s="29"/>
      <c r="EU1897" s="29"/>
      <c r="EV1897" s="29"/>
      <c r="EW1897" s="29"/>
      <c r="EX1897" s="29"/>
      <c r="EY1897" s="29"/>
      <c r="EZ1897" s="29"/>
      <c r="FA1897" s="29"/>
      <c r="FB1897" s="29"/>
      <c r="FC1897" s="29"/>
      <c r="FD1897" s="29"/>
      <c r="FE1897" s="29"/>
      <c r="FF1897" s="29"/>
      <c r="FG1897" s="29"/>
      <c r="FH1897" s="29"/>
      <c r="FI1897" s="29"/>
      <c r="FJ1897" s="29"/>
      <c r="FK1897" s="29"/>
      <c r="FL1897" s="29"/>
      <c r="FM1897" s="29"/>
      <c r="FN1897" s="29"/>
      <c r="FO1897" s="29"/>
      <c r="FP1897" s="29"/>
      <c r="FQ1897" s="29"/>
      <c r="FR1897" s="29"/>
      <c r="FS1897" s="29"/>
      <c r="FT1897" s="29"/>
      <c r="FU1897" s="29"/>
      <c r="FV1897" s="29"/>
      <c r="FW1897" s="29"/>
      <c r="FX1897" s="29"/>
      <c r="FY1897" s="29"/>
      <c r="FZ1897" s="29"/>
      <c r="GA1897" s="29"/>
      <c r="GB1897" s="29"/>
      <c r="GC1897" s="29"/>
      <c r="GD1897" s="29"/>
      <c r="GE1897" s="29"/>
      <c r="GF1897" s="29"/>
      <c r="GG1897" s="29"/>
      <c r="GH1897" s="29"/>
      <c r="GI1897" s="29"/>
      <c r="GJ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</row>
    <row r="1898" spans="2:230" ht="12.75">
      <c r="B1898" s="48"/>
      <c r="C1898" s="48"/>
      <c r="D1898" s="48"/>
      <c r="E1898" s="55"/>
      <c r="F1898" s="56"/>
      <c r="G1898" s="56"/>
      <c r="H1898" s="56"/>
      <c r="I1898" s="48"/>
      <c r="J1898" s="48"/>
      <c r="K1898" s="48"/>
      <c r="L1898" s="56"/>
      <c r="M1898" s="48"/>
      <c r="N1898" s="48"/>
      <c r="O1898" s="49"/>
      <c r="P1898" s="48"/>
      <c r="Q1898" s="48"/>
      <c r="R1898" s="56"/>
      <c r="S1898" s="52"/>
      <c r="T1898" s="116"/>
      <c r="U1898" s="116"/>
      <c r="V1898" s="116"/>
      <c r="W1898" s="116"/>
      <c r="X1898" s="43"/>
      <c r="Y1898" s="43"/>
      <c r="Z1898" s="42"/>
      <c r="AA1898" s="43"/>
      <c r="AB1898" s="45"/>
      <c r="AC1898" s="45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/>
      <c r="DF1898" s="29"/>
      <c r="DG1898" s="29"/>
      <c r="DH1898" s="29"/>
      <c r="DI1898" s="29"/>
      <c r="DJ1898" s="29"/>
      <c r="DK1898" s="29"/>
      <c r="DL1898" s="29"/>
      <c r="DM1898" s="29"/>
      <c r="DN1898" s="29"/>
      <c r="DO1898" s="29"/>
      <c r="DP1898" s="29"/>
      <c r="DQ1898" s="29"/>
      <c r="DR1898" s="29"/>
      <c r="DS1898" s="29"/>
      <c r="DT1898" s="29"/>
      <c r="DU1898" s="29"/>
      <c r="DV1898" s="29"/>
      <c r="DW1898" s="29"/>
      <c r="DX1898" s="29"/>
      <c r="DY1898" s="29"/>
      <c r="DZ1898" s="29"/>
      <c r="EA1898" s="29"/>
      <c r="EB1898" s="29"/>
      <c r="EC1898" s="29"/>
      <c r="ED1898" s="29"/>
      <c r="EE1898" s="29"/>
      <c r="EF1898" s="29"/>
      <c r="EG1898" s="29"/>
      <c r="EH1898" s="29"/>
      <c r="EI1898" s="29"/>
      <c r="EJ1898" s="29"/>
      <c r="EK1898" s="29"/>
      <c r="EL1898" s="29"/>
      <c r="EM1898" s="29"/>
      <c r="EN1898" s="29"/>
      <c r="EO1898" s="29"/>
      <c r="EP1898" s="29"/>
      <c r="EQ1898" s="29"/>
      <c r="ER1898" s="29"/>
      <c r="ES1898" s="29"/>
      <c r="ET1898" s="29"/>
      <c r="EU1898" s="29"/>
      <c r="EV1898" s="29"/>
      <c r="EW1898" s="29"/>
      <c r="EX1898" s="29"/>
      <c r="EY1898" s="29"/>
      <c r="EZ1898" s="29"/>
      <c r="FA1898" s="29"/>
      <c r="FB1898" s="29"/>
      <c r="FC1898" s="29"/>
      <c r="FD1898" s="29"/>
      <c r="FE1898" s="29"/>
      <c r="FF1898" s="29"/>
      <c r="FG1898" s="29"/>
      <c r="FH1898" s="29"/>
      <c r="FI1898" s="29"/>
      <c r="FJ1898" s="29"/>
      <c r="FK1898" s="29"/>
      <c r="FL1898" s="29"/>
      <c r="FM1898" s="29"/>
      <c r="FN1898" s="29"/>
      <c r="FO1898" s="29"/>
      <c r="FP1898" s="29"/>
      <c r="FQ1898" s="29"/>
      <c r="FR1898" s="29"/>
      <c r="FS1898" s="29"/>
      <c r="FT1898" s="29"/>
      <c r="FU1898" s="29"/>
      <c r="FV1898" s="29"/>
      <c r="FW1898" s="29"/>
      <c r="FX1898" s="29"/>
      <c r="FY1898" s="29"/>
      <c r="FZ1898" s="29"/>
      <c r="GA1898" s="29"/>
      <c r="GB1898" s="29"/>
      <c r="GC1898" s="29"/>
      <c r="GD1898" s="29"/>
      <c r="GE1898" s="29"/>
      <c r="GF1898" s="29"/>
      <c r="GG1898" s="29"/>
      <c r="GH1898" s="29"/>
      <c r="GI1898" s="29"/>
      <c r="GJ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</row>
    <row r="1899" spans="2:230" ht="12.75">
      <c r="B1899" s="48"/>
      <c r="C1899" s="48"/>
      <c r="D1899" s="48"/>
      <c r="E1899" s="55"/>
      <c r="F1899" s="56"/>
      <c r="G1899" s="56"/>
      <c r="H1899" s="56"/>
      <c r="I1899" s="48"/>
      <c r="J1899" s="48"/>
      <c r="K1899" s="48"/>
      <c r="L1899" s="56"/>
      <c r="M1899" s="48"/>
      <c r="N1899" s="48"/>
      <c r="O1899" s="49"/>
      <c r="P1899" s="48"/>
      <c r="Q1899" s="48"/>
      <c r="R1899" s="56"/>
      <c r="S1899" s="52"/>
      <c r="T1899" s="116"/>
      <c r="U1899" s="116"/>
      <c r="V1899" s="116"/>
      <c r="W1899" s="116"/>
      <c r="X1899" s="43"/>
      <c r="Y1899" s="43"/>
      <c r="Z1899" s="42"/>
      <c r="AA1899" s="43"/>
      <c r="AB1899" s="45"/>
      <c r="AC1899" s="45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/>
      <c r="DF1899" s="29"/>
      <c r="DG1899" s="29"/>
      <c r="DH1899" s="29"/>
      <c r="DI1899" s="29"/>
      <c r="DJ1899" s="29"/>
      <c r="DK1899" s="29"/>
      <c r="DL1899" s="29"/>
      <c r="DM1899" s="29"/>
      <c r="DN1899" s="29"/>
      <c r="DO1899" s="29"/>
      <c r="DP1899" s="29"/>
      <c r="DQ1899" s="29"/>
      <c r="DR1899" s="29"/>
      <c r="DS1899" s="29"/>
      <c r="DT1899" s="29"/>
      <c r="DU1899" s="29"/>
      <c r="DV1899" s="29"/>
      <c r="DW1899" s="29"/>
      <c r="DX1899" s="29"/>
      <c r="DY1899" s="29"/>
      <c r="DZ1899" s="29"/>
      <c r="EA1899" s="29"/>
      <c r="EB1899" s="29"/>
      <c r="EC1899" s="29"/>
      <c r="ED1899" s="29"/>
      <c r="EE1899" s="29"/>
      <c r="EF1899" s="29"/>
      <c r="EG1899" s="29"/>
      <c r="EH1899" s="29"/>
      <c r="EI1899" s="29"/>
      <c r="EJ1899" s="29"/>
      <c r="EK1899" s="29"/>
      <c r="EL1899" s="29"/>
      <c r="EM1899" s="29"/>
      <c r="EN1899" s="29"/>
      <c r="EO1899" s="29"/>
      <c r="EP1899" s="29"/>
      <c r="EQ1899" s="29"/>
      <c r="ER1899" s="29"/>
      <c r="ES1899" s="29"/>
      <c r="ET1899" s="29"/>
      <c r="EU1899" s="29"/>
      <c r="EV1899" s="29"/>
      <c r="EW1899" s="29"/>
      <c r="EX1899" s="29"/>
      <c r="EY1899" s="29"/>
      <c r="EZ1899" s="29"/>
      <c r="FA1899" s="29"/>
      <c r="FB1899" s="29"/>
      <c r="FC1899" s="29"/>
      <c r="FD1899" s="29"/>
      <c r="FE1899" s="29"/>
      <c r="FF1899" s="29"/>
      <c r="FG1899" s="29"/>
      <c r="FH1899" s="29"/>
      <c r="FI1899" s="29"/>
      <c r="FJ1899" s="29"/>
      <c r="FK1899" s="29"/>
      <c r="FL1899" s="29"/>
      <c r="FM1899" s="29"/>
      <c r="FN1899" s="29"/>
      <c r="FO1899" s="29"/>
      <c r="FP1899" s="29"/>
      <c r="FQ1899" s="29"/>
      <c r="FR1899" s="29"/>
      <c r="FS1899" s="29"/>
      <c r="FT1899" s="29"/>
      <c r="FU1899" s="29"/>
      <c r="FV1899" s="29"/>
      <c r="FW1899" s="29"/>
      <c r="FX1899" s="29"/>
      <c r="FY1899" s="29"/>
      <c r="FZ1899" s="29"/>
      <c r="GA1899" s="29"/>
      <c r="GB1899" s="29"/>
      <c r="GC1899" s="29"/>
      <c r="GD1899" s="29"/>
      <c r="GE1899" s="29"/>
      <c r="GF1899" s="29"/>
      <c r="GG1899" s="29"/>
      <c r="GH1899" s="29"/>
      <c r="GI1899" s="29"/>
      <c r="GJ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</row>
    <row r="1900" spans="2:230" ht="12.75">
      <c r="B1900" s="48"/>
      <c r="C1900" s="48"/>
      <c r="D1900" s="48"/>
      <c r="E1900" s="55"/>
      <c r="F1900" s="56"/>
      <c r="G1900" s="56"/>
      <c r="H1900" s="56"/>
      <c r="I1900" s="48"/>
      <c r="J1900" s="48"/>
      <c r="K1900" s="48"/>
      <c r="L1900" s="56"/>
      <c r="M1900" s="48"/>
      <c r="N1900" s="48"/>
      <c r="O1900" s="49"/>
      <c r="P1900" s="48"/>
      <c r="Q1900" s="48"/>
      <c r="R1900" s="56"/>
      <c r="S1900" s="52"/>
      <c r="T1900" s="116"/>
      <c r="U1900" s="116"/>
      <c r="V1900" s="116"/>
      <c r="W1900" s="116"/>
      <c r="X1900" s="43"/>
      <c r="Y1900" s="43"/>
      <c r="Z1900" s="42"/>
      <c r="AA1900" s="43"/>
      <c r="AB1900" s="45"/>
      <c r="AC1900" s="45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/>
      <c r="DF1900" s="29"/>
      <c r="DG1900" s="29"/>
      <c r="DH1900" s="29"/>
      <c r="DI1900" s="29"/>
      <c r="DJ1900" s="29"/>
      <c r="DK1900" s="29"/>
      <c r="DL1900" s="29"/>
      <c r="DM1900" s="29"/>
      <c r="DN1900" s="29"/>
      <c r="DO1900" s="29"/>
      <c r="DP1900" s="29"/>
      <c r="DQ1900" s="29"/>
      <c r="DR1900" s="29"/>
      <c r="DS1900" s="29"/>
      <c r="DT1900" s="29"/>
      <c r="DU1900" s="29"/>
      <c r="DV1900" s="29"/>
      <c r="DW1900" s="29"/>
      <c r="DX1900" s="29"/>
      <c r="DY1900" s="29"/>
      <c r="DZ1900" s="29"/>
      <c r="EA1900" s="29"/>
      <c r="EB1900" s="29"/>
      <c r="EC1900" s="29"/>
      <c r="ED1900" s="29"/>
      <c r="EE1900" s="29"/>
      <c r="EF1900" s="29"/>
      <c r="EG1900" s="29"/>
      <c r="EH1900" s="29"/>
      <c r="EI1900" s="29"/>
      <c r="EJ1900" s="29"/>
      <c r="EK1900" s="29"/>
      <c r="EL1900" s="29"/>
      <c r="EM1900" s="29"/>
      <c r="EN1900" s="29"/>
      <c r="EO1900" s="29"/>
      <c r="EP1900" s="29"/>
      <c r="EQ1900" s="29"/>
      <c r="ER1900" s="29"/>
      <c r="ES1900" s="29"/>
      <c r="ET1900" s="29"/>
      <c r="EU1900" s="29"/>
      <c r="EV1900" s="29"/>
      <c r="EW1900" s="29"/>
      <c r="EX1900" s="29"/>
      <c r="EY1900" s="29"/>
      <c r="EZ1900" s="29"/>
      <c r="FA1900" s="29"/>
      <c r="FB1900" s="29"/>
      <c r="FC1900" s="29"/>
      <c r="FD1900" s="29"/>
      <c r="FE1900" s="29"/>
      <c r="FF1900" s="29"/>
      <c r="FG1900" s="29"/>
      <c r="FH1900" s="29"/>
      <c r="FI1900" s="29"/>
      <c r="FJ1900" s="29"/>
      <c r="FK1900" s="29"/>
      <c r="FL1900" s="29"/>
      <c r="FM1900" s="29"/>
      <c r="FN1900" s="29"/>
      <c r="FO1900" s="29"/>
      <c r="FP1900" s="29"/>
      <c r="FQ1900" s="29"/>
      <c r="FR1900" s="29"/>
      <c r="FS1900" s="29"/>
      <c r="FT1900" s="29"/>
      <c r="FU1900" s="29"/>
      <c r="FV1900" s="29"/>
      <c r="FW1900" s="29"/>
      <c r="FX1900" s="29"/>
      <c r="FY1900" s="29"/>
      <c r="FZ1900" s="29"/>
      <c r="GA1900" s="29"/>
      <c r="GB1900" s="29"/>
      <c r="GC1900" s="29"/>
      <c r="GD1900" s="29"/>
      <c r="GE1900" s="29"/>
      <c r="GF1900" s="29"/>
      <c r="GG1900" s="29"/>
      <c r="GH1900" s="29"/>
      <c r="GI1900" s="29"/>
      <c r="GJ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</row>
    <row r="1901" spans="2:230" ht="12.75">
      <c r="B1901" s="48"/>
      <c r="C1901" s="48"/>
      <c r="D1901" s="48"/>
      <c r="E1901" s="55"/>
      <c r="F1901" s="56"/>
      <c r="G1901" s="56"/>
      <c r="H1901" s="56"/>
      <c r="I1901" s="48"/>
      <c r="J1901" s="48"/>
      <c r="K1901" s="48"/>
      <c r="L1901" s="56"/>
      <c r="M1901" s="48"/>
      <c r="N1901" s="48"/>
      <c r="O1901" s="49"/>
      <c r="P1901" s="48"/>
      <c r="Q1901" s="48"/>
      <c r="R1901" s="56"/>
      <c r="S1901" s="52"/>
      <c r="T1901" s="116"/>
      <c r="U1901" s="116"/>
      <c r="V1901" s="116"/>
      <c r="W1901" s="116"/>
      <c r="X1901" s="43"/>
      <c r="Y1901" s="43"/>
      <c r="Z1901" s="42"/>
      <c r="AA1901" s="43"/>
      <c r="AB1901" s="45"/>
      <c r="AC1901" s="45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  <c r="CY1901" s="29"/>
      <c r="CZ1901" s="29"/>
      <c r="DA1901" s="29"/>
      <c r="DB1901" s="29"/>
      <c r="DC1901" s="29"/>
      <c r="DD1901" s="29"/>
      <c r="DE1901" s="29"/>
      <c r="DF1901" s="29"/>
      <c r="DG1901" s="29"/>
      <c r="DH1901" s="29"/>
      <c r="DI1901" s="29"/>
      <c r="DJ1901" s="29"/>
      <c r="DK1901" s="29"/>
      <c r="DL1901" s="29"/>
      <c r="DM1901" s="29"/>
      <c r="DN1901" s="29"/>
      <c r="DO1901" s="29"/>
      <c r="DP1901" s="29"/>
      <c r="DQ1901" s="29"/>
      <c r="DR1901" s="29"/>
      <c r="DS1901" s="29"/>
      <c r="DT1901" s="29"/>
      <c r="DU1901" s="29"/>
      <c r="DV1901" s="29"/>
      <c r="DW1901" s="29"/>
      <c r="DX1901" s="29"/>
      <c r="DY1901" s="29"/>
      <c r="DZ1901" s="29"/>
      <c r="EA1901" s="29"/>
      <c r="EB1901" s="29"/>
      <c r="EC1901" s="29"/>
      <c r="ED1901" s="29"/>
      <c r="EE1901" s="29"/>
      <c r="EF1901" s="29"/>
      <c r="EG1901" s="29"/>
      <c r="EH1901" s="29"/>
      <c r="EI1901" s="29"/>
      <c r="EJ1901" s="29"/>
      <c r="EK1901" s="29"/>
      <c r="EL1901" s="29"/>
      <c r="EM1901" s="29"/>
      <c r="EN1901" s="29"/>
      <c r="EO1901" s="29"/>
      <c r="EP1901" s="29"/>
      <c r="EQ1901" s="29"/>
      <c r="ER1901" s="29"/>
      <c r="ES1901" s="29"/>
      <c r="ET1901" s="29"/>
      <c r="EU1901" s="29"/>
      <c r="EV1901" s="29"/>
      <c r="EW1901" s="29"/>
      <c r="EX1901" s="29"/>
      <c r="EY1901" s="29"/>
      <c r="EZ1901" s="29"/>
      <c r="FA1901" s="29"/>
      <c r="FB1901" s="29"/>
      <c r="FC1901" s="29"/>
      <c r="FD1901" s="29"/>
      <c r="FE1901" s="29"/>
      <c r="FF1901" s="29"/>
      <c r="FG1901" s="29"/>
      <c r="FH1901" s="29"/>
      <c r="FI1901" s="29"/>
      <c r="FJ1901" s="29"/>
      <c r="FK1901" s="29"/>
      <c r="FL1901" s="29"/>
      <c r="FM1901" s="29"/>
      <c r="FN1901" s="29"/>
      <c r="FO1901" s="29"/>
      <c r="FP1901" s="29"/>
      <c r="FQ1901" s="29"/>
      <c r="FR1901" s="29"/>
      <c r="FS1901" s="29"/>
      <c r="FT1901" s="29"/>
      <c r="FU1901" s="29"/>
      <c r="FV1901" s="29"/>
      <c r="FW1901" s="29"/>
      <c r="FX1901" s="29"/>
      <c r="FY1901" s="29"/>
      <c r="FZ1901" s="29"/>
      <c r="GA1901" s="29"/>
      <c r="GB1901" s="29"/>
      <c r="GC1901" s="29"/>
      <c r="GD1901" s="29"/>
      <c r="GE1901" s="29"/>
      <c r="GF1901" s="29"/>
      <c r="GG1901" s="29"/>
      <c r="GH1901" s="29"/>
      <c r="GI1901" s="29"/>
      <c r="GJ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</row>
    <row r="1902" spans="2:230" ht="12.75">
      <c r="B1902" s="48"/>
      <c r="C1902" s="48"/>
      <c r="D1902" s="48"/>
      <c r="E1902" s="55"/>
      <c r="F1902" s="56"/>
      <c r="G1902" s="56"/>
      <c r="H1902" s="56"/>
      <c r="I1902" s="48"/>
      <c r="J1902" s="48"/>
      <c r="K1902" s="48"/>
      <c r="L1902" s="56"/>
      <c r="M1902" s="48"/>
      <c r="N1902" s="48"/>
      <c r="O1902" s="49"/>
      <c r="P1902" s="48"/>
      <c r="Q1902" s="48"/>
      <c r="R1902" s="56"/>
      <c r="S1902" s="52"/>
      <c r="T1902" s="116"/>
      <c r="U1902" s="116"/>
      <c r="V1902" s="116"/>
      <c r="W1902" s="116"/>
      <c r="X1902" s="43"/>
      <c r="Y1902" s="43"/>
      <c r="Z1902" s="42"/>
      <c r="AA1902" s="43"/>
      <c r="AB1902" s="45"/>
      <c r="AC1902" s="45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/>
      <c r="DF1902" s="29"/>
      <c r="DG1902" s="29"/>
      <c r="DH1902" s="29"/>
      <c r="DI1902" s="29"/>
      <c r="DJ1902" s="29"/>
      <c r="DK1902" s="29"/>
      <c r="DL1902" s="29"/>
      <c r="DM1902" s="29"/>
      <c r="DN1902" s="29"/>
      <c r="DO1902" s="29"/>
      <c r="DP1902" s="29"/>
      <c r="DQ1902" s="29"/>
      <c r="DR1902" s="29"/>
      <c r="DS1902" s="29"/>
      <c r="DT1902" s="29"/>
      <c r="DU1902" s="29"/>
      <c r="DV1902" s="29"/>
      <c r="DW1902" s="29"/>
      <c r="DX1902" s="29"/>
      <c r="DY1902" s="29"/>
      <c r="DZ1902" s="29"/>
      <c r="EA1902" s="29"/>
      <c r="EB1902" s="29"/>
      <c r="EC1902" s="29"/>
      <c r="ED1902" s="29"/>
      <c r="EE1902" s="29"/>
      <c r="EF1902" s="29"/>
      <c r="EG1902" s="29"/>
      <c r="EH1902" s="29"/>
      <c r="EI1902" s="29"/>
      <c r="EJ1902" s="29"/>
      <c r="EK1902" s="29"/>
      <c r="EL1902" s="29"/>
      <c r="EM1902" s="29"/>
      <c r="EN1902" s="29"/>
      <c r="EO1902" s="29"/>
      <c r="EP1902" s="29"/>
      <c r="EQ1902" s="29"/>
      <c r="ER1902" s="29"/>
      <c r="ES1902" s="29"/>
      <c r="ET1902" s="29"/>
      <c r="EU1902" s="29"/>
      <c r="EV1902" s="29"/>
      <c r="EW1902" s="29"/>
      <c r="EX1902" s="29"/>
      <c r="EY1902" s="29"/>
      <c r="EZ1902" s="29"/>
      <c r="FA1902" s="29"/>
      <c r="FB1902" s="29"/>
      <c r="FC1902" s="29"/>
      <c r="FD1902" s="29"/>
      <c r="FE1902" s="29"/>
      <c r="FF1902" s="29"/>
      <c r="FG1902" s="29"/>
      <c r="FH1902" s="29"/>
      <c r="FI1902" s="29"/>
      <c r="FJ1902" s="29"/>
      <c r="FK1902" s="29"/>
      <c r="FL1902" s="29"/>
      <c r="FM1902" s="29"/>
      <c r="FN1902" s="29"/>
      <c r="FO1902" s="29"/>
      <c r="FP1902" s="29"/>
      <c r="FQ1902" s="29"/>
      <c r="FR1902" s="29"/>
      <c r="FS1902" s="29"/>
      <c r="FT1902" s="29"/>
      <c r="FU1902" s="29"/>
      <c r="FV1902" s="29"/>
      <c r="FW1902" s="29"/>
      <c r="FX1902" s="29"/>
      <c r="FY1902" s="29"/>
      <c r="FZ1902" s="29"/>
      <c r="GA1902" s="29"/>
      <c r="GB1902" s="29"/>
      <c r="GC1902" s="29"/>
      <c r="GD1902" s="29"/>
      <c r="GE1902" s="29"/>
      <c r="GF1902" s="29"/>
      <c r="GG1902" s="29"/>
      <c r="GH1902" s="29"/>
      <c r="GI1902" s="29"/>
      <c r="GJ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</row>
    <row r="1903" spans="2:230" ht="12.75">
      <c r="B1903" s="48"/>
      <c r="C1903" s="48"/>
      <c r="D1903" s="48"/>
      <c r="E1903" s="55"/>
      <c r="F1903" s="56"/>
      <c r="G1903" s="56"/>
      <c r="H1903" s="56"/>
      <c r="I1903" s="48"/>
      <c r="J1903" s="48"/>
      <c r="K1903" s="48"/>
      <c r="L1903" s="56"/>
      <c r="M1903" s="48"/>
      <c r="N1903" s="48"/>
      <c r="O1903" s="49"/>
      <c r="P1903" s="48"/>
      <c r="Q1903" s="48"/>
      <c r="R1903" s="56"/>
      <c r="S1903" s="52"/>
      <c r="T1903" s="116"/>
      <c r="U1903" s="116"/>
      <c r="V1903" s="116"/>
      <c r="W1903" s="116"/>
      <c r="X1903" s="43"/>
      <c r="Y1903" s="43"/>
      <c r="Z1903" s="42"/>
      <c r="AA1903" s="43"/>
      <c r="AB1903" s="45"/>
      <c r="AC1903" s="45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/>
      <c r="DF1903" s="29"/>
      <c r="DG1903" s="29"/>
      <c r="DH1903" s="29"/>
      <c r="DI1903" s="29"/>
      <c r="DJ1903" s="29"/>
      <c r="DK1903" s="29"/>
      <c r="DL1903" s="29"/>
      <c r="DM1903" s="29"/>
      <c r="DN1903" s="29"/>
      <c r="DO1903" s="29"/>
      <c r="DP1903" s="29"/>
      <c r="DQ1903" s="29"/>
      <c r="DR1903" s="29"/>
      <c r="DS1903" s="29"/>
      <c r="DT1903" s="29"/>
      <c r="DU1903" s="29"/>
      <c r="DV1903" s="29"/>
      <c r="DW1903" s="29"/>
      <c r="DX1903" s="29"/>
      <c r="DY1903" s="29"/>
      <c r="DZ1903" s="29"/>
      <c r="EA1903" s="29"/>
      <c r="EB1903" s="29"/>
      <c r="EC1903" s="29"/>
      <c r="ED1903" s="29"/>
      <c r="EE1903" s="29"/>
      <c r="EF1903" s="29"/>
      <c r="EG1903" s="29"/>
      <c r="EH1903" s="29"/>
      <c r="EI1903" s="29"/>
      <c r="EJ1903" s="29"/>
      <c r="EK1903" s="29"/>
      <c r="EL1903" s="29"/>
      <c r="EM1903" s="29"/>
      <c r="EN1903" s="29"/>
      <c r="EO1903" s="29"/>
      <c r="EP1903" s="29"/>
      <c r="EQ1903" s="29"/>
      <c r="ER1903" s="29"/>
      <c r="ES1903" s="29"/>
      <c r="ET1903" s="29"/>
      <c r="EU1903" s="29"/>
      <c r="EV1903" s="29"/>
      <c r="EW1903" s="29"/>
      <c r="EX1903" s="29"/>
      <c r="EY1903" s="29"/>
      <c r="EZ1903" s="29"/>
      <c r="FA1903" s="29"/>
      <c r="FB1903" s="29"/>
      <c r="FC1903" s="29"/>
      <c r="FD1903" s="29"/>
      <c r="FE1903" s="29"/>
      <c r="FF1903" s="29"/>
      <c r="FG1903" s="29"/>
      <c r="FH1903" s="29"/>
      <c r="FI1903" s="29"/>
      <c r="FJ1903" s="29"/>
      <c r="FK1903" s="29"/>
      <c r="FL1903" s="29"/>
      <c r="FM1903" s="29"/>
      <c r="FN1903" s="29"/>
      <c r="FO1903" s="29"/>
      <c r="FP1903" s="29"/>
      <c r="FQ1903" s="29"/>
      <c r="FR1903" s="29"/>
      <c r="FS1903" s="29"/>
      <c r="FT1903" s="29"/>
      <c r="FU1903" s="29"/>
      <c r="FV1903" s="29"/>
      <c r="FW1903" s="29"/>
      <c r="FX1903" s="29"/>
      <c r="FY1903" s="29"/>
      <c r="FZ1903" s="29"/>
      <c r="GA1903" s="29"/>
      <c r="GB1903" s="29"/>
      <c r="GC1903" s="29"/>
      <c r="GD1903" s="29"/>
      <c r="GE1903" s="29"/>
      <c r="GF1903" s="29"/>
      <c r="GG1903" s="29"/>
      <c r="GH1903" s="29"/>
      <c r="GI1903" s="29"/>
      <c r="GJ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</row>
    <row r="1904" spans="2:230" ht="12.75">
      <c r="B1904" s="48"/>
      <c r="C1904" s="48"/>
      <c r="D1904" s="48"/>
      <c r="E1904" s="55"/>
      <c r="F1904" s="56"/>
      <c r="G1904" s="56"/>
      <c r="H1904" s="56"/>
      <c r="I1904" s="48"/>
      <c r="J1904" s="48"/>
      <c r="K1904" s="48"/>
      <c r="L1904" s="56"/>
      <c r="M1904" s="48"/>
      <c r="N1904" s="48"/>
      <c r="O1904" s="49"/>
      <c r="P1904" s="48"/>
      <c r="Q1904" s="48"/>
      <c r="R1904" s="56"/>
      <c r="S1904" s="52"/>
      <c r="T1904" s="116"/>
      <c r="U1904" s="116"/>
      <c r="V1904" s="116"/>
      <c r="W1904" s="116"/>
      <c r="X1904" s="43"/>
      <c r="Y1904" s="43"/>
      <c r="Z1904" s="42"/>
      <c r="AA1904" s="43"/>
      <c r="AB1904" s="45"/>
      <c r="AC1904" s="45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/>
      <c r="DF1904" s="29"/>
      <c r="DG1904" s="29"/>
      <c r="DH1904" s="29"/>
      <c r="DI1904" s="29"/>
      <c r="DJ1904" s="29"/>
      <c r="DK1904" s="29"/>
      <c r="DL1904" s="29"/>
      <c r="DM1904" s="29"/>
      <c r="DN1904" s="29"/>
      <c r="DO1904" s="29"/>
      <c r="DP1904" s="29"/>
      <c r="DQ1904" s="29"/>
      <c r="DR1904" s="29"/>
      <c r="DS1904" s="29"/>
      <c r="DT1904" s="29"/>
      <c r="DU1904" s="29"/>
      <c r="DV1904" s="29"/>
      <c r="DW1904" s="29"/>
      <c r="DX1904" s="29"/>
      <c r="DY1904" s="29"/>
      <c r="DZ1904" s="29"/>
      <c r="EA1904" s="29"/>
      <c r="EB1904" s="29"/>
      <c r="EC1904" s="29"/>
      <c r="ED1904" s="29"/>
      <c r="EE1904" s="29"/>
      <c r="EF1904" s="29"/>
      <c r="EG1904" s="29"/>
      <c r="EH1904" s="29"/>
      <c r="EI1904" s="29"/>
      <c r="EJ1904" s="29"/>
      <c r="EK1904" s="29"/>
      <c r="EL1904" s="29"/>
      <c r="EM1904" s="29"/>
      <c r="EN1904" s="29"/>
      <c r="EO1904" s="29"/>
      <c r="EP1904" s="29"/>
      <c r="EQ1904" s="29"/>
      <c r="ER1904" s="29"/>
      <c r="ES1904" s="29"/>
      <c r="ET1904" s="29"/>
      <c r="EU1904" s="29"/>
      <c r="EV1904" s="29"/>
      <c r="EW1904" s="29"/>
      <c r="EX1904" s="29"/>
      <c r="EY1904" s="29"/>
      <c r="EZ1904" s="29"/>
      <c r="FA1904" s="29"/>
      <c r="FB1904" s="29"/>
      <c r="FC1904" s="29"/>
      <c r="FD1904" s="29"/>
      <c r="FE1904" s="29"/>
      <c r="FF1904" s="29"/>
      <c r="FG1904" s="29"/>
      <c r="FH1904" s="29"/>
      <c r="FI1904" s="29"/>
      <c r="FJ1904" s="29"/>
      <c r="FK1904" s="29"/>
      <c r="FL1904" s="29"/>
      <c r="FM1904" s="29"/>
      <c r="FN1904" s="29"/>
      <c r="FO1904" s="29"/>
      <c r="FP1904" s="29"/>
      <c r="FQ1904" s="29"/>
      <c r="FR1904" s="29"/>
      <c r="FS1904" s="29"/>
      <c r="FT1904" s="29"/>
      <c r="FU1904" s="29"/>
      <c r="FV1904" s="29"/>
      <c r="FW1904" s="29"/>
      <c r="FX1904" s="29"/>
      <c r="FY1904" s="29"/>
      <c r="FZ1904" s="29"/>
      <c r="GA1904" s="29"/>
      <c r="GB1904" s="29"/>
      <c r="GC1904" s="29"/>
      <c r="GD1904" s="29"/>
      <c r="GE1904" s="29"/>
      <c r="GF1904" s="29"/>
      <c r="GG1904" s="29"/>
      <c r="GH1904" s="29"/>
      <c r="GI1904" s="29"/>
      <c r="GJ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</row>
    <row r="1905" spans="2:230" ht="12.75">
      <c r="B1905" s="48"/>
      <c r="C1905" s="48"/>
      <c r="D1905" s="48"/>
      <c r="E1905" s="55"/>
      <c r="F1905" s="56"/>
      <c r="G1905" s="56"/>
      <c r="H1905" s="56"/>
      <c r="I1905" s="48"/>
      <c r="J1905" s="48"/>
      <c r="K1905" s="48"/>
      <c r="L1905" s="56"/>
      <c r="M1905" s="48"/>
      <c r="N1905" s="48"/>
      <c r="O1905" s="49"/>
      <c r="P1905" s="48"/>
      <c r="Q1905" s="48"/>
      <c r="R1905" s="56"/>
      <c r="S1905" s="52"/>
      <c r="T1905" s="116"/>
      <c r="U1905" s="116"/>
      <c r="V1905" s="116"/>
      <c r="W1905" s="116"/>
      <c r="X1905" s="43"/>
      <c r="Y1905" s="43"/>
      <c r="Z1905" s="42"/>
      <c r="AA1905" s="43"/>
      <c r="AB1905" s="45"/>
      <c r="AC1905" s="45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</row>
    <row r="1906" spans="2:230" ht="12.75">
      <c r="B1906" s="48"/>
      <c r="C1906" s="48"/>
      <c r="D1906" s="48"/>
      <c r="E1906" s="55"/>
      <c r="F1906" s="56"/>
      <c r="G1906" s="56"/>
      <c r="H1906" s="56"/>
      <c r="I1906" s="48"/>
      <c r="J1906" s="48"/>
      <c r="K1906" s="48"/>
      <c r="L1906" s="56"/>
      <c r="M1906" s="48"/>
      <c r="N1906" s="48"/>
      <c r="O1906" s="49"/>
      <c r="P1906" s="48"/>
      <c r="Q1906" s="48"/>
      <c r="R1906" s="56"/>
      <c r="S1906" s="52"/>
      <c r="T1906" s="116"/>
      <c r="U1906" s="116"/>
      <c r="V1906" s="116"/>
      <c r="W1906" s="116"/>
      <c r="X1906" s="43"/>
      <c r="Y1906" s="43"/>
      <c r="Z1906" s="42"/>
      <c r="AA1906" s="43"/>
      <c r="AB1906" s="45"/>
      <c r="AC1906" s="45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  <c r="CY1906" s="29"/>
      <c r="CZ1906" s="29"/>
      <c r="DA1906" s="29"/>
      <c r="DB1906" s="29"/>
      <c r="DC1906" s="29"/>
      <c r="DD1906" s="29"/>
      <c r="DE1906" s="29"/>
      <c r="DF1906" s="29"/>
      <c r="DG1906" s="29"/>
      <c r="DH1906" s="29"/>
      <c r="DI1906" s="29"/>
      <c r="DJ1906" s="29"/>
      <c r="DK1906" s="29"/>
      <c r="DL1906" s="29"/>
      <c r="DM1906" s="29"/>
      <c r="DN1906" s="29"/>
      <c r="DO1906" s="29"/>
      <c r="DP1906" s="29"/>
      <c r="DQ1906" s="29"/>
      <c r="DR1906" s="29"/>
      <c r="DS1906" s="29"/>
      <c r="DT1906" s="29"/>
      <c r="DU1906" s="29"/>
      <c r="DV1906" s="29"/>
      <c r="DW1906" s="29"/>
      <c r="DX1906" s="29"/>
      <c r="DY1906" s="29"/>
      <c r="DZ1906" s="29"/>
      <c r="EA1906" s="29"/>
      <c r="EB1906" s="29"/>
      <c r="EC1906" s="29"/>
      <c r="ED1906" s="29"/>
      <c r="EE1906" s="29"/>
      <c r="EF1906" s="29"/>
      <c r="EG1906" s="29"/>
      <c r="EH1906" s="29"/>
      <c r="EI1906" s="29"/>
      <c r="EJ1906" s="29"/>
      <c r="EK1906" s="29"/>
      <c r="EL1906" s="29"/>
      <c r="EM1906" s="29"/>
      <c r="EN1906" s="29"/>
      <c r="EO1906" s="29"/>
      <c r="EP1906" s="29"/>
      <c r="EQ1906" s="29"/>
      <c r="ER1906" s="29"/>
      <c r="ES1906" s="29"/>
      <c r="ET1906" s="29"/>
      <c r="EU1906" s="29"/>
      <c r="EV1906" s="29"/>
      <c r="EW1906" s="29"/>
      <c r="EX1906" s="29"/>
      <c r="EY1906" s="29"/>
      <c r="EZ1906" s="29"/>
      <c r="FA1906" s="29"/>
      <c r="FB1906" s="29"/>
      <c r="FC1906" s="29"/>
      <c r="FD1906" s="29"/>
      <c r="FE1906" s="29"/>
      <c r="FF1906" s="29"/>
      <c r="FG1906" s="29"/>
      <c r="FH1906" s="29"/>
      <c r="FI1906" s="29"/>
      <c r="FJ1906" s="29"/>
      <c r="FK1906" s="29"/>
      <c r="FL1906" s="29"/>
      <c r="FM1906" s="29"/>
      <c r="FN1906" s="29"/>
      <c r="FO1906" s="29"/>
      <c r="FP1906" s="29"/>
      <c r="FQ1906" s="29"/>
      <c r="FR1906" s="29"/>
      <c r="FS1906" s="29"/>
      <c r="FT1906" s="29"/>
      <c r="FU1906" s="29"/>
      <c r="FV1906" s="29"/>
      <c r="FW1906" s="29"/>
      <c r="FX1906" s="29"/>
      <c r="FY1906" s="29"/>
      <c r="FZ1906" s="29"/>
      <c r="GA1906" s="29"/>
      <c r="GB1906" s="29"/>
      <c r="GC1906" s="29"/>
      <c r="GD1906" s="29"/>
      <c r="GE1906" s="29"/>
      <c r="GF1906" s="29"/>
      <c r="GG1906" s="29"/>
      <c r="GH1906" s="29"/>
      <c r="GI1906" s="29"/>
      <c r="GJ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</row>
    <row r="1907" spans="2:230" ht="12.75">
      <c r="B1907" s="48"/>
      <c r="C1907" s="48"/>
      <c r="D1907" s="48"/>
      <c r="E1907" s="55"/>
      <c r="F1907" s="56"/>
      <c r="G1907" s="56"/>
      <c r="H1907" s="56"/>
      <c r="I1907" s="48"/>
      <c r="J1907" s="48"/>
      <c r="K1907" s="48"/>
      <c r="L1907" s="56"/>
      <c r="M1907" s="48"/>
      <c r="N1907" s="48"/>
      <c r="O1907" s="49"/>
      <c r="P1907" s="48"/>
      <c r="Q1907" s="48"/>
      <c r="R1907" s="56"/>
      <c r="S1907" s="52"/>
      <c r="T1907" s="116"/>
      <c r="U1907" s="116"/>
      <c r="V1907" s="116"/>
      <c r="W1907" s="116"/>
      <c r="X1907" s="43"/>
      <c r="Y1907" s="43"/>
      <c r="Z1907" s="42"/>
      <c r="AA1907" s="43"/>
      <c r="AB1907" s="45"/>
      <c r="AC1907" s="45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</row>
    <row r="1908" spans="2:230" ht="12.75">
      <c r="B1908" s="48"/>
      <c r="C1908" s="48"/>
      <c r="D1908" s="48"/>
      <c r="E1908" s="55"/>
      <c r="F1908" s="56"/>
      <c r="G1908" s="56"/>
      <c r="H1908" s="56"/>
      <c r="I1908" s="48"/>
      <c r="J1908" s="48"/>
      <c r="K1908" s="48"/>
      <c r="L1908" s="56"/>
      <c r="M1908" s="48"/>
      <c r="N1908" s="48"/>
      <c r="O1908" s="49"/>
      <c r="P1908" s="48"/>
      <c r="Q1908" s="48"/>
      <c r="R1908" s="56"/>
      <c r="S1908" s="52"/>
      <c r="T1908" s="116"/>
      <c r="U1908" s="116"/>
      <c r="V1908" s="116"/>
      <c r="W1908" s="116"/>
      <c r="X1908" s="43"/>
      <c r="Y1908" s="43"/>
      <c r="Z1908" s="42"/>
      <c r="AA1908" s="43"/>
      <c r="AB1908" s="45"/>
      <c r="AC1908" s="45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</row>
    <row r="1909" spans="2:230" ht="12.75">
      <c r="B1909" s="48"/>
      <c r="C1909" s="48"/>
      <c r="D1909" s="48"/>
      <c r="E1909" s="55"/>
      <c r="F1909" s="56"/>
      <c r="G1909" s="56"/>
      <c r="H1909" s="56"/>
      <c r="I1909" s="48"/>
      <c r="J1909" s="48"/>
      <c r="K1909" s="48"/>
      <c r="L1909" s="56"/>
      <c r="M1909" s="48"/>
      <c r="N1909" s="48"/>
      <c r="O1909" s="49"/>
      <c r="P1909" s="48"/>
      <c r="Q1909" s="48"/>
      <c r="R1909" s="56"/>
      <c r="S1909" s="52"/>
      <c r="T1909" s="116"/>
      <c r="U1909" s="116"/>
      <c r="V1909" s="116"/>
      <c r="W1909" s="116"/>
      <c r="X1909" s="43"/>
      <c r="Y1909" s="43"/>
      <c r="Z1909" s="42"/>
      <c r="AA1909" s="43"/>
      <c r="AB1909" s="45"/>
      <c r="AC1909" s="45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  <c r="EB1909" s="29"/>
      <c r="EC1909" s="29"/>
      <c r="ED1909" s="29"/>
      <c r="EE1909" s="29"/>
      <c r="EF1909" s="29"/>
      <c r="EG1909" s="29"/>
      <c r="EH1909" s="29"/>
      <c r="EI1909" s="29"/>
      <c r="EJ1909" s="29"/>
      <c r="EK1909" s="29"/>
      <c r="EL1909" s="29"/>
      <c r="EM1909" s="29"/>
      <c r="EN1909" s="29"/>
      <c r="EO1909" s="29"/>
      <c r="EP1909" s="29"/>
      <c r="EQ1909" s="29"/>
      <c r="ER1909" s="29"/>
      <c r="ES1909" s="29"/>
      <c r="ET1909" s="29"/>
      <c r="EU1909" s="29"/>
      <c r="EV1909" s="29"/>
      <c r="EW1909" s="29"/>
      <c r="EX1909" s="29"/>
      <c r="EY1909" s="29"/>
      <c r="EZ1909" s="29"/>
      <c r="FA1909" s="29"/>
      <c r="FB1909" s="29"/>
      <c r="FC1909" s="29"/>
      <c r="FD1909" s="29"/>
      <c r="FE1909" s="29"/>
      <c r="FF1909" s="29"/>
      <c r="FG1909" s="29"/>
      <c r="FH1909" s="29"/>
      <c r="FI1909" s="29"/>
      <c r="FJ1909" s="29"/>
      <c r="FK1909" s="29"/>
      <c r="FL1909" s="29"/>
      <c r="FM1909" s="29"/>
      <c r="FN1909" s="29"/>
      <c r="FO1909" s="29"/>
      <c r="FP1909" s="29"/>
      <c r="FQ1909" s="29"/>
      <c r="FR1909" s="29"/>
      <c r="FS1909" s="29"/>
      <c r="FT1909" s="29"/>
      <c r="FU1909" s="29"/>
      <c r="FV1909" s="29"/>
      <c r="FW1909" s="29"/>
      <c r="FX1909" s="29"/>
      <c r="FY1909" s="29"/>
      <c r="FZ1909" s="29"/>
      <c r="GA1909" s="29"/>
      <c r="GB1909" s="29"/>
      <c r="GC1909" s="29"/>
      <c r="GD1909" s="29"/>
      <c r="GE1909" s="29"/>
      <c r="GF1909" s="29"/>
      <c r="GG1909" s="29"/>
      <c r="GH1909" s="29"/>
      <c r="GI1909" s="29"/>
      <c r="GJ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</row>
    <row r="1910" spans="2:230" ht="12.75">
      <c r="B1910" s="48"/>
      <c r="C1910" s="48"/>
      <c r="D1910" s="48"/>
      <c r="E1910" s="55"/>
      <c r="F1910" s="56"/>
      <c r="G1910" s="56"/>
      <c r="H1910" s="56"/>
      <c r="I1910" s="48"/>
      <c r="J1910" s="48"/>
      <c r="K1910" s="48"/>
      <c r="L1910" s="56"/>
      <c r="M1910" s="48"/>
      <c r="N1910" s="48"/>
      <c r="O1910" s="49"/>
      <c r="P1910" s="48"/>
      <c r="Q1910" s="48"/>
      <c r="R1910" s="56"/>
      <c r="S1910" s="52"/>
      <c r="T1910" s="116"/>
      <c r="U1910" s="116"/>
      <c r="V1910" s="116"/>
      <c r="W1910" s="116"/>
      <c r="X1910" s="43"/>
      <c r="Y1910" s="43"/>
      <c r="Z1910" s="42"/>
      <c r="AA1910" s="43"/>
      <c r="AB1910" s="45"/>
      <c r="AC1910" s="45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/>
      <c r="DG1910" s="29"/>
      <c r="DH1910" s="29"/>
      <c r="DI1910" s="29"/>
      <c r="DJ1910" s="29"/>
      <c r="DK1910" s="29"/>
      <c r="DL1910" s="29"/>
      <c r="DM1910" s="29"/>
      <c r="DN1910" s="29"/>
      <c r="DO1910" s="29"/>
      <c r="DP1910" s="29"/>
      <c r="DQ1910" s="29"/>
      <c r="DR1910" s="29"/>
      <c r="DS1910" s="29"/>
      <c r="DT1910" s="29"/>
      <c r="DU1910" s="29"/>
      <c r="DV1910" s="29"/>
      <c r="DW1910" s="29"/>
      <c r="DX1910" s="29"/>
      <c r="DY1910" s="29"/>
      <c r="DZ1910" s="29"/>
      <c r="EA1910" s="29"/>
      <c r="EB1910" s="29"/>
      <c r="EC1910" s="29"/>
      <c r="ED1910" s="29"/>
      <c r="EE1910" s="29"/>
      <c r="EF1910" s="29"/>
      <c r="EG1910" s="29"/>
      <c r="EH1910" s="29"/>
      <c r="EI1910" s="29"/>
      <c r="EJ1910" s="29"/>
      <c r="EK1910" s="29"/>
      <c r="EL1910" s="29"/>
      <c r="EM1910" s="29"/>
      <c r="EN1910" s="29"/>
      <c r="EO1910" s="29"/>
      <c r="EP1910" s="29"/>
      <c r="EQ1910" s="29"/>
      <c r="ER1910" s="29"/>
      <c r="ES1910" s="29"/>
      <c r="ET1910" s="29"/>
      <c r="EU1910" s="29"/>
      <c r="EV1910" s="29"/>
      <c r="EW1910" s="29"/>
      <c r="EX1910" s="29"/>
      <c r="EY1910" s="29"/>
      <c r="EZ1910" s="29"/>
      <c r="FA1910" s="29"/>
      <c r="FB1910" s="29"/>
      <c r="FC1910" s="29"/>
      <c r="FD1910" s="29"/>
      <c r="FE1910" s="29"/>
      <c r="FF1910" s="29"/>
      <c r="FG1910" s="29"/>
      <c r="FH1910" s="29"/>
      <c r="FI1910" s="29"/>
      <c r="FJ1910" s="29"/>
      <c r="FK1910" s="29"/>
      <c r="FL1910" s="29"/>
      <c r="FM1910" s="29"/>
      <c r="FN1910" s="29"/>
      <c r="FO1910" s="29"/>
      <c r="FP1910" s="29"/>
      <c r="FQ1910" s="29"/>
      <c r="FR1910" s="29"/>
      <c r="FS1910" s="29"/>
      <c r="FT1910" s="29"/>
      <c r="FU1910" s="29"/>
      <c r="FV1910" s="29"/>
      <c r="FW1910" s="29"/>
      <c r="FX1910" s="29"/>
      <c r="FY1910" s="29"/>
      <c r="FZ1910" s="29"/>
      <c r="GA1910" s="29"/>
      <c r="GB1910" s="29"/>
      <c r="GC1910" s="29"/>
      <c r="GD1910" s="29"/>
      <c r="GE1910" s="29"/>
      <c r="GF1910" s="29"/>
      <c r="GG1910" s="29"/>
      <c r="GH1910" s="29"/>
      <c r="GI1910" s="29"/>
      <c r="GJ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</row>
    <row r="1911" spans="2:230" ht="12.75">
      <c r="B1911" s="48"/>
      <c r="C1911" s="48"/>
      <c r="D1911" s="48"/>
      <c r="E1911" s="55"/>
      <c r="F1911" s="56"/>
      <c r="G1911" s="56"/>
      <c r="H1911" s="56"/>
      <c r="I1911" s="48"/>
      <c r="J1911" s="48"/>
      <c r="K1911" s="48"/>
      <c r="L1911" s="56"/>
      <c r="M1911" s="48"/>
      <c r="N1911" s="48"/>
      <c r="O1911" s="49"/>
      <c r="P1911" s="48"/>
      <c r="Q1911" s="48"/>
      <c r="R1911" s="56"/>
      <c r="S1911" s="52"/>
      <c r="T1911" s="116"/>
      <c r="U1911" s="116"/>
      <c r="V1911" s="116"/>
      <c r="W1911" s="116"/>
      <c r="X1911" s="43"/>
      <c r="Y1911" s="43"/>
      <c r="Z1911" s="42"/>
      <c r="AA1911" s="43"/>
      <c r="AB1911" s="45"/>
      <c r="AC1911" s="45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  <c r="EB1911" s="29"/>
      <c r="EC1911" s="29"/>
      <c r="ED1911" s="29"/>
      <c r="EE1911" s="29"/>
      <c r="EF1911" s="29"/>
      <c r="EG1911" s="29"/>
      <c r="EH1911" s="29"/>
      <c r="EI1911" s="29"/>
      <c r="EJ1911" s="29"/>
      <c r="EK1911" s="29"/>
      <c r="EL1911" s="29"/>
      <c r="EM1911" s="29"/>
      <c r="EN1911" s="29"/>
      <c r="EO1911" s="29"/>
      <c r="EP1911" s="29"/>
      <c r="EQ1911" s="29"/>
      <c r="ER1911" s="29"/>
      <c r="ES1911" s="29"/>
      <c r="ET1911" s="29"/>
      <c r="EU1911" s="29"/>
      <c r="EV1911" s="29"/>
      <c r="EW1911" s="29"/>
      <c r="EX1911" s="29"/>
      <c r="EY1911" s="29"/>
      <c r="EZ1911" s="29"/>
      <c r="FA1911" s="29"/>
      <c r="FB1911" s="29"/>
      <c r="FC1911" s="29"/>
      <c r="FD1911" s="29"/>
      <c r="FE1911" s="29"/>
      <c r="FF1911" s="29"/>
      <c r="FG1911" s="29"/>
      <c r="FH1911" s="29"/>
      <c r="FI1911" s="29"/>
      <c r="FJ1911" s="29"/>
      <c r="FK1911" s="29"/>
      <c r="FL1911" s="29"/>
      <c r="FM1911" s="29"/>
      <c r="FN1911" s="29"/>
      <c r="FO1911" s="29"/>
      <c r="FP1911" s="29"/>
      <c r="FQ1911" s="29"/>
      <c r="FR1911" s="29"/>
      <c r="FS1911" s="29"/>
      <c r="FT1911" s="29"/>
      <c r="FU1911" s="29"/>
      <c r="FV1911" s="29"/>
      <c r="FW1911" s="29"/>
      <c r="FX1911" s="29"/>
      <c r="FY1911" s="29"/>
      <c r="FZ1911" s="29"/>
      <c r="GA1911" s="29"/>
      <c r="GB1911" s="29"/>
      <c r="GC1911" s="29"/>
      <c r="GD1911" s="29"/>
      <c r="GE1911" s="29"/>
      <c r="GF1911" s="29"/>
      <c r="GG1911" s="29"/>
      <c r="GH1911" s="29"/>
      <c r="GI1911" s="29"/>
      <c r="GJ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</row>
    <row r="1912" spans="2:230" ht="12.75">
      <c r="B1912" s="48"/>
      <c r="C1912" s="48"/>
      <c r="D1912" s="48"/>
      <c r="E1912" s="55"/>
      <c r="F1912" s="56"/>
      <c r="G1912" s="56"/>
      <c r="H1912" s="56"/>
      <c r="I1912" s="48"/>
      <c r="J1912" s="48"/>
      <c r="K1912" s="48"/>
      <c r="L1912" s="56"/>
      <c r="M1912" s="48"/>
      <c r="N1912" s="48"/>
      <c r="O1912" s="49"/>
      <c r="P1912" s="48"/>
      <c r="Q1912" s="48"/>
      <c r="R1912" s="56"/>
      <c r="S1912" s="52"/>
      <c r="T1912" s="116"/>
      <c r="U1912" s="116"/>
      <c r="V1912" s="116"/>
      <c r="W1912" s="116"/>
      <c r="X1912" s="43"/>
      <c r="Y1912" s="43"/>
      <c r="Z1912" s="42"/>
      <c r="AA1912" s="43"/>
      <c r="AB1912" s="45"/>
      <c r="AC1912" s="45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</row>
    <row r="1913" spans="2:230" ht="12.75">
      <c r="B1913" s="48"/>
      <c r="C1913" s="48"/>
      <c r="D1913" s="48"/>
      <c r="E1913" s="55"/>
      <c r="F1913" s="56"/>
      <c r="G1913" s="56"/>
      <c r="H1913" s="56"/>
      <c r="I1913" s="48"/>
      <c r="J1913" s="48"/>
      <c r="K1913" s="48"/>
      <c r="L1913" s="56"/>
      <c r="M1913" s="48"/>
      <c r="N1913" s="48"/>
      <c r="O1913" s="49"/>
      <c r="P1913" s="48"/>
      <c r="Q1913" s="48"/>
      <c r="R1913" s="56"/>
      <c r="S1913" s="52"/>
      <c r="T1913" s="116"/>
      <c r="U1913" s="116"/>
      <c r="V1913" s="116"/>
      <c r="W1913" s="116"/>
      <c r="X1913" s="43"/>
      <c r="Y1913" s="43"/>
      <c r="Z1913" s="42"/>
      <c r="AA1913" s="43"/>
      <c r="AB1913" s="45"/>
      <c r="AC1913" s="45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/>
      <c r="DG1913" s="29"/>
      <c r="DH1913" s="29"/>
      <c r="DI1913" s="29"/>
      <c r="DJ1913" s="29"/>
      <c r="DK1913" s="29"/>
      <c r="DL1913" s="29"/>
      <c r="DM1913" s="29"/>
      <c r="DN1913" s="29"/>
      <c r="DO1913" s="29"/>
      <c r="DP1913" s="29"/>
      <c r="DQ1913" s="29"/>
      <c r="DR1913" s="29"/>
      <c r="DS1913" s="29"/>
      <c r="DT1913" s="29"/>
      <c r="DU1913" s="29"/>
      <c r="DV1913" s="29"/>
      <c r="DW1913" s="29"/>
      <c r="DX1913" s="29"/>
      <c r="DY1913" s="29"/>
      <c r="DZ1913" s="29"/>
      <c r="EA1913" s="29"/>
      <c r="EB1913" s="29"/>
      <c r="EC1913" s="29"/>
      <c r="ED1913" s="29"/>
      <c r="EE1913" s="29"/>
      <c r="EF1913" s="29"/>
      <c r="EG1913" s="29"/>
      <c r="EH1913" s="29"/>
      <c r="EI1913" s="29"/>
      <c r="EJ1913" s="29"/>
      <c r="EK1913" s="29"/>
      <c r="EL1913" s="29"/>
      <c r="EM1913" s="29"/>
      <c r="EN1913" s="29"/>
      <c r="EO1913" s="29"/>
      <c r="EP1913" s="29"/>
      <c r="EQ1913" s="29"/>
      <c r="ER1913" s="29"/>
      <c r="ES1913" s="29"/>
      <c r="ET1913" s="29"/>
      <c r="EU1913" s="29"/>
      <c r="EV1913" s="29"/>
      <c r="EW1913" s="29"/>
      <c r="EX1913" s="29"/>
      <c r="EY1913" s="29"/>
      <c r="EZ1913" s="29"/>
      <c r="FA1913" s="29"/>
      <c r="FB1913" s="29"/>
      <c r="FC1913" s="29"/>
      <c r="FD1913" s="29"/>
      <c r="FE1913" s="29"/>
      <c r="FF1913" s="29"/>
      <c r="FG1913" s="29"/>
      <c r="FH1913" s="29"/>
      <c r="FI1913" s="29"/>
      <c r="FJ1913" s="29"/>
      <c r="FK1913" s="29"/>
      <c r="FL1913" s="29"/>
      <c r="FM1913" s="29"/>
      <c r="FN1913" s="29"/>
      <c r="FO1913" s="29"/>
      <c r="FP1913" s="29"/>
      <c r="FQ1913" s="29"/>
      <c r="FR1913" s="29"/>
      <c r="FS1913" s="29"/>
      <c r="FT1913" s="29"/>
      <c r="FU1913" s="29"/>
      <c r="FV1913" s="29"/>
      <c r="FW1913" s="29"/>
      <c r="FX1913" s="29"/>
      <c r="FY1913" s="29"/>
      <c r="FZ1913" s="29"/>
      <c r="GA1913" s="29"/>
      <c r="GB1913" s="29"/>
      <c r="GC1913" s="29"/>
      <c r="GD1913" s="29"/>
      <c r="GE1913" s="29"/>
      <c r="GF1913" s="29"/>
      <c r="GG1913" s="29"/>
      <c r="GH1913" s="29"/>
      <c r="GI1913" s="29"/>
      <c r="GJ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</row>
    <row r="1914" spans="2:230" ht="12.75">
      <c r="B1914" s="48"/>
      <c r="C1914" s="48"/>
      <c r="D1914" s="48"/>
      <c r="E1914" s="55"/>
      <c r="F1914" s="56"/>
      <c r="G1914" s="56"/>
      <c r="H1914" s="56"/>
      <c r="I1914" s="48"/>
      <c r="J1914" s="48"/>
      <c r="K1914" s="48"/>
      <c r="L1914" s="56"/>
      <c r="M1914" s="48"/>
      <c r="N1914" s="48"/>
      <c r="O1914" s="49"/>
      <c r="P1914" s="48"/>
      <c r="Q1914" s="48"/>
      <c r="R1914" s="56"/>
      <c r="S1914" s="52"/>
      <c r="T1914" s="116"/>
      <c r="U1914" s="116"/>
      <c r="V1914" s="116"/>
      <c r="W1914" s="116"/>
      <c r="X1914" s="43"/>
      <c r="Y1914" s="43"/>
      <c r="Z1914" s="42"/>
      <c r="AA1914" s="43"/>
      <c r="AB1914" s="45"/>
      <c r="AC1914" s="45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  <c r="EB1914" s="29"/>
      <c r="EC1914" s="29"/>
      <c r="ED1914" s="29"/>
      <c r="EE1914" s="29"/>
      <c r="EF1914" s="29"/>
      <c r="EG1914" s="29"/>
      <c r="EH1914" s="29"/>
      <c r="EI1914" s="29"/>
      <c r="EJ1914" s="29"/>
      <c r="EK1914" s="29"/>
      <c r="EL1914" s="29"/>
      <c r="EM1914" s="29"/>
      <c r="EN1914" s="29"/>
      <c r="EO1914" s="29"/>
      <c r="EP1914" s="29"/>
      <c r="EQ1914" s="29"/>
      <c r="ER1914" s="29"/>
      <c r="ES1914" s="29"/>
      <c r="ET1914" s="29"/>
      <c r="EU1914" s="29"/>
      <c r="EV1914" s="29"/>
      <c r="EW1914" s="29"/>
      <c r="EX1914" s="29"/>
      <c r="EY1914" s="29"/>
      <c r="EZ1914" s="29"/>
      <c r="FA1914" s="29"/>
      <c r="FB1914" s="29"/>
      <c r="FC1914" s="29"/>
      <c r="FD1914" s="29"/>
      <c r="FE1914" s="29"/>
      <c r="FF1914" s="29"/>
      <c r="FG1914" s="29"/>
      <c r="FH1914" s="29"/>
      <c r="FI1914" s="29"/>
      <c r="FJ1914" s="29"/>
      <c r="FK1914" s="29"/>
      <c r="FL1914" s="29"/>
      <c r="FM1914" s="29"/>
      <c r="FN1914" s="29"/>
      <c r="FO1914" s="29"/>
      <c r="FP1914" s="29"/>
      <c r="FQ1914" s="29"/>
      <c r="FR1914" s="29"/>
      <c r="FS1914" s="29"/>
      <c r="FT1914" s="29"/>
      <c r="FU1914" s="29"/>
      <c r="FV1914" s="29"/>
      <c r="FW1914" s="29"/>
      <c r="FX1914" s="29"/>
      <c r="FY1914" s="29"/>
      <c r="FZ1914" s="29"/>
      <c r="GA1914" s="29"/>
      <c r="GB1914" s="29"/>
      <c r="GC1914" s="29"/>
      <c r="GD1914" s="29"/>
      <c r="GE1914" s="29"/>
      <c r="GF1914" s="29"/>
      <c r="GG1914" s="29"/>
      <c r="GH1914" s="29"/>
      <c r="GI1914" s="29"/>
      <c r="GJ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</row>
    <row r="1915" spans="2:230" ht="12.75">
      <c r="B1915" s="48"/>
      <c r="C1915" s="48"/>
      <c r="D1915" s="48"/>
      <c r="E1915" s="55"/>
      <c r="F1915" s="56"/>
      <c r="G1915" s="56"/>
      <c r="H1915" s="56"/>
      <c r="I1915" s="48"/>
      <c r="J1915" s="48"/>
      <c r="K1915" s="48"/>
      <c r="L1915" s="56"/>
      <c r="M1915" s="48"/>
      <c r="N1915" s="48"/>
      <c r="O1915" s="49"/>
      <c r="P1915" s="48"/>
      <c r="Q1915" s="48"/>
      <c r="R1915" s="56"/>
      <c r="S1915" s="52"/>
      <c r="T1915" s="116"/>
      <c r="U1915" s="116"/>
      <c r="V1915" s="116"/>
      <c r="W1915" s="116"/>
      <c r="X1915" s="43"/>
      <c r="Y1915" s="43"/>
      <c r="Z1915" s="42"/>
      <c r="AA1915" s="43"/>
      <c r="AB1915" s="45"/>
      <c r="AC1915" s="45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/>
      <c r="DG1915" s="29"/>
      <c r="DH1915" s="29"/>
      <c r="DI1915" s="29"/>
      <c r="DJ1915" s="29"/>
      <c r="DK1915" s="29"/>
      <c r="DL1915" s="29"/>
      <c r="DM1915" s="29"/>
      <c r="DN1915" s="29"/>
      <c r="DO1915" s="29"/>
      <c r="DP1915" s="29"/>
      <c r="DQ1915" s="29"/>
      <c r="DR1915" s="29"/>
      <c r="DS1915" s="29"/>
      <c r="DT1915" s="29"/>
      <c r="DU1915" s="29"/>
      <c r="DV1915" s="29"/>
      <c r="DW1915" s="29"/>
      <c r="DX1915" s="29"/>
      <c r="DY1915" s="29"/>
      <c r="DZ1915" s="29"/>
      <c r="EA1915" s="29"/>
      <c r="EB1915" s="29"/>
      <c r="EC1915" s="29"/>
      <c r="ED1915" s="29"/>
      <c r="EE1915" s="29"/>
      <c r="EF1915" s="29"/>
      <c r="EG1915" s="29"/>
      <c r="EH1915" s="29"/>
      <c r="EI1915" s="29"/>
      <c r="EJ1915" s="29"/>
      <c r="EK1915" s="29"/>
      <c r="EL1915" s="29"/>
      <c r="EM1915" s="29"/>
      <c r="EN1915" s="29"/>
      <c r="EO1915" s="29"/>
      <c r="EP1915" s="29"/>
      <c r="EQ1915" s="29"/>
      <c r="ER1915" s="29"/>
      <c r="ES1915" s="29"/>
      <c r="ET1915" s="29"/>
      <c r="EU1915" s="29"/>
      <c r="EV1915" s="29"/>
      <c r="EW1915" s="29"/>
      <c r="EX1915" s="29"/>
      <c r="EY1915" s="29"/>
      <c r="EZ1915" s="29"/>
      <c r="FA1915" s="29"/>
      <c r="FB1915" s="29"/>
      <c r="FC1915" s="29"/>
      <c r="FD1915" s="29"/>
      <c r="FE1915" s="29"/>
      <c r="FF1915" s="29"/>
      <c r="FG1915" s="29"/>
      <c r="FH1915" s="29"/>
      <c r="FI1915" s="29"/>
      <c r="FJ1915" s="29"/>
      <c r="FK1915" s="29"/>
      <c r="FL1915" s="29"/>
      <c r="FM1915" s="29"/>
      <c r="FN1915" s="29"/>
      <c r="FO1915" s="29"/>
      <c r="FP1915" s="29"/>
      <c r="FQ1915" s="29"/>
      <c r="FR1915" s="29"/>
      <c r="FS1915" s="29"/>
      <c r="FT1915" s="29"/>
      <c r="FU1915" s="29"/>
      <c r="FV1915" s="29"/>
      <c r="FW1915" s="29"/>
      <c r="FX1915" s="29"/>
      <c r="FY1915" s="29"/>
      <c r="FZ1915" s="29"/>
      <c r="GA1915" s="29"/>
      <c r="GB1915" s="29"/>
      <c r="GC1915" s="29"/>
      <c r="GD1915" s="29"/>
      <c r="GE1915" s="29"/>
      <c r="GF1915" s="29"/>
      <c r="GG1915" s="29"/>
      <c r="GH1915" s="29"/>
      <c r="GI1915" s="29"/>
      <c r="GJ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</row>
    <row r="1916" spans="2:230" ht="12.75">
      <c r="B1916" s="48"/>
      <c r="C1916" s="48"/>
      <c r="D1916" s="48"/>
      <c r="E1916" s="55"/>
      <c r="F1916" s="56"/>
      <c r="G1916" s="56"/>
      <c r="H1916" s="56"/>
      <c r="I1916" s="48"/>
      <c r="J1916" s="48"/>
      <c r="K1916" s="48"/>
      <c r="L1916" s="56"/>
      <c r="M1916" s="48"/>
      <c r="N1916" s="48"/>
      <c r="O1916" s="49"/>
      <c r="P1916" s="48"/>
      <c r="Q1916" s="48"/>
      <c r="R1916" s="56"/>
      <c r="S1916" s="52"/>
      <c r="T1916" s="116"/>
      <c r="U1916" s="116"/>
      <c r="V1916" s="116"/>
      <c r="W1916" s="116"/>
      <c r="X1916" s="43"/>
      <c r="Y1916" s="43"/>
      <c r="Z1916" s="42"/>
      <c r="AA1916" s="43"/>
      <c r="AB1916" s="45"/>
      <c r="AC1916" s="45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  <c r="EB1916" s="29"/>
      <c r="EC1916" s="29"/>
      <c r="ED1916" s="29"/>
      <c r="EE1916" s="29"/>
      <c r="EF1916" s="29"/>
      <c r="EG1916" s="29"/>
      <c r="EH1916" s="29"/>
      <c r="EI1916" s="29"/>
      <c r="EJ1916" s="29"/>
      <c r="EK1916" s="29"/>
      <c r="EL1916" s="29"/>
      <c r="EM1916" s="29"/>
      <c r="EN1916" s="29"/>
      <c r="EO1916" s="29"/>
      <c r="EP1916" s="29"/>
      <c r="EQ1916" s="29"/>
      <c r="ER1916" s="29"/>
      <c r="ES1916" s="29"/>
      <c r="ET1916" s="29"/>
      <c r="EU1916" s="29"/>
      <c r="EV1916" s="29"/>
      <c r="EW1916" s="29"/>
      <c r="EX1916" s="29"/>
      <c r="EY1916" s="29"/>
      <c r="EZ1916" s="29"/>
      <c r="FA1916" s="29"/>
      <c r="FB1916" s="29"/>
      <c r="FC1916" s="29"/>
      <c r="FD1916" s="29"/>
      <c r="FE1916" s="29"/>
      <c r="FF1916" s="29"/>
      <c r="FG1916" s="29"/>
      <c r="FH1916" s="29"/>
      <c r="FI1916" s="29"/>
      <c r="FJ1916" s="29"/>
      <c r="FK1916" s="29"/>
      <c r="FL1916" s="29"/>
      <c r="FM1916" s="29"/>
      <c r="FN1916" s="29"/>
      <c r="FO1916" s="29"/>
      <c r="FP1916" s="29"/>
      <c r="FQ1916" s="29"/>
      <c r="FR1916" s="29"/>
      <c r="FS1916" s="29"/>
      <c r="FT1916" s="29"/>
      <c r="FU1916" s="29"/>
      <c r="FV1916" s="29"/>
      <c r="FW1916" s="29"/>
      <c r="FX1916" s="29"/>
      <c r="FY1916" s="29"/>
      <c r="FZ1916" s="29"/>
      <c r="GA1916" s="29"/>
      <c r="GB1916" s="29"/>
      <c r="GC1916" s="29"/>
      <c r="GD1916" s="29"/>
      <c r="GE1916" s="29"/>
      <c r="GF1916" s="29"/>
      <c r="GG1916" s="29"/>
      <c r="GH1916" s="29"/>
      <c r="GI1916" s="29"/>
      <c r="GJ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</row>
    <row r="1917" spans="2:230" ht="12.75">
      <c r="B1917" s="48"/>
      <c r="C1917" s="48"/>
      <c r="D1917" s="48"/>
      <c r="E1917" s="55"/>
      <c r="F1917" s="56"/>
      <c r="G1917" s="56"/>
      <c r="H1917" s="56"/>
      <c r="I1917" s="48"/>
      <c r="J1917" s="48"/>
      <c r="K1917" s="48"/>
      <c r="L1917" s="56"/>
      <c r="M1917" s="48"/>
      <c r="N1917" s="48"/>
      <c r="O1917" s="49"/>
      <c r="P1917" s="48"/>
      <c r="Q1917" s="48"/>
      <c r="R1917" s="56"/>
      <c r="S1917" s="52"/>
      <c r="T1917" s="116"/>
      <c r="U1917" s="116"/>
      <c r="V1917" s="116"/>
      <c r="W1917" s="116"/>
      <c r="X1917" s="43"/>
      <c r="Y1917" s="43"/>
      <c r="Z1917" s="42"/>
      <c r="AA1917" s="43"/>
      <c r="AB1917" s="45"/>
      <c r="AC1917" s="45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  <c r="EB1917" s="29"/>
      <c r="EC1917" s="29"/>
      <c r="ED1917" s="29"/>
      <c r="EE1917" s="29"/>
      <c r="EF1917" s="29"/>
      <c r="EG1917" s="29"/>
      <c r="EH1917" s="29"/>
      <c r="EI1917" s="29"/>
      <c r="EJ1917" s="29"/>
      <c r="EK1917" s="29"/>
      <c r="EL1917" s="29"/>
      <c r="EM1917" s="29"/>
      <c r="EN1917" s="29"/>
      <c r="EO1917" s="29"/>
      <c r="EP1917" s="29"/>
      <c r="EQ1917" s="29"/>
      <c r="ER1917" s="29"/>
      <c r="ES1917" s="29"/>
      <c r="ET1917" s="29"/>
      <c r="EU1917" s="29"/>
      <c r="EV1917" s="29"/>
      <c r="EW1917" s="29"/>
      <c r="EX1917" s="29"/>
      <c r="EY1917" s="29"/>
      <c r="EZ1917" s="29"/>
      <c r="FA1917" s="29"/>
      <c r="FB1917" s="29"/>
      <c r="FC1917" s="29"/>
      <c r="FD1917" s="29"/>
      <c r="FE1917" s="29"/>
      <c r="FF1917" s="29"/>
      <c r="FG1917" s="29"/>
      <c r="FH1917" s="29"/>
      <c r="FI1917" s="29"/>
      <c r="FJ1917" s="29"/>
      <c r="FK1917" s="29"/>
      <c r="FL1917" s="29"/>
      <c r="FM1917" s="29"/>
      <c r="FN1917" s="29"/>
      <c r="FO1917" s="29"/>
      <c r="FP1917" s="29"/>
      <c r="FQ1917" s="29"/>
      <c r="FR1917" s="29"/>
      <c r="FS1917" s="29"/>
      <c r="FT1917" s="29"/>
      <c r="FU1917" s="29"/>
      <c r="FV1917" s="29"/>
      <c r="FW1917" s="29"/>
      <c r="FX1917" s="29"/>
      <c r="FY1917" s="29"/>
      <c r="FZ1917" s="29"/>
      <c r="GA1917" s="29"/>
      <c r="GB1917" s="29"/>
      <c r="GC1917" s="29"/>
      <c r="GD1917" s="29"/>
      <c r="GE1917" s="29"/>
      <c r="GF1917" s="29"/>
      <c r="GG1917" s="29"/>
      <c r="GH1917" s="29"/>
      <c r="GI1917" s="29"/>
      <c r="GJ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</row>
    <row r="1918" spans="2:230" ht="12.75">
      <c r="B1918" s="48"/>
      <c r="C1918" s="48"/>
      <c r="D1918" s="48"/>
      <c r="E1918" s="55"/>
      <c r="F1918" s="56"/>
      <c r="G1918" s="56"/>
      <c r="H1918" s="56"/>
      <c r="I1918" s="48"/>
      <c r="J1918" s="48"/>
      <c r="K1918" s="48"/>
      <c r="L1918" s="56"/>
      <c r="M1918" s="48"/>
      <c r="N1918" s="48"/>
      <c r="O1918" s="49"/>
      <c r="P1918" s="48"/>
      <c r="Q1918" s="48"/>
      <c r="R1918" s="56"/>
      <c r="S1918" s="52"/>
      <c r="T1918" s="116"/>
      <c r="U1918" s="116"/>
      <c r="V1918" s="116"/>
      <c r="W1918" s="116"/>
      <c r="X1918" s="43"/>
      <c r="Y1918" s="43"/>
      <c r="Z1918" s="42"/>
      <c r="AA1918" s="43"/>
      <c r="AB1918" s="45"/>
      <c r="AC1918" s="45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/>
      <c r="DG1918" s="29"/>
      <c r="DH1918" s="29"/>
      <c r="DI1918" s="29"/>
      <c r="DJ1918" s="29"/>
      <c r="DK1918" s="29"/>
      <c r="DL1918" s="29"/>
      <c r="DM1918" s="29"/>
      <c r="DN1918" s="29"/>
      <c r="DO1918" s="29"/>
      <c r="DP1918" s="29"/>
      <c r="DQ1918" s="29"/>
      <c r="DR1918" s="29"/>
      <c r="DS1918" s="29"/>
      <c r="DT1918" s="29"/>
      <c r="DU1918" s="29"/>
      <c r="DV1918" s="29"/>
      <c r="DW1918" s="29"/>
      <c r="DX1918" s="29"/>
      <c r="DY1918" s="29"/>
      <c r="DZ1918" s="29"/>
      <c r="EA1918" s="29"/>
      <c r="EB1918" s="29"/>
      <c r="EC1918" s="29"/>
      <c r="ED1918" s="29"/>
      <c r="EE1918" s="29"/>
      <c r="EF1918" s="29"/>
      <c r="EG1918" s="29"/>
      <c r="EH1918" s="29"/>
      <c r="EI1918" s="29"/>
      <c r="EJ1918" s="29"/>
      <c r="EK1918" s="29"/>
      <c r="EL1918" s="29"/>
      <c r="EM1918" s="29"/>
      <c r="EN1918" s="29"/>
      <c r="EO1918" s="29"/>
      <c r="EP1918" s="29"/>
      <c r="EQ1918" s="29"/>
      <c r="ER1918" s="29"/>
      <c r="ES1918" s="29"/>
      <c r="ET1918" s="29"/>
      <c r="EU1918" s="29"/>
      <c r="EV1918" s="29"/>
      <c r="EW1918" s="29"/>
      <c r="EX1918" s="29"/>
      <c r="EY1918" s="29"/>
      <c r="EZ1918" s="29"/>
      <c r="FA1918" s="29"/>
      <c r="FB1918" s="29"/>
      <c r="FC1918" s="29"/>
      <c r="FD1918" s="29"/>
      <c r="FE1918" s="29"/>
      <c r="FF1918" s="29"/>
      <c r="FG1918" s="29"/>
      <c r="FH1918" s="29"/>
      <c r="FI1918" s="29"/>
      <c r="FJ1918" s="29"/>
      <c r="FK1918" s="29"/>
      <c r="FL1918" s="29"/>
      <c r="FM1918" s="29"/>
      <c r="FN1918" s="29"/>
      <c r="FO1918" s="29"/>
      <c r="FP1918" s="29"/>
      <c r="FQ1918" s="29"/>
      <c r="FR1918" s="29"/>
      <c r="FS1918" s="29"/>
      <c r="FT1918" s="29"/>
      <c r="FU1918" s="29"/>
      <c r="FV1918" s="29"/>
      <c r="FW1918" s="29"/>
      <c r="FX1918" s="29"/>
      <c r="FY1918" s="29"/>
      <c r="FZ1918" s="29"/>
      <c r="GA1918" s="29"/>
      <c r="GB1918" s="29"/>
      <c r="GC1918" s="29"/>
      <c r="GD1918" s="29"/>
      <c r="GE1918" s="29"/>
      <c r="GF1918" s="29"/>
      <c r="GG1918" s="29"/>
      <c r="GH1918" s="29"/>
      <c r="GI1918" s="29"/>
      <c r="GJ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</row>
    <row r="1919" spans="2:230" ht="12.75">
      <c r="B1919" s="48"/>
      <c r="C1919" s="48"/>
      <c r="D1919" s="48"/>
      <c r="E1919" s="55"/>
      <c r="F1919" s="56"/>
      <c r="G1919" s="56"/>
      <c r="H1919" s="56"/>
      <c r="I1919" s="48"/>
      <c r="J1919" s="48"/>
      <c r="K1919" s="48"/>
      <c r="L1919" s="56"/>
      <c r="M1919" s="48"/>
      <c r="N1919" s="48"/>
      <c r="O1919" s="49"/>
      <c r="P1919" s="48"/>
      <c r="Q1919" s="48"/>
      <c r="R1919" s="56"/>
      <c r="S1919" s="52"/>
      <c r="T1919" s="116"/>
      <c r="U1919" s="116"/>
      <c r="V1919" s="116"/>
      <c r="W1919" s="116"/>
      <c r="X1919" s="43"/>
      <c r="Y1919" s="43"/>
      <c r="Z1919" s="42"/>
      <c r="AA1919" s="43"/>
      <c r="AB1919" s="45"/>
      <c r="AC1919" s="45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  <c r="EB1919" s="29"/>
      <c r="EC1919" s="29"/>
      <c r="ED1919" s="29"/>
      <c r="EE1919" s="29"/>
      <c r="EF1919" s="29"/>
      <c r="EG1919" s="29"/>
      <c r="EH1919" s="29"/>
      <c r="EI1919" s="29"/>
      <c r="EJ1919" s="29"/>
      <c r="EK1919" s="29"/>
      <c r="EL1919" s="29"/>
      <c r="EM1919" s="29"/>
      <c r="EN1919" s="29"/>
      <c r="EO1919" s="29"/>
      <c r="EP1919" s="29"/>
      <c r="EQ1919" s="29"/>
      <c r="ER1919" s="29"/>
      <c r="ES1919" s="29"/>
      <c r="ET1919" s="29"/>
      <c r="EU1919" s="29"/>
      <c r="EV1919" s="29"/>
      <c r="EW1919" s="29"/>
      <c r="EX1919" s="29"/>
      <c r="EY1919" s="29"/>
      <c r="EZ1919" s="29"/>
      <c r="FA1919" s="29"/>
      <c r="FB1919" s="29"/>
      <c r="FC1919" s="29"/>
      <c r="FD1919" s="29"/>
      <c r="FE1919" s="29"/>
      <c r="FF1919" s="29"/>
      <c r="FG1919" s="29"/>
      <c r="FH1919" s="29"/>
      <c r="FI1919" s="29"/>
      <c r="FJ1919" s="29"/>
      <c r="FK1919" s="29"/>
      <c r="FL1919" s="29"/>
      <c r="FM1919" s="29"/>
      <c r="FN1919" s="29"/>
      <c r="FO1919" s="29"/>
      <c r="FP1919" s="29"/>
      <c r="FQ1919" s="29"/>
      <c r="FR1919" s="29"/>
      <c r="FS1919" s="29"/>
      <c r="FT1919" s="29"/>
      <c r="FU1919" s="29"/>
      <c r="FV1919" s="29"/>
      <c r="FW1919" s="29"/>
      <c r="FX1919" s="29"/>
      <c r="FY1919" s="29"/>
      <c r="FZ1919" s="29"/>
      <c r="GA1919" s="29"/>
      <c r="GB1919" s="29"/>
      <c r="GC1919" s="29"/>
      <c r="GD1919" s="29"/>
      <c r="GE1919" s="29"/>
      <c r="GF1919" s="29"/>
      <c r="GG1919" s="29"/>
      <c r="GH1919" s="29"/>
      <c r="GI1919" s="29"/>
      <c r="GJ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</row>
    <row r="1920" spans="2:230" ht="12.75">
      <c r="B1920" s="48"/>
      <c r="C1920" s="48"/>
      <c r="D1920" s="48"/>
      <c r="E1920" s="55"/>
      <c r="F1920" s="56"/>
      <c r="G1920" s="56"/>
      <c r="H1920" s="56"/>
      <c r="I1920" s="48"/>
      <c r="J1920" s="48"/>
      <c r="K1920" s="48"/>
      <c r="L1920" s="56"/>
      <c r="M1920" s="48"/>
      <c r="N1920" s="48"/>
      <c r="O1920" s="49"/>
      <c r="P1920" s="48"/>
      <c r="Q1920" s="48"/>
      <c r="R1920" s="56"/>
      <c r="S1920" s="52"/>
      <c r="T1920" s="116"/>
      <c r="U1920" s="116"/>
      <c r="V1920" s="116"/>
      <c r="W1920" s="116"/>
      <c r="X1920" s="43"/>
      <c r="Y1920" s="43"/>
      <c r="Z1920" s="42"/>
      <c r="AA1920" s="43"/>
      <c r="AB1920" s="45"/>
      <c r="AC1920" s="45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/>
      <c r="DG1920" s="29"/>
      <c r="DH1920" s="29"/>
      <c r="DI1920" s="29"/>
      <c r="DJ1920" s="29"/>
      <c r="DK1920" s="29"/>
      <c r="DL1920" s="29"/>
      <c r="DM1920" s="29"/>
      <c r="DN1920" s="29"/>
      <c r="DO1920" s="29"/>
      <c r="DP1920" s="29"/>
      <c r="DQ1920" s="29"/>
      <c r="DR1920" s="29"/>
      <c r="DS1920" s="29"/>
      <c r="DT1920" s="29"/>
      <c r="DU1920" s="29"/>
      <c r="DV1920" s="29"/>
      <c r="DW1920" s="29"/>
      <c r="DX1920" s="29"/>
      <c r="DY1920" s="29"/>
      <c r="DZ1920" s="29"/>
      <c r="EA1920" s="29"/>
      <c r="EB1920" s="29"/>
      <c r="EC1920" s="29"/>
      <c r="ED1920" s="29"/>
      <c r="EE1920" s="29"/>
      <c r="EF1920" s="29"/>
      <c r="EG1920" s="29"/>
      <c r="EH1920" s="29"/>
      <c r="EI1920" s="29"/>
      <c r="EJ1920" s="29"/>
      <c r="EK1920" s="29"/>
      <c r="EL1920" s="29"/>
      <c r="EM1920" s="29"/>
      <c r="EN1920" s="29"/>
      <c r="EO1920" s="29"/>
      <c r="EP1920" s="29"/>
      <c r="EQ1920" s="29"/>
      <c r="ER1920" s="29"/>
      <c r="ES1920" s="29"/>
      <c r="ET1920" s="29"/>
      <c r="EU1920" s="29"/>
      <c r="EV1920" s="29"/>
      <c r="EW1920" s="29"/>
      <c r="EX1920" s="29"/>
      <c r="EY1920" s="29"/>
      <c r="EZ1920" s="29"/>
      <c r="FA1920" s="29"/>
      <c r="FB1920" s="29"/>
      <c r="FC1920" s="29"/>
      <c r="FD1920" s="29"/>
      <c r="FE1920" s="29"/>
      <c r="FF1920" s="29"/>
      <c r="FG1920" s="29"/>
      <c r="FH1920" s="29"/>
      <c r="FI1920" s="29"/>
      <c r="FJ1920" s="29"/>
      <c r="FK1920" s="29"/>
      <c r="FL1920" s="29"/>
      <c r="FM1920" s="29"/>
      <c r="FN1920" s="29"/>
      <c r="FO1920" s="29"/>
      <c r="FP1920" s="29"/>
      <c r="FQ1920" s="29"/>
      <c r="FR1920" s="29"/>
      <c r="FS1920" s="29"/>
      <c r="FT1920" s="29"/>
      <c r="FU1920" s="29"/>
      <c r="FV1920" s="29"/>
      <c r="FW1920" s="29"/>
      <c r="FX1920" s="29"/>
      <c r="FY1920" s="29"/>
      <c r="FZ1920" s="29"/>
      <c r="GA1920" s="29"/>
      <c r="GB1920" s="29"/>
      <c r="GC1920" s="29"/>
      <c r="GD1920" s="29"/>
      <c r="GE1920" s="29"/>
      <c r="GF1920" s="29"/>
      <c r="GG1920" s="29"/>
      <c r="GH1920" s="29"/>
      <c r="GI1920" s="29"/>
      <c r="GJ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</row>
    <row r="1921" spans="2:230" ht="12.75">
      <c r="B1921" s="48"/>
      <c r="C1921" s="48"/>
      <c r="D1921" s="48"/>
      <c r="E1921" s="55"/>
      <c r="F1921" s="56"/>
      <c r="G1921" s="56"/>
      <c r="H1921" s="56"/>
      <c r="I1921" s="48"/>
      <c r="J1921" s="48"/>
      <c r="K1921" s="48"/>
      <c r="L1921" s="56"/>
      <c r="M1921" s="48"/>
      <c r="N1921" s="48"/>
      <c r="O1921" s="49"/>
      <c r="P1921" s="48"/>
      <c r="Q1921" s="48"/>
      <c r="R1921" s="56"/>
      <c r="S1921" s="52"/>
      <c r="T1921" s="116"/>
      <c r="U1921" s="116"/>
      <c r="V1921" s="116"/>
      <c r="W1921" s="116"/>
      <c r="X1921" s="43"/>
      <c r="Y1921" s="43"/>
      <c r="Z1921" s="42"/>
      <c r="AA1921" s="43"/>
      <c r="AB1921" s="45"/>
      <c r="AC1921" s="45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  <c r="EB1921" s="29"/>
      <c r="EC1921" s="29"/>
      <c r="ED1921" s="29"/>
      <c r="EE1921" s="29"/>
      <c r="EF1921" s="29"/>
      <c r="EG1921" s="29"/>
      <c r="EH1921" s="29"/>
      <c r="EI1921" s="29"/>
      <c r="EJ1921" s="29"/>
      <c r="EK1921" s="29"/>
      <c r="EL1921" s="29"/>
      <c r="EM1921" s="29"/>
      <c r="EN1921" s="29"/>
      <c r="EO1921" s="29"/>
      <c r="EP1921" s="29"/>
      <c r="EQ1921" s="29"/>
      <c r="ER1921" s="29"/>
      <c r="ES1921" s="29"/>
      <c r="ET1921" s="29"/>
      <c r="EU1921" s="29"/>
      <c r="EV1921" s="29"/>
      <c r="EW1921" s="29"/>
      <c r="EX1921" s="29"/>
      <c r="EY1921" s="29"/>
      <c r="EZ1921" s="29"/>
      <c r="FA1921" s="29"/>
      <c r="FB1921" s="29"/>
      <c r="FC1921" s="29"/>
      <c r="FD1921" s="29"/>
      <c r="FE1921" s="29"/>
      <c r="FF1921" s="29"/>
      <c r="FG1921" s="29"/>
      <c r="FH1921" s="29"/>
      <c r="FI1921" s="29"/>
      <c r="FJ1921" s="29"/>
      <c r="FK1921" s="29"/>
      <c r="FL1921" s="29"/>
      <c r="FM1921" s="29"/>
      <c r="FN1921" s="29"/>
      <c r="FO1921" s="29"/>
      <c r="FP1921" s="29"/>
      <c r="FQ1921" s="29"/>
      <c r="FR1921" s="29"/>
      <c r="FS1921" s="29"/>
      <c r="FT1921" s="29"/>
      <c r="FU1921" s="29"/>
      <c r="FV1921" s="29"/>
      <c r="FW1921" s="29"/>
      <c r="FX1921" s="29"/>
      <c r="FY1921" s="29"/>
      <c r="FZ1921" s="29"/>
      <c r="GA1921" s="29"/>
      <c r="GB1921" s="29"/>
      <c r="GC1921" s="29"/>
      <c r="GD1921" s="29"/>
      <c r="GE1921" s="29"/>
      <c r="GF1921" s="29"/>
      <c r="GG1921" s="29"/>
      <c r="GH1921" s="29"/>
      <c r="GI1921" s="29"/>
      <c r="GJ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</row>
    <row r="1922" spans="2:230" ht="12.75">
      <c r="B1922" s="48"/>
      <c r="C1922" s="48"/>
      <c r="D1922" s="48"/>
      <c r="E1922" s="55"/>
      <c r="F1922" s="56"/>
      <c r="G1922" s="56"/>
      <c r="H1922" s="56"/>
      <c r="I1922" s="48"/>
      <c r="J1922" s="48"/>
      <c r="K1922" s="48"/>
      <c r="L1922" s="56"/>
      <c r="M1922" s="48"/>
      <c r="N1922" s="48"/>
      <c r="O1922" s="49"/>
      <c r="P1922" s="48"/>
      <c r="Q1922" s="48"/>
      <c r="R1922" s="56"/>
      <c r="S1922" s="52"/>
      <c r="T1922" s="116"/>
      <c r="U1922" s="116"/>
      <c r="V1922" s="116"/>
      <c r="W1922" s="116"/>
      <c r="X1922" s="43"/>
      <c r="Y1922" s="43"/>
      <c r="Z1922" s="42"/>
      <c r="AA1922" s="43"/>
      <c r="AB1922" s="45"/>
      <c r="AC1922" s="45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  <c r="EB1922" s="29"/>
      <c r="EC1922" s="29"/>
      <c r="ED1922" s="29"/>
      <c r="EE1922" s="29"/>
      <c r="EF1922" s="29"/>
      <c r="EG1922" s="29"/>
      <c r="EH1922" s="29"/>
      <c r="EI1922" s="29"/>
      <c r="EJ1922" s="29"/>
      <c r="EK1922" s="29"/>
      <c r="EL1922" s="29"/>
      <c r="EM1922" s="29"/>
      <c r="EN1922" s="29"/>
      <c r="EO1922" s="29"/>
      <c r="EP1922" s="29"/>
      <c r="EQ1922" s="29"/>
      <c r="ER1922" s="29"/>
      <c r="ES1922" s="29"/>
      <c r="ET1922" s="29"/>
      <c r="EU1922" s="29"/>
      <c r="EV1922" s="29"/>
      <c r="EW1922" s="29"/>
      <c r="EX1922" s="29"/>
      <c r="EY1922" s="29"/>
      <c r="EZ1922" s="29"/>
      <c r="FA1922" s="29"/>
      <c r="FB1922" s="29"/>
      <c r="FC1922" s="29"/>
      <c r="FD1922" s="29"/>
      <c r="FE1922" s="29"/>
      <c r="FF1922" s="29"/>
      <c r="FG1922" s="29"/>
      <c r="FH1922" s="29"/>
      <c r="FI1922" s="29"/>
      <c r="FJ1922" s="29"/>
      <c r="FK1922" s="29"/>
      <c r="FL1922" s="29"/>
      <c r="FM1922" s="29"/>
      <c r="FN1922" s="29"/>
      <c r="FO1922" s="29"/>
      <c r="FP1922" s="29"/>
      <c r="FQ1922" s="29"/>
      <c r="FR1922" s="29"/>
      <c r="FS1922" s="29"/>
      <c r="FT1922" s="29"/>
      <c r="FU1922" s="29"/>
      <c r="FV1922" s="29"/>
      <c r="FW1922" s="29"/>
      <c r="FX1922" s="29"/>
      <c r="FY1922" s="29"/>
      <c r="FZ1922" s="29"/>
      <c r="GA1922" s="29"/>
      <c r="GB1922" s="29"/>
      <c r="GC1922" s="29"/>
      <c r="GD1922" s="29"/>
      <c r="GE1922" s="29"/>
      <c r="GF1922" s="29"/>
      <c r="GG1922" s="29"/>
      <c r="GH1922" s="29"/>
      <c r="GI1922" s="29"/>
      <c r="GJ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</row>
    <row r="1923" spans="2:230" ht="12.75">
      <c r="B1923" s="48"/>
      <c r="C1923" s="48"/>
      <c r="D1923" s="48"/>
      <c r="E1923" s="55"/>
      <c r="F1923" s="56"/>
      <c r="G1923" s="56"/>
      <c r="H1923" s="56"/>
      <c r="I1923" s="48"/>
      <c r="J1923" s="48"/>
      <c r="K1923" s="48"/>
      <c r="L1923" s="56"/>
      <c r="M1923" s="48"/>
      <c r="N1923" s="48"/>
      <c r="O1923" s="49"/>
      <c r="P1923" s="48"/>
      <c r="Q1923" s="48"/>
      <c r="R1923" s="56"/>
      <c r="S1923" s="52"/>
      <c r="T1923" s="116"/>
      <c r="U1923" s="116"/>
      <c r="V1923" s="116"/>
      <c r="W1923" s="116"/>
      <c r="X1923" s="43"/>
      <c r="Y1923" s="43"/>
      <c r="Z1923" s="42"/>
      <c r="AA1923" s="43"/>
      <c r="AB1923" s="45"/>
      <c r="AC1923" s="45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  <c r="EB1923" s="29"/>
      <c r="EC1923" s="29"/>
      <c r="ED1923" s="29"/>
      <c r="EE1923" s="29"/>
      <c r="EF1923" s="29"/>
      <c r="EG1923" s="29"/>
      <c r="EH1923" s="29"/>
      <c r="EI1923" s="29"/>
      <c r="EJ1923" s="29"/>
      <c r="EK1923" s="29"/>
      <c r="EL1923" s="29"/>
      <c r="EM1923" s="29"/>
      <c r="EN1923" s="29"/>
      <c r="EO1923" s="29"/>
      <c r="EP1923" s="29"/>
      <c r="EQ1923" s="29"/>
      <c r="ER1923" s="29"/>
      <c r="ES1923" s="29"/>
      <c r="ET1923" s="29"/>
      <c r="EU1923" s="29"/>
      <c r="EV1923" s="29"/>
      <c r="EW1923" s="29"/>
      <c r="EX1923" s="29"/>
      <c r="EY1923" s="29"/>
      <c r="EZ1923" s="29"/>
      <c r="FA1923" s="29"/>
      <c r="FB1923" s="29"/>
      <c r="FC1923" s="29"/>
      <c r="FD1923" s="29"/>
      <c r="FE1923" s="29"/>
      <c r="FF1923" s="29"/>
      <c r="FG1923" s="29"/>
      <c r="FH1923" s="29"/>
      <c r="FI1923" s="29"/>
      <c r="FJ1923" s="29"/>
      <c r="FK1923" s="29"/>
      <c r="FL1923" s="29"/>
      <c r="FM1923" s="29"/>
      <c r="FN1923" s="29"/>
      <c r="FO1923" s="29"/>
      <c r="FP1923" s="29"/>
      <c r="FQ1923" s="29"/>
      <c r="FR1923" s="29"/>
      <c r="FS1923" s="29"/>
      <c r="FT1923" s="29"/>
      <c r="FU1923" s="29"/>
      <c r="FV1923" s="29"/>
      <c r="FW1923" s="29"/>
      <c r="FX1923" s="29"/>
      <c r="FY1923" s="29"/>
      <c r="FZ1923" s="29"/>
      <c r="GA1923" s="29"/>
      <c r="GB1923" s="29"/>
      <c r="GC1923" s="29"/>
      <c r="GD1923" s="29"/>
      <c r="GE1923" s="29"/>
      <c r="GF1923" s="29"/>
      <c r="GG1923" s="29"/>
      <c r="GH1923" s="29"/>
      <c r="GI1923" s="29"/>
      <c r="GJ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</row>
    <row r="1924" spans="2:230" ht="12.75">
      <c r="B1924" s="48"/>
      <c r="C1924" s="48"/>
      <c r="D1924" s="48"/>
      <c r="E1924" s="55"/>
      <c r="F1924" s="56"/>
      <c r="G1924" s="56"/>
      <c r="H1924" s="56"/>
      <c r="I1924" s="48"/>
      <c r="J1924" s="48"/>
      <c r="K1924" s="48"/>
      <c r="L1924" s="56"/>
      <c r="M1924" s="48"/>
      <c r="N1924" s="48"/>
      <c r="O1924" s="49"/>
      <c r="P1924" s="48"/>
      <c r="Q1924" s="48"/>
      <c r="R1924" s="56"/>
      <c r="S1924" s="52"/>
      <c r="T1924" s="116"/>
      <c r="U1924" s="116"/>
      <c r="V1924" s="116"/>
      <c r="W1924" s="116"/>
      <c r="X1924" s="43"/>
      <c r="Y1924" s="43"/>
      <c r="Z1924" s="42"/>
      <c r="AA1924" s="43"/>
      <c r="AB1924" s="45"/>
      <c r="AC1924" s="45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/>
      <c r="DG1924" s="29"/>
      <c r="DH1924" s="29"/>
      <c r="DI1924" s="29"/>
      <c r="DJ1924" s="29"/>
      <c r="DK1924" s="29"/>
      <c r="DL1924" s="29"/>
      <c r="DM1924" s="29"/>
      <c r="DN1924" s="29"/>
      <c r="DO1924" s="29"/>
      <c r="DP1924" s="29"/>
      <c r="DQ1924" s="29"/>
      <c r="DR1924" s="29"/>
      <c r="DS1924" s="29"/>
      <c r="DT1924" s="29"/>
      <c r="DU1924" s="29"/>
      <c r="DV1924" s="29"/>
      <c r="DW1924" s="29"/>
      <c r="DX1924" s="29"/>
      <c r="DY1924" s="29"/>
      <c r="DZ1924" s="29"/>
      <c r="EA1924" s="29"/>
      <c r="EB1924" s="29"/>
      <c r="EC1924" s="29"/>
      <c r="ED1924" s="29"/>
      <c r="EE1924" s="29"/>
      <c r="EF1924" s="29"/>
      <c r="EG1924" s="29"/>
      <c r="EH1924" s="29"/>
      <c r="EI1924" s="29"/>
      <c r="EJ1924" s="29"/>
      <c r="EK1924" s="29"/>
      <c r="EL1924" s="29"/>
      <c r="EM1924" s="29"/>
      <c r="EN1924" s="29"/>
      <c r="EO1924" s="29"/>
      <c r="EP1924" s="29"/>
      <c r="EQ1924" s="29"/>
      <c r="ER1924" s="29"/>
      <c r="ES1924" s="29"/>
      <c r="ET1924" s="29"/>
      <c r="EU1924" s="29"/>
      <c r="EV1924" s="29"/>
      <c r="EW1924" s="29"/>
      <c r="EX1924" s="29"/>
      <c r="EY1924" s="29"/>
      <c r="EZ1924" s="29"/>
      <c r="FA1924" s="29"/>
      <c r="FB1924" s="29"/>
      <c r="FC1924" s="29"/>
      <c r="FD1924" s="29"/>
      <c r="FE1924" s="29"/>
      <c r="FF1924" s="29"/>
      <c r="FG1924" s="29"/>
      <c r="FH1924" s="29"/>
      <c r="FI1924" s="29"/>
      <c r="FJ1924" s="29"/>
      <c r="FK1924" s="29"/>
      <c r="FL1924" s="29"/>
      <c r="FM1924" s="29"/>
      <c r="FN1924" s="29"/>
      <c r="FO1924" s="29"/>
      <c r="FP1924" s="29"/>
      <c r="FQ1924" s="29"/>
      <c r="FR1924" s="29"/>
      <c r="FS1924" s="29"/>
      <c r="FT1924" s="29"/>
      <c r="FU1924" s="29"/>
      <c r="FV1924" s="29"/>
      <c r="FW1924" s="29"/>
      <c r="FX1924" s="29"/>
      <c r="FY1924" s="29"/>
      <c r="FZ1924" s="29"/>
      <c r="GA1924" s="29"/>
      <c r="GB1924" s="29"/>
      <c r="GC1924" s="29"/>
      <c r="GD1924" s="29"/>
      <c r="GE1924" s="29"/>
      <c r="GF1924" s="29"/>
      <c r="GG1924" s="29"/>
      <c r="GH1924" s="29"/>
      <c r="GI1924" s="29"/>
      <c r="GJ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</row>
    <row r="1925" spans="2:230" ht="12.75">
      <c r="B1925" s="48"/>
      <c r="C1925" s="48"/>
      <c r="D1925" s="48"/>
      <c r="E1925" s="55"/>
      <c r="F1925" s="56"/>
      <c r="G1925" s="56"/>
      <c r="H1925" s="56"/>
      <c r="I1925" s="48"/>
      <c r="J1925" s="48"/>
      <c r="K1925" s="48"/>
      <c r="L1925" s="56"/>
      <c r="M1925" s="48"/>
      <c r="N1925" s="48"/>
      <c r="O1925" s="49"/>
      <c r="P1925" s="48"/>
      <c r="Q1925" s="48"/>
      <c r="R1925" s="56"/>
      <c r="S1925" s="52"/>
      <c r="T1925" s="116"/>
      <c r="U1925" s="116"/>
      <c r="V1925" s="116"/>
      <c r="W1925" s="116"/>
      <c r="X1925" s="43"/>
      <c r="Y1925" s="43"/>
      <c r="Z1925" s="42"/>
      <c r="AA1925" s="43"/>
      <c r="AB1925" s="45"/>
      <c r="AC1925" s="45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  <c r="EB1925" s="29"/>
      <c r="EC1925" s="29"/>
      <c r="ED1925" s="29"/>
      <c r="EE1925" s="29"/>
      <c r="EF1925" s="29"/>
      <c r="EG1925" s="29"/>
      <c r="EH1925" s="29"/>
      <c r="EI1925" s="29"/>
      <c r="EJ1925" s="29"/>
      <c r="EK1925" s="29"/>
      <c r="EL1925" s="29"/>
      <c r="EM1925" s="29"/>
      <c r="EN1925" s="29"/>
      <c r="EO1925" s="29"/>
      <c r="EP1925" s="29"/>
      <c r="EQ1925" s="29"/>
      <c r="ER1925" s="29"/>
      <c r="ES1925" s="29"/>
      <c r="ET1925" s="29"/>
      <c r="EU1925" s="29"/>
      <c r="EV1925" s="29"/>
      <c r="EW1925" s="29"/>
      <c r="EX1925" s="29"/>
      <c r="EY1925" s="29"/>
      <c r="EZ1925" s="29"/>
      <c r="FA1925" s="29"/>
      <c r="FB1925" s="29"/>
      <c r="FC1925" s="29"/>
      <c r="FD1925" s="29"/>
      <c r="FE1925" s="29"/>
      <c r="FF1925" s="29"/>
      <c r="FG1925" s="29"/>
      <c r="FH1925" s="29"/>
      <c r="FI1925" s="29"/>
      <c r="FJ1925" s="29"/>
      <c r="FK1925" s="29"/>
      <c r="FL1925" s="29"/>
      <c r="FM1925" s="29"/>
      <c r="FN1925" s="29"/>
      <c r="FO1925" s="29"/>
      <c r="FP1925" s="29"/>
      <c r="FQ1925" s="29"/>
      <c r="FR1925" s="29"/>
      <c r="FS1925" s="29"/>
      <c r="FT1925" s="29"/>
      <c r="FU1925" s="29"/>
      <c r="FV1925" s="29"/>
      <c r="FW1925" s="29"/>
      <c r="FX1925" s="29"/>
      <c r="FY1925" s="29"/>
      <c r="FZ1925" s="29"/>
      <c r="GA1925" s="29"/>
      <c r="GB1925" s="29"/>
      <c r="GC1925" s="29"/>
      <c r="GD1925" s="29"/>
      <c r="GE1925" s="29"/>
      <c r="GF1925" s="29"/>
      <c r="GG1925" s="29"/>
      <c r="GH1925" s="29"/>
      <c r="GI1925" s="29"/>
      <c r="GJ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</row>
    <row r="1926" spans="2:230" ht="12.75">
      <c r="B1926" s="48"/>
      <c r="C1926" s="48"/>
      <c r="D1926" s="48"/>
      <c r="E1926" s="55"/>
      <c r="F1926" s="56"/>
      <c r="G1926" s="56"/>
      <c r="H1926" s="56"/>
      <c r="I1926" s="48"/>
      <c r="J1926" s="48"/>
      <c r="K1926" s="48"/>
      <c r="L1926" s="56"/>
      <c r="M1926" s="48"/>
      <c r="N1926" s="48"/>
      <c r="O1926" s="49"/>
      <c r="P1926" s="48"/>
      <c r="Q1926" s="48"/>
      <c r="R1926" s="56"/>
      <c r="S1926" s="52"/>
      <c r="T1926" s="116"/>
      <c r="U1926" s="116"/>
      <c r="V1926" s="116"/>
      <c r="W1926" s="116"/>
      <c r="X1926" s="43"/>
      <c r="Y1926" s="43"/>
      <c r="Z1926" s="42"/>
      <c r="AA1926" s="43"/>
      <c r="AB1926" s="45"/>
      <c r="AC1926" s="45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  <c r="EB1926" s="29"/>
      <c r="EC1926" s="29"/>
      <c r="ED1926" s="29"/>
      <c r="EE1926" s="29"/>
      <c r="EF1926" s="29"/>
      <c r="EG1926" s="29"/>
      <c r="EH1926" s="29"/>
      <c r="EI1926" s="29"/>
      <c r="EJ1926" s="29"/>
      <c r="EK1926" s="29"/>
      <c r="EL1926" s="29"/>
      <c r="EM1926" s="29"/>
      <c r="EN1926" s="29"/>
      <c r="EO1926" s="29"/>
      <c r="EP1926" s="29"/>
      <c r="EQ1926" s="29"/>
      <c r="ER1926" s="29"/>
      <c r="ES1926" s="29"/>
      <c r="ET1926" s="29"/>
      <c r="EU1926" s="29"/>
      <c r="EV1926" s="29"/>
      <c r="EW1926" s="29"/>
      <c r="EX1926" s="29"/>
      <c r="EY1926" s="29"/>
      <c r="EZ1926" s="29"/>
      <c r="FA1926" s="29"/>
      <c r="FB1926" s="29"/>
      <c r="FC1926" s="29"/>
      <c r="FD1926" s="29"/>
      <c r="FE1926" s="29"/>
      <c r="FF1926" s="29"/>
      <c r="FG1926" s="29"/>
      <c r="FH1926" s="29"/>
      <c r="FI1926" s="29"/>
      <c r="FJ1926" s="29"/>
      <c r="FK1926" s="29"/>
      <c r="FL1926" s="29"/>
      <c r="FM1926" s="29"/>
      <c r="FN1926" s="29"/>
      <c r="FO1926" s="29"/>
      <c r="FP1926" s="29"/>
      <c r="FQ1926" s="29"/>
      <c r="FR1926" s="29"/>
      <c r="FS1926" s="29"/>
      <c r="FT1926" s="29"/>
      <c r="FU1926" s="29"/>
      <c r="FV1926" s="29"/>
      <c r="FW1926" s="29"/>
      <c r="FX1926" s="29"/>
      <c r="FY1926" s="29"/>
      <c r="FZ1926" s="29"/>
      <c r="GA1926" s="29"/>
      <c r="GB1926" s="29"/>
      <c r="GC1926" s="29"/>
      <c r="GD1926" s="29"/>
      <c r="GE1926" s="29"/>
      <c r="GF1926" s="29"/>
      <c r="GG1926" s="29"/>
      <c r="GH1926" s="29"/>
      <c r="GI1926" s="29"/>
      <c r="GJ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</row>
    <row r="1927" spans="2:230" ht="12.75">
      <c r="B1927" s="48"/>
      <c r="C1927" s="48"/>
      <c r="D1927" s="48"/>
      <c r="E1927" s="55"/>
      <c r="F1927" s="56"/>
      <c r="G1927" s="56"/>
      <c r="H1927" s="56"/>
      <c r="I1927" s="48"/>
      <c r="J1927" s="48"/>
      <c r="K1927" s="48"/>
      <c r="L1927" s="56"/>
      <c r="M1927" s="48"/>
      <c r="N1927" s="48"/>
      <c r="O1927" s="49"/>
      <c r="P1927" s="48"/>
      <c r="Q1927" s="48"/>
      <c r="R1927" s="56"/>
      <c r="S1927" s="52"/>
      <c r="T1927" s="116"/>
      <c r="U1927" s="116"/>
      <c r="V1927" s="116"/>
      <c r="W1927" s="116"/>
      <c r="X1927" s="43"/>
      <c r="Y1927" s="43"/>
      <c r="Z1927" s="42"/>
      <c r="AA1927" s="43"/>
      <c r="AB1927" s="45"/>
      <c r="AC1927" s="45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/>
      <c r="DG1927" s="29"/>
      <c r="DH1927" s="29"/>
      <c r="DI1927" s="29"/>
      <c r="DJ1927" s="29"/>
      <c r="DK1927" s="29"/>
      <c r="DL1927" s="29"/>
      <c r="DM1927" s="29"/>
      <c r="DN1927" s="29"/>
      <c r="DO1927" s="29"/>
      <c r="DP1927" s="29"/>
      <c r="DQ1927" s="29"/>
      <c r="DR1927" s="29"/>
      <c r="DS1927" s="29"/>
      <c r="DT1927" s="29"/>
      <c r="DU1927" s="29"/>
      <c r="DV1927" s="29"/>
      <c r="DW1927" s="29"/>
      <c r="DX1927" s="29"/>
      <c r="DY1927" s="29"/>
      <c r="DZ1927" s="29"/>
      <c r="EA1927" s="29"/>
      <c r="EB1927" s="29"/>
      <c r="EC1927" s="29"/>
      <c r="ED1927" s="29"/>
      <c r="EE1927" s="29"/>
      <c r="EF1927" s="29"/>
      <c r="EG1927" s="29"/>
      <c r="EH1927" s="29"/>
      <c r="EI1927" s="29"/>
      <c r="EJ1927" s="29"/>
      <c r="EK1927" s="29"/>
      <c r="EL1927" s="29"/>
      <c r="EM1927" s="29"/>
      <c r="EN1927" s="29"/>
      <c r="EO1927" s="29"/>
      <c r="EP1927" s="29"/>
      <c r="EQ1927" s="29"/>
      <c r="ER1927" s="29"/>
      <c r="ES1927" s="29"/>
      <c r="ET1927" s="29"/>
      <c r="EU1927" s="29"/>
      <c r="EV1927" s="29"/>
      <c r="EW1927" s="29"/>
      <c r="EX1927" s="29"/>
      <c r="EY1927" s="29"/>
      <c r="EZ1927" s="29"/>
      <c r="FA1927" s="29"/>
      <c r="FB1927" s="29"/>
      <c r="FC1927" s="29"/>
      <c r="FD1927" s="29"/>
      <c r="FE1927" s="29"/>
      <c r="FF1927" s="29"/>
      <c r="FG1927" s="29"/>
      <c r="FH1927" s="29"/>
      <c r="FI1927" s="29"/>
      <c r="FJ1927" s="29"/>
      <c r="FK1927" s="29"/>
      <c r="FL1927" s="29"/>
      <c r="FM1927" s="29"/>
      <c r="FN1927" s="29"/>
      <c r="FO1927" s="29"/>
      <c r="FP1927" s="29"/>
      <c r="FQ1927" s="29"/>
      <c r="FR1927" s="29"/>
      <c r="FS1927" s="29"/>
      <c r="FT1927" s="29"/>
      <c r="FU1927" s="29"/>
      <c r="FV1927" s="29"/>
      <c r="FW1927" s="29"/>
      <c r="FX1927" s="29"/>
      <c r="FY1927" s="29"/>
      <c r="FZ1927" s="29"/>
      <c r="GA1927" s="29"/>
      <c r="GB1927" s="29"/>
      <c r="GC1927" s="29"/>
      <c r="GD1927" s="29"/>
      <c r="GE1927" s="29"/>
      <c r="GF1927" s="29"/>
      <c r="GG1927" s="29"/>
      <c r="GH1927" s="29"/>
      <c r="GI1927" s="29"/>
      <c r="GJ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</row>
    <row r="1928" spans="2:230" ht="12.75">
      <c r="B1928" s="48"/>
      <c r="C1928" s="48"/>
      <c r="D1928" s="48"/>
      <c r="E1928" s="55"/>
      <c r="F1928" s="56"/>
      <c r="G1928" s="56"/>
      <c r="H1928" s="56"/>
      <c r="I1928" s="48"/>
      <c r="J1928" s="48"/>
      <c r="K1928" s="48"/>
      <c r="L1928" s="56"/>
      <c r="M1928" s="48"/>
      <c r="N1928" s="48"/>
      <c r="O1928" s="49"/>
      <c r="P1928" s="48"/>
      <c r="Q1928" s="48"/>
      <c r="R1928" s="56"/>
      <c r="S1928" s="52"/>
      <c r="T1928" s="116"/>
      <c r="U1928" s="116"/>
      <c r="V1928" s="116"/>
      <c r="W1928" s="116"/>
      <c r="X1928" s="43"/>
      <c r="Y1928" s="43"/>
      <c r="Z1928" s="42"/>
      <c r="AA1928" s="43"/>
      <c r="AB1928" s="45"/>
      <c r="AC1928" s="45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</row>
    <row r="1929" spans="2:230" ht="12.75">
      <c r="B1929" s="48"/>
      <c r="C1929" s="48"/>
      <c r="D1929" s="48"/>
      <c r="E1929" s="55"/>
      <c r="F1929" s="56"/>
      <c r="G1929" s="56"/>
      <c r="H1929" s="56"/>
      <c r="I1929" s="48"/>
      <c r="J1929" s="48"/>
      <c r="K1929" s="48"/>
      <c r="L1929" s="56"/>
      <c r="M1929" s="48"/>
      <c r="N1929" s="48"/>
      <c r="O1929" s="49"/>
      <c r="P1929" s="48"/>
      <c r="Q1929" s="48"/>
      <c r="R1929" s="56"/>
      <c r="S1929" s="52"/>
      <c r="T1929" s="116"/>
      <c r="U1929" s="116"/>
      <c r="V1929" s="116"/>
      <c r="W1929" s="116"/>
      <c r="X1929" s="43"/>
      <c r="Y1929" s="43"/>
      <c r="Z1929" s="42"/>
      <c r="AA1929" s="43"/>
      <c r="AB1929" s="45"/>
      <c r="AC1929" s="45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</row>
    <row r="1930" spans="2:230" ht="12.75">
      <c r="B1930" s="48"/>
      <c r="C1930" s="48"/>
      <c r="D1930" s="48"/>
      <c r="E1930" s="55"/>
      <c r="F1930" s="56"/>
      <c r="G1930" s="56"/>
      <c r="H1930" s="56"/>
      <c r="I1930" s="48"/>
      <c r="J1930" s="48"/>
      <c r="K1930" s="48"/>
      <c r="L1930" s="56"/>
      <c r="M1930" s="48"/>
      <c r="N1930" s="48"/>
      <c r="O1930" s="49"/>
      <c r="P1930" s="48"/>
      <c r="Q1930" s="48"/>
      <c r="R1930" s="56"/>
      <c r="S1930" s="52"/>
      <c r="T1930" s="116"/>
      <c r="U1930" s="116"/>
      <c r="V1930" s="116"/>
      <c r="W1930" s="116"/>
      <c r="X1930" s="43"/>
      <c r="Y1930" s="43"/>
      <c r="Z1930" s="42"/>
      <c r="AA1930" s="43"/>
      <c r="AB1930" s="45"/>
      <c r="AC1930" s="45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</row>
    <row r="1931" spans="2:230" ht="12.75">
      <c r="B1931" s="48"/>
      <c r="C1931" s="48"/>
      <c r="D1931" s="48"/>
      <c r="E1931" s="55"/>
      <c r="F1931" s="56"/>
      <c r="G1931" s="56"/>
      <c r="H1931" s="56"/>
      <c r="I1931" s="48"/>
      <c r="J1931" s="48"/>
      <c r="K1931" s="48"/>
      <c r="L1931" s="56"/>
      <c r="M1931" s="48"/>
      <c r="N1931" s="48"/>
      <c r="O1931" s="49"/>
      <c r="P1931" s="48"/>
      <c r="Q1931" s="48"/>
      <c r="R1931" s="56"/>
      <c r="S1931" s="52"/>
      <c r="T1931" s="116"/>
      <c r="U1931" s="116"/>
      <c r="V1931" s="116"/>
      <c r="W1931" s="116"/>
      <c r="X1931" s="43"/>
      <c r="Y1931" s="43"/>
      <c r="Z1931" s="42"/>
      <c r="AA1931" s="43"/>
      <c r="AB1931" s="45"/>
      <c r="AC1931" s="45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29"/>
      <c r="GF1931" s="29"/>
      <c r="GG1931" s="29"/>
      <c r="GH1931" s="29"/>
      <c r="GI1931" s="29"/>
      <c r="GJ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</row>
    <row r="1932" spans="2:230" ht="12.75">
      <c r="B1932" s="48"/>
      <c r="C1932" s="48"/>
      <c r="D1932" s="48"/>
      <c r="E1932" s="55"/>
      <c r="F1932" s="56"/>
      <c r="G1932" s="56"/>
      <c r="H1932" s="56"/>
      <c r="I1932" s="48"/>
      <c r="J1932" s="48"/>
      <c r="K1932" s="48"/>
      <c r="L1932" s="56"/>
      <c r="M1932" s="48"/>
      <c r="N1932" s="48"/>
      <c r="O1932" s="49"/>
      <c r="P1932" s="48"/>
      <c r="Q1932" s="48"/>
      <c r="R1932" s="56"/>
      <c r="S1932" s="52"/>
      <c r="T1932" s="116"/>
      <c r="U1932" s="116"/>
      <c r="V1932" s="116"/>
      <c r="W1932" s="116"/>
      <c r="X1932" s="43"/>
      <c r="Y1932" s="43"/>
      <c r="Z1932" s="42"/>
      <c r="AA1932" s="43"/>
      <c r="AB1932" s="45"/>
      <c r="AC1932" s="45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</row>
    <row r="1933" spans="2:230" ht="12.75">
      <c r="B1933" s="48"/>
      <c r="C1933" s="48"/>
      <c r="D1933" s="48"/>
      <c r="E1933" s="55"/>
      <c r="F1933" s="56"/>
      <c r="G1933" s="56"/>
      <c r="H1933" s="56"/>
      <c r="I1933" s="48"/>
      <c r="J1933" s="48"/>
      <c r="K1933" s="48"/>
      <c r="L1933" s="56"/>
      <c r="M1933" s="48"/>
      <c r="N1933" s="48"/>
      <c r="O1933" s="49"/>
      <c r="P1933" s="48"/>
      <c r="Q1933" s="48"/>
      <c r="R1933" s="56"/>
      <c r="S1933" s="52"/>
      <c r="T1933" s="116"/>
      <c r="U1933" s="116"/>
      <c r="V1933" s="116"/>
      <c r="W1933" s="116"/>
      <c r="X1933" s="43"/>
      <c r="Y1933" s="43"/>
      <c r="Z1933" s="42"/>
      <c r="AA1933" s="43"/>
      <c r="AB1933" s="45"/>
      <c r="AC1933" s="45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</row>
    <row r="1934" spans="2:230" ht="12.75">
      <c r="B1934" s="48"/>
      <c r="C1934" s="48"/>
      <c r="D1934" s="48"/>
      <c r="E1934" s="55"/>
      <c r="F1934" s="56"/>
      <c r="G1934" s="56"/>
      <c r="H1934" s="56"/>
      <c r="I1934" s="48"/>
      <c r="J1934" s="48"/>
      <c r="K1934" s="48"/>
      <c r="L1934" s="56"/>
      <c r="M1934" s="48"/>
      <c r="N1934" s="48"/>
      <c r="O1934" s="49"/>
      <c r="P1934" s="48"/>
      <c r="Q1934" s="48"/>
      <c r="R1934" s="56"/>
      <c r="S1934" s="52"/>
      <c r="T1934" s="116"/>
      <c r="U1934" s="116"/>
      <c r="V1934" s="116"/>
      <c r="W1934" s="116"/>
      <c r="X1934" s="43"/>
      <c r="Y1934" s="43"/>
      <c r="Z1934" s="42"/>
      <c r="AA1934" s="43"/>
      <c r="AB1934" s="45"/>
      <c r="AC1934" s="45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/>
      <c r="DH1934" s="29"/>
      <c r="DI1934" s="29"/>
      <c r="DJ1934" s="29"/>
      <c r="DK1934" s="29"/>
      <c r="DL1934" s="29"/>
      <c r="DM1934" s="29"/>
      <c r="DN1934" s="29"/>
      <c r="DO1934" s="29"/>
      <c r="DP1934" s="29"/>
      <c r="DQ1934" s="29"/>
      <c r="DR1934" s="29"/>
      <c r="DS1934" s="29"/>
      <c r="DT1934" s="29"/>
      <c r="DU1934" s="29"/>
      <c r="DV1934" s="29"/>
      <c r="DW1934" s="29"/>
      <c r="DX1934" s="29"/>
      <c r="DY1934" s="29"/>
      <c r="DZ1934" s="29"/>
      <c r="EA1934" s="29"/>
      <c r="EB1934" s="29"/>
      <c r="EC1934" s="29"/>
      <c r="ED1934" s="29"/>
      <c r="EE1934" s="29"/>
      <c r="EF1934" s="29"/>
      <c r="EG1934" s="29"/>
      <c r="EH1934" s="29"/>
      <c r="EI1934" s="29"/>
      <c r="EJ1934" s="29"/>
      <c r="EK1934" s="29"/>
      <c r="EL1934" s="29"/>
      <c r="EM1934" s="29"/>
      <c r="EN1934" s="29"/>
      <c r="EO1934" s="29"/>
      <c r="EP1934" s="29"/>
      <c r="EQ1934" s="29"/>
      <c r="ER1934" s="29"/>
      <c r="ES1934" s="29"/>
      <c r="ET1934" s="29"/>
      <c r="EU1934" s="29"/>
      <c r="EV1934" s="29"/>
      <c r="EW1934" s="29"/>
      <c r="EX1934" s="29"/>
      <c r="EY1934" s="29"/>
      <c r="EZ1934" s="29"/>
      <c r="FA1934" s="29"/>
      <c r="FB1934" s="29"/>
      <c r="FC1934" s="29"/>
      <c r="FD1934" s="29"/>
      <c r="FE1934" s="29"/>
      <c r="FF1934" s="29"/>
      <c r="FG1934" s="29"/>
      <c r="FH1934" s="29"/>
      <c r="FI1934" s="29"/>
      <c r="FJ1934" s="29"/>
      <c r="FK1934" s="29"/>
      <c r="FL1934" s="29"/>
      <c r="FM1934" s="29"/>
      <c r="FN1934" s="29"/>
      <c r="FO1934" s="29"/>
      <c r="FP1934" s="29"/>
      <c r="FQ1934" s="29"/>
      <c r="FR1934" s="29"/>
      <c r="FS1934" s="29"/>
      <c r="FT1934" s="29"/>
      <c r="FU1934" s="29"/>
      <c r="FV1934" s="29"/>
      <c r="FW1934" s="29"/>
      <c r="FX1934" s="29"/>
      <c r="FY1934" s="29"/>
      <c r="FZ1934" s="29"/>
      <c r="GA1934" s="29"/>
      <c r="GB1934" s="29"/>
      <c r="GC1934" s="29"/>
      <c r="GD1934" s="29"/>
      <c r="GE1934" s="29"/>
      <c r="GF1934" s="29"/>
      <c r="GG1934" s="29"/>
      <c r="GH1934" s="29"/>
      <c r="GI1934" s="29"/>
      <c r="GJ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</row>
    <row r="1935" spans="2:230" ht="12.75">
      <c r="B1935" s="48"/>
      <c r="C1935" s="48"/>
      <c r="D1935" s="48"/>
      <c r="E1935" s="55"/>
      <c r="F1935" s="56"/>
      <c r="G1935" s="56"/>
      <c r="H1935" s="56"/>
      <c r="I1935" s="48"/>
      <c r="J1935" s="48"/>
      <c r="K1935" s="48"/>
      <c r="L1935" s="56"/>
      <c r="M1935" s="48"/>
      <c r="N1935" s="48"/>
      <c r="O1935" s="49"/>
      <c r="P1935" s="48"/>
      <c r="Q1935" s="48"/>
      <c r="R1935" s="56"/>
      <c r="S1935" s="52"/>
      <c r="T1935" s="116"/>
      <c r="U1935" s="116"/>
      <c r="V1935" s="116"/>
      <c r="W1935" s="116"/>
      <c r="X1935" s="43"/>
      <c r="Y1935" s="43"/>
      <c r="Z1935" s="42"/>
      <c r="AA1935" s="43"/>
      <c r="AB1935" s="45"/>
      <c r="AC1935" s="45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  <c r="EB1935" s="29"/>
      <c r="EC1935" s="29"/>
      <c r="ED1935" s="29"/>
      <c r="EE1935" s="29"/>
      <c r="EF1935" s="29"/>
      <c r="EG1935" s="29"/>
      <c r="EH1935" s="29"/>
      <c r="EI1935" s="29"/>
      <c r="EJ1935" s="29"/>
      <c r="EK1935" s="29"/>
      <c r="EL1935" s="29"/>
      <c r="EM1935" s="29"/>
      <c r="EN1935" s="29"/>
      <c r="EO1935" s="29"/>
      <c r="EP1935" s="29"/>
      <c r="EQ1935" s="29"/>
      <c r="ER1935" s="29"/>
      <c r="ES1935" s="29"/>
      <c r="ET1935" s="29"/>
      <c r="EU1935" s="29"/>
      <c r="EV1935" s="29"/>
      <c r="EW1935" s="29"/>
      <c r="EX1935" s="29"/>
      <c r="EY1935" s="29"/>
      <c r="EZ1935" s="29"/>
      <c r="FA1935" s="29"/>
      <c r="FB1935" s="29"/>
      <c r="FC1935" s="29"/>
      <c r="FD1935" s="29"/>
      <c r="FE1935" s="29"/>
      <c r="FF1935" s="29"/>
      <c r="FG1935" s="29"/>
      <c r="FH1935" s="29"/>
      <c r="FI1935" s="29"/>
      <c r="FJ1935" s="29"/>
      <c r="FK1935" s="29"/>
      <c r="FL1935" s="29"/>
      <c r="FM1935" s="29"/>
      <c r="FN1935" s="29"/>
      <c r="FO1935" s="29"/>
      <c r="FP1935" s="29"/>
      <c r="FQ1935" s="29"/>
      <c r="FR1935" s="29"/>
      <c r="FS1935" s="29"/>
      <c r="FT1935" s="29"/>
      <c r="FU1935" s="29"/>
      <c r="FV1935" s="29"/>
      <c r="FW1935" s="29"/>
      <c r="FX1935" s="29"/>
      <c r="FY1935" s="29"/>
      <c r="FZ1935" s="29"/>
      <c r="GA1935" s="29"/>
      <c r="GB1935" s="29"/>
      <c r="GC1935" s="29"/>
      <c r="GD1935" s="29"/>
      <c r="GE1935" s="29"/>
      <c r="GF1935" s="29"/>
      <c r="GG1935" s="29"/>
      <c r="GH1935" s="29"/>
      <c r="GI1935" s="29"/>
      <c r="GJ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</row>
    <row r="1936" spans="2:230" ht="12.75">
      <c r="B1936" s="48"/>
      <c r="C1936" s="48"/>
      <c r="D1936" s="48"/>
      <c r="E1936" s="55"/>
      <c r="F1936" s="56"/>
      <c r="G1936" s="56"/>
      <c r="H1936" s="56"/>
      <c r="I1936" s="48"/>
      <c r="J1936" s="48"/>
      <c r="K1936" s="48"/>
      <c r="L1936" s="56"/>
      <c r="S1936" s="52"/>
      <c r="T1936" s="116"/>
      <c r="U1936" s="116"/>
      <c r="V1936" s="116"/>
      <c r="W1936" s="116"/>
      <c r="X1936" s="43"/>
      <c r="Y1936" s="43"/>
      <c r="Z1936" s="42"/>
      <c r="AA1936" s="43"/>
      <c r="AB1936" s="45"/>
      <c r="AC1936" s="45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</row>
    <row r="1937" spans="2:230" ht="12.75">
      <c r="B1937" s="48"/>
      <c r="C1937" s="48"/>
      <c r="D1937" s="48"/>
      <c r="E1937" s="55"/>
      <c r="F1937" s="56"/>
      <c r="G1937" s="56"/>
      <c r="H1937" s="56"/>
      <c r="I1937" s="48"/>
      <c r="J1937" s="48"/>
      <c r="K1937" s="48"/>
      <c r="L1937" s="56"/>
      <c r="S1937" s="52"/>
      <c r="T1937" s="116"/>
      <c r="U1937" s="116"/>
      <c r="V1937" s="116"/>
      <c r="W1937" s="116"/>
      <c r="X1937" s="43"/>
      <c r="Y1937" s="43"/>
      <c r="Z1937" s="42"/>
      <c r="AA1937" s="43"/>
      <c r="AB1937" s="45"/>
      <c r="AC1937" s="45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  <c r="BI1937" s="29"/>
      <c r="BJ1937" s="29"/>
      <c r="BK1937" s="29"/>
      <c r="BL1937" s="29"/>
      <c r="BM1937" s="29"/>
      <c r="BN1937" s="29"/>
      <c r="BO1937" s="29"/>
      <c r="BP1937" s="29"/>
      <c r="BQ1937" s="29"/>
      <c r="BR1937" s="29"/>
      <c r="BS1937" s="29"/>
      <c r="BT1937" s="29"/>
      <c r="BU1937" s="29"/>
      <c r="BV1937" s="29"/>
      <c r="BW1937" s="29"/>
      <c r="BX1937" s="29"/>
      <c r="BY1937" s="29"/>
      <c r="BZ1937" s="29"/>
      <c r="CA1937" s="29"/>
      <c r="CB1937" s="29"/>
      <c r="CC1937" s="29"/>
      <c r="CD1937" s="29"/>
      <c r="CE1937" s="29"/>
      <c r="CF1937" s="29"/>
      <c r="CG1937" s="29"/>
      <c r="CH1937" s="29"/>
      <c r="CI1937" s="29"/>
      <c r="CJ1937" s="29"/>
      <c r="CK1937" s="29"/>
      <c r="CL1937" s="29"/>
      <c r="CM1937" s="29"/>
      <c r="CN1937" s="29"/>
      <c r="CO1937" s="29"/>
      <c r="CP1937" s="29"/>
      <c r="CQ1937" s="29"/>
      <c r="CR1937" s="29"/>
      <c r="CS1937" s="29"/>
      <c r="CT1937" s="29"/>
      <c r="CU1937" s="29"/>
      <c r="CV1937" s="29"/>
      <c r="CW1937" s="29"/>
      <c r="CX1937" s="29"/>
      <c r="CY1937" s="29"/>
      <c r="CZ1937" s="29"/>
      <c r="DA1937" s="29"/>
      <c r="DB1937" s="29"/>
      <c r="DC1937" s="29"/>
      <c r="DD1937" s="29"/>
      <c r="DE1937" s="29"/>
      <c r="DF1937" s="29"/>
      <c r="DG1937" s="29"/>
      <c r="DH1937" s="29"/>
      <c r="DI1937" s="29"/>
      <c r="DJ1937" s="29"/>
      <c r="DK1937" s="29"/>
      <c r="DL1937" s="29"/>
      <c r="DM1937" s="29"/>
      <c r="DN1937" s="29"/>
      <c r="DO1937" s="29"/>
      <c r="DP1937" s="29"/>
      <c r="DQ1937" s="29"/>
      <c r="DR1937" s="29"/>
      <c r="DS1937" s="29"/>
      <c r="DT1937" s="29"/>
      <c r="DU1937" s="29"/>
      <c r="DV1937" s="29"/>
      <c r="DW1937" s="29"/>
      <c r="DX1937" s="29"/>
      <c r="DY1937" s="29"/>
      <c r="DZ1937" s="29"/>
      <c r="EA1937" s="29"/>
      <c r="EB1937" s="29"/>
      <c r="EC1937" s="29"/>
      <c r="ED1937" s="29"/>
      <c r="EE1937" s="29"/>
      <c r="EF1937" s="29"/>
      <c r="EG1937" s="29"/>
      <c r="EH1937" s="29"/>
      <c r="EI1937" s="29"/>
      <c r="EJ1937" s="29"/>
      <c r="EK1937" s="29"/>
      <c r="EL1937" s="29"/>
      <c r="EM1937" s="29"/>
      <c r="EN1937" s="29"/>
      <c r="EO1937" s="29"/>
      <c r="EP1937" s="29"/>
      <c r="EQ1937" s="29"/>
      <c r="ER1937" s="29"/>
      <c r="ES1937" s="29"/>
      <c r="ET1937" s="29"/>
      <c r="EU1937" s="29"/>
      <c r="EV1937" s="29"/>
      <c r="EW1937" s="29"/>
      <c r="EX1937" s="29"/>
      <c r="EY1937" s="29"/>
      <c r="EZ1937" s="29"/>
      <c r="FA1937" s="29"/>
      <c r="FB1937" s="29"/>
      <c r="FC1937" s="29"/>
      <c r="FD1937" s="29"/>
      <c r="FE1937" s="29"/>
      <c r="FF1937" s="29"/>
      <c r="FG1937" s="29"/>
      <c r="FH1937" s="29"/>
      <c r="FI1937" s="29"/>
      <c r="FJ1937" s="29"/>
      <c r="FK1937" s="29"/>
      <c r="FL1937" s="29"/>
      <c r="FM1937" s="29"/>
      <c r="FN1937" s="29"/>
      <c r="FO1937" s="29"/>
      <c r="FP1937" s="29"/>
      <c r="FQ1937" s="29"/>
      <c r="FR1937" s="29"/>
      <c r="FS1937" s="29"/>
      <c r="FT1937" s="29"/>
      <c r="FU1937" s="29"/>
      <c r="FV1937" s="29"/>
      <c r="FW1937" s="29"/>
      <c r="FX1937" s="29"/>
      <c r="FY1937" s="29"/>
      <c r="FZ1937" s="29"/>
      <c r="GA1937" s="29"/>
      <c r="GB1937" s="29"/>
      <c r="GC1937" s="29"/>
      <c r="GD1937" s="29"/>
      <c r="GE1937" s="29"/>
      <c r="GF1937" s="29"/>
      <c r="GG1937" s="29"/>
      <c r="GH1937" s="29"/>
      <c r="GI1937" s="29"/>
      <c r="GJ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</row>
    <row r="1938" spans="2:230" ht="12.75">
      <c r="B1938" s="48"/>
      <c r="C1938" s="48"/>
      <c r="D1938" s="48"/>
      <c r="E1938" s="55"/>
      <c r="F1938" s="56"/>
      <c r="G1938" s="56"/>
      <c r="H1938" s="56"/>
      <c r="I1938" s="48"/>
      <c r="J1938" s="48"/>
      <c r="K1938" s="48"/>
      <c r="L1938" s="56"/>
      <c r="S1938" s="52"/>
      <c r="T1938" s="116"/>
      <c r="U1938" s="116"/>
      <c r="V1938" s="116"/>
      <c r="W1938" s="116"/>
      <c r="X1938" s="43"/>
      <c r="Y1938" s="43"/>
      <c r="Z1938" s="42"/>
      <c r="AA1938" s="43"/>
      <c r="AB1938" s="45"/>
      <c r="AC1938" s="45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  <c r="BE1938" s="29"/>
      <c r="BF1938" s="29"/>
      <c r="BG1938" s="29"/>
      <c r="BH1938" s="29"/>
      <c r="BI1938" s="29"/>
      <c r="BJ1938" s="29"/>
      <c r="BK1938" s="29"/>
      <c r="BL1938" s="29"/>
      <c r="BM1938" s="29"/>
      <c r="BN1938" s="29"/>
      <c r="BO1938" s="29"/>
      <c r="BP1938" s="29"/>
      <c r="BQ1938" s="29"/>
      <c r="BR1938" s="29"/>
      <c r="BS1938" s="29"/>
      <c r="BT1938" s="29"/>
      <c r="BU1938" s="29"/>
      <c r="BV1938" s="29"/>
      <c r="BW1938" s="29"/>
      <c r="BX1938" s="29"/>
      <c r="BY1938" s="29"/>
      <c r="BZ1938" s="29"/>
      <c r="CA1938" s="29"/>
      <c r="CB1938" s="29"/>
      <c r="CC1938" s="29"/>
      <c r="CD1938" s="29"/>
      <c r="CE1938" s="29"/>
      <c r="CF1938" s="29"/>
      <c r="CG1938" s="29"/>
      <c r="CH1938" s="29"/>
      <c r="CI1938" s="29"/>
      <c r="CJ1938" s="29"/>
      <c r="CK1938" s="29"/>
      <c r="CL1938" s="29"/>
      <c r="CM1938" s="29"/>
      <c r="CN1938" s="29"/>
      <c r="CO1938" s="29"/>
      <c r="CP1938" s="29"/>
      <c r="CQ1938" s="29"/>
      <c r="CR1938" s="29"/>
      <c r="CS1938" s="29"/>
      <c r="CT1938" s="29"/>
      <c r="CU1938" s="29"/>
      <c r="CV1938" s="29"/>
      <c r="CW1938" s="29"/>
      <c r="CX1938" s="29"/>
      <c r="CY1938" s="29"/>
      <c r="CZ1938" s="29"/>
      <c r="DA1938" s="29"/>
      <c r="DB1938" s="29"/>
      <c r="DC1938" s="29"/>
      <c r="DD1938" s="29"/>
      <c r="DE1938" s="29"/>
      <c r="DF1938" s="29"/>
      <c r="DG1938" s="29"/>
      <c r="DH1938" s="29"/>
      <c r="DI1938" s="29"/>
      <c r="DJ1938" s="29"/>
      <c r="DK1938" s="29"/>
      <c r="DL1938" s="29"/>
      <c r="DM1938" s="29"/>
      <c r="DN1938" s="29"/>
      <c r="DO1938" s="29"/>
      <c r="DP1938" s="29"/>
      <c r="DQ1938" s="29"/>
      <c r="DR1938" s="29"/>
      <c r="DS1938" s="29"/>
      <c r="DT1938" s="29"/>
      <c r="DU1938" s="29"/>
      <c r="DV1938" s="29"/>
      <c r="DW1938" s="29"/>
      <c r="DX1938" s="29"/>
      <c r="DY1938" s="29"/>
      <c r="DZ1938" s="29"/>
      <c r="EA1938" s="29"/>
      <c r="EB1938" s="29"/>
      <c r="EC1938" s="29"/>
      <c r="ED1938" s="29"/>
      <c r="EE1938" s="29"/>
      <c r="EF1938" s="29"/>
      <c r="EG1938" s="29"/>
      <c r="EH1938" s="29"/>
      <c r="EI1938" s="29"/>
      <c r="EJ1938" s="29"/>
      <c r="EK1938" s="29"/>
      <c r="EL1938" s="29"/>
      <c r="EM1938" s="29"/>
      <c r="EN1938" s="29"/>
      <c r="EO1938" s="29"/>
      <c r="EP1938" s="29"/>
      <c r="EQ1938" s="29"/>
      <c r="ER1938" s="29"/>
      <c r="ES1938" s="29"/>
      <c r="ET1938" s="29"/>
      <c r="EU1938" s="29"/>
      <c r="EV1938" s="29"/>
      <c r="EW1938" s="29"/>
      <c r="EX1938" s="29"/>
      <c r="EY1938" s="29"/>
      <c r="EZ1938" s="29"/>
      <c r="FA1938" s="29"/>
      <c r="FB1938" s="29"/>
      <c r="FC1938" s="29"/>
      <c r="FD1938" s="29"/>
      <c r="FE1938" s="29"/>
      <c r="FF1938" s="29"/>
      <c r="FG1938" s="29"/>
      <c r="FH1938" s="29"/>
      <c r="FI1938" s="29"/>
      <c r="FJ1938" s="29"/>
      <c r="FK1938" s="29"/>
      <c r="FL1938" s="29"/>
      <c r="FM1938" s="29"/>
      <c r="FN1938" s="29"/>
      <c r="FO1938" s="29"/>
      <c r="FP1938" s="29"/>
      <c r="FQ1938" s="29"/>
      <c r="FR1938" s="29"/>
      <c r="FS1938" s="29"/>
      <c r="FT1938" s="29"/>
      <c r="FU1938" s="29"/>
      <c r="FV1938" s="29"/>
      <c r="FW1938" s="29"/>
      <c r="FX1938" s="29"/>
      <c r="FY1938" s="29"/>
      <c r="FZ1938" s="29"/>
      <c r="GA1938" s="29"/>
      <c r="GB1938" s="29"/>
      <c r="GC1938" s="29"/>
      <c r="GD1938" s="29"/>
      <c r="GE1938" s="29"/>
      <c r="GF1938" s="29"/>
      <c r="GG1938" s="29"/>
      <c r="GH1938" s="29"/>
      <c r="GI1938" s="29"/>
      <c r="GJ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</row>
    <row r="1939" spans="2:230" ht="12.75">
      <c r="B1939" s="48"/>
      <c r="C1939" s="48"/>
      <c r="D1939" s="48"/>
      <c r="E1939" s="55"/>
      <c r="F1939" s="56"/>
      <c r="G1939" s="56"/>
      <c r="H1939" s="56"/>
      <c r="I1939" s="48"/>
      <c r="J1939" s="48"/>
      <c r="K1939" s="48"/>
      <c r="L1939" s="56"/>
      <c r="S1939" s="52"/>
      <c r="T1939" s="116"/>
      <c r="U1939" s="116"/>
      <c r="V1939" s="116"/>
      <c r="W1939" s="116"/>
      <c r="X1939" s="43"/>
      <c r="Y1939" s="43"/>
      <c r="Z1939" s="42"/>
      <c r="AA1939" s="43"/>
      <c r="AB1939" s="45"/>
      <c r="AC1939" s="45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  <c r="BE1939" s="29"/>
      <c r="BF1939" s="29"/>
      <c r="BG1939" s="29"/>
      <c r="BH1939" s="29"/>
      <c r="BI1939" s="29"/>
      <c r="BJ1939" s="29"/>
      <c r="BK1939" s="29"/>
      <c r="BL1939" s="29"/>
      <c r="BM1939" s="29"/>
      <c r="BN1939" s="29"/>
      <c r="BO1939" s="29"/>
      <c r="BP1939" s="29"/>
      <c r="BQ1939" s="29"/>
      <c r="BR1939" s="29"/>
      <c r="BS1939" s="29"/>
      <c r="BT1939" s="29"/>
      <c r="BU1939" s="29"/>
      <c r="BV1939" s="29"/>
      <c r="BW1939" s="29"/>
      <c r="BX1939" s="29"/>
      <c r="BY1939" s="29"/>
      <c r="BZ1939" s="29"/>
      <c r="CA1939" s="29"/>
      <c r="CB1939" s="29"/>
      <c r="CC1939" s="29"/>
      <c r="CD1939" s="29"/>
      <c r="CE1939" s="29"/>
      <c r="CF1939" s="29"/>
      <c r="CG1939" s="29"/>
      <c r="CH1939" s="29"/>
      <c r="CI1939" s="29"/>
      <c r="CJ1939" s="29"/>
      <c r="CK1939" s="29"/>
      <c r="CL1939" s="29"/>
      <c r="CM1939" s="29"/>
      <c r="CN1939" s="29"/>
      <c r="CO1939" s="29"/>
      <c r="CP1939" s="29"/>
      <c r="CQ1939" s="29"/>
      <c r="CR1939" s="29"/>
      <c r="CS1939" s="29"/>
      <c r="CT1939" s="29"/>
      <c r="CU1939" s="29"/>
      <c r="CV1939" s="29"/>
      <c r="CW1939" s="29"/>
      <c r="CX1939" s="29"/>
      <c r="CY1939" s="29"/>
      <c r="CZ1939" s="29"/>
      <c r="DA1939" s="29"/>
      <c r="DB1939" s="29"/>
      <c r="DC1939" s="29"/>
      <c r="DD1939" s="29"/>
      <c r="DE1939" s="29"/>
      <c r="DF1939" s="29"/>
      <c r="DG1939" s="29"/>
      <c r="DH1939" s="29"/>
      <c r="DI1939" s="29"/>
      <c r="DJ1939" s="29"/>
      <c r="DK1939" s="29"/>
      <c r="DL1939" s="29"/>
      <c r="DM1939" s="29"/>
      <c r="DN1939" s="29"/>
      <c r="DO1939" s="29"/>
      <c r="DP1939" s="29"/>
      <c r="DQ1939" s="29"/>
      <c r="DR1939" s="29"/>
      <c r="DS1939" s="29"/>
      <c r="DT1939" s="29"/>
      <c r="DU1939" s="29"/>
      <c r="DV1939" s="29"/>
      <c r="DW1939" s="29"/>
      <c r="DX1939" s="29"/>
      <c r="DY1939" s="29"/>
      <c r="DZ1939" s="29"/>
      <c r="EA1939" s="29"/>
      <c r="EB1939" s="29"/>
      <c r="EC1939" s="29"/>
      <c r="ED1939" s="29"/>
      <c r="EE1939" s="29"/>
      <c r="EF1939" s="29"/>
      <c r="EG1939" s="29"/>
      <c r="EH1939" s="29"/>
      <c r="EI1939" s="29"/>
      <c r="EJ1939" s="29"/>
      <c r="EK1939" s="29"/>
      <c r="EL1939" s="29"/>
      <c r="EM1939" s="29"/>
      <c r="EN1939" s="29"/>
      <c r="EO1939" s="29"/>
      <c r="EP1939" s="29"/>
      <c r="EQ1939" s="29"/>
      <c r="ER1939" s="29"/>
      <c r="ES1939" s="29"/>
      <c r="ET1939" s="29"/>
      <c r="EU1939" s="29"/>
      <c r="EV1939" s="29"/>
      <c r="EW1939" s="29"/>
      <c r="EX1939" s="29"/>
      <c r="EY1939" s="29"/>
      <c r="EZ1939" s="29"/>
      <c r="FA1939" s="29"/>
      <c r="FB1939" s="29"/>
      <c r="FC1939" s="29"/>
      <c r="FD1939" s="29"/>
      <c r="FE1939" s="29"/>
      <c r="FF1939" s="29"/>
      <c r="FG1939" s="29"/>
      <c r="FH1939" s="29"/>
      <c r="FI1939" s="29"/>
      <c r="FJ1939" s="29"/>
      <c r="FK1939" s="29"/>
      <c r="FL1939" s="29"/>
      <c r="FM1939" s="29"/>
      <c r="FN1939" s="29"/>
      <c r="FO1939" s="29"/>
      <c r="FP1939" s="29"/>
      <c r="FQ1939" s="29"/>
      <c r="FR1939" s="29"/>
      <c r="FS1939" s="29"/>
      <c r="FT1939" s="29"/>
      <c r="FU1939" s="29"/>
      <c r="FV1939" s="29"/>
      <c r="FW1939" s="29"/>
      <c r="FX1939" s="29"/>
      <c r="FY1939" s="29"/>
      <c r="FZ1939" s="29"/>
      <c r="GA1939" s="29"/>
      <c r="GB1939" s="29"/>
      <c r="GC1939" s="29"/>
      <c r="GD1939" s="29"/>
      <c r="GE1939" s="29"/>
      <c r="GF1939" s="29"/>
      <c r="GG1939" s="29"/>
      <c r="GH1939" s="29"/>
      <c r="GI1939" s="29"/>
      <c r="GJ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</row>
    <row r="1940" spans="2:230" ht="10.5" customHeight="1">
      <c r="B1940" s="48"/>
      <c r="C1940" s="48"/>
      <c r="D1940" s="48"/>
      <c r="E1940" s="55"/>
      <c r="F1940" s="56"/>
      <c r="G1940" s="56"/>
      <c r="H1940" s="56"/>
      <c r="I1940" s="48"/>
      <c r="J1940" s="48"/>
      <c r="K1940" s="48"/>
      <c r="L1940" s="56"/>
      <c r="S1940" s="52"/>
      <c r="T1940" s="116"/>
      <c r="U1940" s="116"/>
      <c r="V1940" s="116"/>
      <c r="W1940" s="116"/>
    </row>
    <row r="1941" spans="2:230" ht="10.5" customHeight="1">
      <c r="D1941" s="48"/>
      <c r="E1941" s="55"/>
      <c r="F1941" s="56"/>
      <c r="G1941" s="56"/>
      <c r="H1941" s="56"/>
      <c r="I1941" s="48"/>
      <c r="J1941" s="48"/>
      <c r="K1941" s="48"/>
      <c r="L1941" s="56"/>
      <c r="S1941" s="52"/>
      <c r="T1941" s="116"/>
      <c r="U1941" s="116"/>
      <c r="V1941" s="116"/>
      <c r="W1941" s="116"/>
    </row>
    <row r="1942" spans="2:230" ht="10.5" customHeight="1">
      <c r="D1942" s="48"/>
      <c r="E1942" s="55"/>
      <c r="F1942" s="56"/>
      <c r="G1942" s="56"/>
      <c r="H1942" s="56"/>
      <c r="I1942" s="48"/>
      <c r="J1942" s="48"/>
      <c r="K1942" s="48"/>
    </row>
  </sheetData>
  <sheetProtection password="BE3E" sheet="1" objects="1" scenarios="1"/>
  <autoFilter ref="A2:AE157"/>
  <sortState ref="A3:BO27">
    <sortCondition ref="B3:B27"/>
  </sortState>
  <mergeCells count="20">
    <mergeCell ref="M1:M2"/>
    <mergeCell ref="T1:T2"/>
    <mergeCell ref="O1:S1"/>
    <mergeCell ref="N1:N2"/>
    <mergeCell ref="AE1:AE2"/>
    <mergeCell ref="A1:A2"/>
    <mergeCell ref="B1:B2"/>
    <mergeCell ref="C1:C2"/>
    <mergeCell ref="AD1:AD2"/>
    <mergeCell ref="X1:AC1"/>
    <mergeCell ref="D1:D2"/>
    <mergeCell ref="E1:E2"/>
    <mergeCell ref="F1:F2"/>
    <mergeCell ref="G1:G2"/>
    <mergeCell ref="H1:H2"/>
    <mergeCell ref="I1:I2"/>
    <mergeCell ref="J1:J2"/>
    <mergeCell ref="U1:W1"/>
    <mergeCell ref="K1:K2"/>
    <mergeCell ref="L1:L2"/>
  </mergeCells>
  <phoneticPr fontId="0" type="noConversion"/>
  <conditionalFormatting sqref="L186 L16 L157:L161 L77:L81 L144:L152 L65:L66 L5:L7 L69:L73 L59:L63 L37:L39 L46:L56 L42:L44 L87:L99 L101:L113 L132:L141 L29:L35">
    <cfRule type="cellIs" dxfId="113" priority="197" stopIfTrue="1" operator="lessThan">
      <formula>#REF!</formula>
    </cfRule>
    <cfRule type="cellIs" dxfId="112" priority="198" stopIfTrue="1" operator="greaterThan">
      <formula>#REF!</formula>
    </cfRule>
  </conditionalFormatting>
  <conditionalFormatting sqref="L131">
    <cfRule type="cellIs" dxfId="111" priority="113" stopIfTrue="1" operator="lessThan">
      <formula>#REF!</formula>
    </cfRule>
    <cfRule type="cellIs" dxfId="110" priority="114" stopIfTrue="1" operator="greaterThan">
      <formula>#REF!</formula>
    </cfRule>
  </conditionalFormatting>
  <conditionalFormatting sqref="L129">
    <cfRule type="cellIs" dxfId="109" priority="109" stopIfTrue="1" operator="lessThan">
      <formula>#REF!</formula>
    </cfRule>
    <cfRule type="cellIs" dxfId="108" priority="110" stopIfTrue="1" operator="greaterThan">
      <formula>#REF!</formula>
    </cfRule>
  </conditionalFormatting>
  <conditionalFormatting sqref="L25">
    <cfRule type="cellIs" dxfId="107" priority="107" stopIfTrue="1" operator="lessThan">
      <formula>#REF!</formula>
    </cfRule>
    <cfRule type="cellIs" dxfId="106" priority="108" stopIfTrue="1" operator="greaterThan">
      <formula>#REF!</formula>
    </cfRule>
  </conditionalFormatting>
  <conditionalFormatting sqref="L155">
    <cfRule type="cellIs" dxfId="105" priority="105" stopIfTrue="1" operator="lessThan">
      <formula>#REF!</formula>
    </cfRule>
    <cfRule type="cellIs" dxfId="104" priority="106" stopIfTrue="1" operator="greaterThan">
      <formula>#REF!</formula>
    </cfRule>
  </conditionalFormatting>
  <conditionalFormatting sqref="L14:L15">
    <cfRule type="cellIs" dxfId="103" priority="103" stopIfTrue="1" operator="lessThan">
      <formula>#REF!</formula>
    </cfRule>
    <cfRule type="cellIs" dxfId="102" priority="104" stopIfTrue="1" operator="greaterThan">
      <formula>#REF!</formula>
    </cfRule>
  </conditionalFormatting>
  <conditionalFormatting sqref="L24">
    <cfRule type="cellIs" dxfId="101" priority="101" stopIfTrue="1" operator="lessThan">
      <formula>#REF!</formula>
    </cfRule>
    <cfRule type="cellIs" dxfId="100" priority="102" stopIfTrue="1" operator="greaterThan">
      <formula>#REF!</formula>
    </cfRule>
  </conditionalFormatting>
  <conditionalFormatting sqref="L11:L13">
    <cfRule type="cellIs" dxfId="99" priority="99" stopIfTrue="1" operator="lessThan">
      <formula>#REF!</formula>
    </cfRule>
    <cfRule type="cellIs" dxfId="98" priority="100" stopIfTrue="1" operator="greaterThan">
      <formula>#REF!</formula>
    </cfRule>
  </conditionalFormatting>
  <conditionalFormatting sqref="L127:L128">
    <cfRule type="cellIs" dxfId="97" priority="97" stopIfTrue="1" operator="lessThan">
      <formula>#REF!</formula>
    </cfRule>
    <cfRule type="cellIs" dxfId="96" priority="98" stopIfTrue="1" operator="greaterThan">
      <formula>#REF!</formula>
    </cfRule>
  </conditionalFormatting>
  <conditionalFormatting sqref="L156">
    <cfRule type="cellIs" dxfId="95" priority="95" stopIfTrue="1" operator="lessThan">
      <formula>#REF!</formula>
    </cfRule>
    <cfRule type="cellIs" dxfId="94" priority="96" stopIfTrue="1" operator="greaterThan">
      <formula>#REF!</formula>
    </cfRule>
  </conditionalFormatting>
  <conditionalFormatting sqref="L154">
    <cfRule type="cellIs" dxfId="93" priority="93" stopIfTrue="1" operator="lessThan">
      <formula>#REF!</formula>
    </cfRule>
    <cfRule type="cellIs" dxfId="92" priority="94" stopIfTrue="1" operator="greaterThan">
      <formula>#REF!</formula>
    </cfRule>
  </conditionalFormatting>
  <conditionalFormatting sqref="L9:L10 L3:L4">
    <cfRule type="cellIs" dxfId="91" priority="91" stopIfTrue="1" operator="lessThan">
      <formula>#REF!</formula>
    </cfRule>
    <cfRule type="cellIs" dxfId="90" priority="92" stopIfTrue="1" operator="greaterThan">
      <formula>#REF!</formula>
    </cfRule>
  </conditionalFormatting>
  <conditionalFormatting sqref="L18:L19">
    <cfRule type="cellIs" dxfId="89" priority="89" stopIfTrue="1" operator="lessThan">
      <formula>#REF!</formula>
    </cfRule>
    <cfRule type="cellIs" dxfId="88" priority="90" stopIfTrue="1" operator="greaterThan">
      <formula>#REF!</formula>
    </cfRule>
  </conditionalFormatting>
  <conditionalFormatting sqref="L117 L125">
    <cfRule type="cellIs" dxfId="87" priority="87" stopIfTrue="1" operator="lessThan">
      <formula>#REF!</formula>
    </cfRule>
    <cfRule type="cellIs" dxfId="86" priority="88" stopIfTrue="1" operator="greaterThan">
      <formula>#REF!</formula>
    </cfRule>
  </conditionalFormatting>
  <conditionalFormatting sqref="L40">
    <cfRule type="cellIs" dxfId="85" priority="85" stopIfTrue="1" operator="lessThan">
      <formula>#REF!</formula>
    </cfRule>
    <cfRule type="cellIs" dxfId="84" priority="86" stopIfTrue="1" operator="greaterThan">
      <formula>#REF!</formula>
    </cfRule>
  </conditionalFormatting>
  <conditionalFormatting sqref="L22:L23">
    <cfRule type="cellIs" dxfId="83" priority="83" stopIfTrue="1" operator="lessThan">
      <formula>#REF!</formula>
    </cfRule>
    <cfRule type="cellIs" dxfId="82" priority="84" stopIfTrue="1" operator="greaterThan">
      <formula>#REF!</formula>
    </cfRule>
  </conditionalFormatting>
  <conditionalFormatting sqref="L43:L44">
    <cfRule type="cellIs" dxfId="81" priority="81" stopIfTrue="1" operator="lessThan">
      <formula>#REF!</formula>
    </cfRule>
    <cfRule type="cellIs" dxfId="80" priority="82" stopIfTrue="1" operator="greaterThan">
      <formula>#REF!</formula>
    </cfRule>
  </conditionalFormatting>
  <conditionalFormatting sqref="L84">
    <cfRule type="cellIs" dxfId="79" priority="79" stopIfTrue="1" operator="lessThan">
      <formula>#REF!</formula>
    </cfRule>
    <cfRule type="cellIs" dxfId="78" priority="80" stopIfTrue="1" operator="greaterThan">
      <formula>#REF!</formula>
    </cfRule>
  </conditionalFormatting>
  <conditionalFormatting sqref="L17">
    <cfRule type="cellIs" dxfId="77" priority="77" stopIfTrue="1" operator="lessThan">
      <formula>#REF!</formula>
    </cfRule>
    <cfRule type="cellIs" dxfId="76" priority="78" stopIfTrue="1" operator="greaterThan">
      <formula>#REF!</formula>
    </cfRule>
  </conditionalFormatting>
  <conditionalFormatting sqref="L82">
    <cfRule type="cellIs" dxfId="75" priority="75" stopIfTrue="1" operator="lessThan">
      <formula>#REF!</formula>
    </cfRule>
    <cfRule type="cellIs" dxfId="74" priority="76" stopIfTrue="1" operator="greaterThan">
      <formula>#REF!</formula>
    </cfRule>
  </conditionalFormatting>
  <conditionalFormatting sqref="L20:L21">
    <cfRule type="cellIs" dxfId="73" priority="73" stopIfTrue="1" operator="lessThan">
      <formula>#REF!</formula>
    </cfRule>
    <cfRule type="cellIs" dxfId="72" priority="74" stopIfTrue="1" operator="greaterThan">
      <formula>#REF!</formula>
    </cfRule>
  </conditionalFormatting>
  <conditionalFormatting sqref="L120">
    <cfRule type="cellIs" dxfId="71" priority="71" stopIfTrue="1" operator="lessThan">
      <formula>#REF!</formula>
    </cfRule>
    <cfRule type="cellIs" dxfId="70" priority="72" stopIfTrue="1" operator="greaterThan">
      <formula>#REF!</formula>
    </cfRule>
  </conditionalFormatting>
  <conditionalFormatting sqref="L118">
    <cfRule type="cellIs" dxfId="69" priority="69" stopIfTrue="1" operator="lessThan">
      <formula>#REF!</formula>
    </cfRule>
    <cfRule type="cellIs" dxfId="68" priority="70" stopIfTrue="1" operator="greaterThan">
      <formula>#REF!</formula>
    </cfRule>
  </conditionalFormatting>
  <conditionalFormatting sqref="L45">
    <cfRule type="cellIs" dxfId="67" priority="67" stopIfTrue="1" operator="lessThan">
      <formula>#REF!</formula>
    </cfRule>
    <cfRule type="cellIs" dxfId="66" priority="68" stopIfTrue="1" operator="greaterThan">
      <formula>#REF!</formula>
    </cfRule>
  </conditionalFormatting>
  <conditionalFormatting sqref="L45">
    <cfRule type="cellIs" dxfId="65" priority="65" stopIfTrue="1" operator="lessThan">
      <formula>#REF!</formula>
    </cfRule>
    <cfRule type="cellIs" dxfId="64" priority="66" stopIfTrue="1" operator="greaterThan">
      <formula>#REF!</formula>
    </cfRule>
  </conditionalFormatting>
  <conditionalFormatting sqref="L76">
    <cfRule type="cellIs" dxfId="63" priority="63" stopIfTrue="1" operator="lessThan">
      <formula>#REF!</formula>
    </cfRule>
    <cfRule type="cellIs" dxfId="62" priority="64" stopIfTrue="1" operator="greaterThan">
      <formula>#REF!</formula>
    </cfRule>
  </conditionalFormatting>
  <conditionalFormatting sqref="L123">
    <cfRule type="cellIs" dxfId="61" priority="61" stopIfTrue="1" operator="lessThan">
      <formula>#REF!</formula>
    </cfRule>
    <cfRule type="cellIs" dxfId="60" priority="62" stopIfTrue="1" operator="greaterThan">
      <formula>#REF!</formula>
    </cfRule>
  </conditionalFormatting>
  <conditionalFormatting sqref="L122">
    <cfRule type="cellIs" dxfId="59" priority="59" stopIfTrue="1" operator="lessThan">
      <formula>#REF!</formula>
    </cfRule>
    <cfRule type="cellIs" dxfId="58" priority="60" stopIfTrue="1" operator="greaterThan">
      <formula>#REF!</formula>
    </cfRule>
  </conditionalFormatting>
  <conditionalFormatting sqref="L83">
    <cfRule type="cellIs" dxfId="57" priority="57" stopIfTrue="1" operator="lessThan">
      <formula>#REF!</formula>
    </cfRule>
    <cfRule type="cellIs" dxfId="56" priority="58" stopIfTrue="1" operator="greaterThan">
      <formula>#REF!</formula>
    </cfRule>
  </conditionalFormatting>
  <conditionalFormatting sqref="L142">
    <cfRule type="cellIs" dxfId="55" priority="55" stopIfTrue="1" operator="lessThan">
      <formula>#REF!</formula>
    </cfRule>
    <cfRule type="cellIs" dxfId="54" priority="56" stopIfTrue="1" operator="greaterThan">
      <formula>#REF!</formula>
    </cfRule>
  </conditionalFormatting>
  <conditionalFormatting sqref="L114">
    <cfRule type="cellIs" dxfId="53" priority="53" stopIfTrue="1" operator="lessThan">
      <formula>#REF!</formula>
    </cfRule>
    <cfRule type="cellIs" dxfId="52" priority="54" stopIfTrue="1" operator="greaterThan">
      <formula>#REF!</formula>
    </cfRule>
  </conditionalFormatting>
  <conditionalFormatting sqref="L86">
    <cfRule type="cellIs" dxfId="51" priority="51" stopIfTrue="1" operator="lessThan">
      <formula>#REF!</formula>
    </cfRule>
    <cfRule type="cellIs" dxfId="50" priority="52" stopIfTrue="1" operator="greaterThan">
      <formula>#REF!</formula>
    </cfRule>
  </conditionalFormatting>
  <conditionalFormatting sqref="L64">
    <cfRule type="cellIs" dxfId="49" priority="49" stopIfTrue="1" operator="lessThan">
      <formula>#REF!</formula>
    </cfRule>
    <cfRule type="cellIs" dxfId="48" priority="50" stopIfTrue="1" operator="greaterThan">
      <formula>#REF!</formula>
    </cfRule>
  </conditionalFormatting>
  <conditionalFormatting sqref="L27">
    <cfRule type="cellIs" dxfId="47" priority="47" stopIfTrue="1" operator="lessThan">
      <formula>#REF!</formula>
    </cfRule>
    <cfRule type="cellIs" dxfId="46" priority="48" stopIfTrue="1" operator="greaterThan">
      <formula>#REF!</formula>
    </cfRule>
  </conditionalFormatting>
  <conditionalFormatting sqref="L28">
    <cfRule type="cellIs" dxfId="45" priority="45" stopIfTrue="1" operator="lessThan">
      <formula>#REF!</formula>
    </cfRule>
    <cfRule type="cellIs" dxfId="44" priority="46" stopIfTrue="1" operator="greaterThan">
      <formula>#REF!</formula>
    </cfRule>
  </conditionalFormatting>
  <conditionalFormatting sqref="L115">
    <cfRule type="cellIs" dxfId="43" priority="43" stopIfTrue="1" operator="lessThan">
      <formula>#REF!</formula>
    </cfRule>
    <cfRule type="cellIs" dxfId="42" priority="44" stopIfTrue="1" operator="greaterThan">
      <formula>#REF!</formula>
    </cfRule>
  </conditionalFormatting>
  <conditionalFormatting sqref="L124">
    <cfRule type="cellIs" dxfId="41" priority="41" stopIfTrue="1" operator="lessThan">
      <formula>#REF!</formula>
    </cfRule>
    <cfRule type="cellIs" dxfId="40" priority="42" stopIfTrue="1" operator="greaterThan">
      <formula>#REF!</formula>
    </cfRule>
  </conditionalFormatting>
  <conditionalFormatting sqref="L121">
    <cfRule type="cellIs" dxfId="39" priority="39" stopIfTrue="1" operator="lessThan">
      <formula>#REF!</formula>
    </cfRule>
    <cfRule type="cellIs" dxfId="38" priority="40" stopIfTrue="1" operator="greaterThan">
      <formula>#REF!</formula>
    </cfRule>
  </conditionalFormatting>
  <conditionalFormatting sqref="L130">
    <cfRule type="cellIs" dxfId="37" priority="37" stopIfTrue="1" operator="lessThan">
      <formula>#REF!</formula>
    </cfRule>
    <cfRule type="cellIs" dxfId="36" priority="38" stopIfTrue="1" operator="greaterThan">
      <formula>#REF!</formula>
    </cfRule>
  </conditionalFormatting>
  <conditionalFormatting sqref="L74">
    <cfRule type="cellIs" dxfId="35" priority="35" stopIfTrue="1" operator="lessThan">
      <formula>#REF!</formula>
    </cfRule>
    <cfRule type="cellIs" dxfId="34" priority="36" stopIfTrue="1" operator="greaterThan">
      <formula>#REF!</formula>
    </cfRule>
  </conditionalFormatting>
  <conditionalFormatting sqref="L143">
    <cfRule type="cellIs" dxfId="33" priority="33" stopIfTrue="1" operator="lessThan">
      <formula>#REF!</formula>
    </cfRule>
    <cfRule type="cellIs" dxfId="32" priority="34" stopIfTrue="1" operator="greaterThan">
      <formula>#REF!</formula>
    </cfRule>
  </conditionalFormatting>
  <conditionalFormatting sqref="L153">
    <cfRule type="cellIs" dxfId="31" priority="31" stopIfTrue="1" operator="lessThan">
      <formula>#REF!</formula>
    </cfRule>
    <cfRule type="cellIs" dxfId="30" priority="32" stopIfTrue="1" operator="greaterThan">
      <formula>#REF!</formula>
    </cfRule>
  </conditionalFormatting>
  <conditionalFormatting sqref="L26">
    <cfRule type="cellIs" dxfId="29" priority="29" stopIfTrue="1" operator="lessThan">
      <formula>#REF!</formula>
    </cfRule>
    <cfRule type="cellIs" dxfId="28" priority="30" stopIfTrue="1" operator="greaterThan">
      <formula>#REF!</formula>
    </cfRule>
  </conditionalFormatting>
  <conditionalFormatting sqref="L68">
    <cfRule type="cellIs" dxfId="27" priority="27" stopIfTrue="1" operator="lessThan">
      <formula>#REF!</formula>
    </cfRule>
    <cfRule type="cellIs" dxfId="26" priority="28" stopIfTrue="1" operator="greaterThan">
      <formula>#REF!</formula>
    </cfRule>
  </conditionalFormatting>
  <conditionalFormatting sqref="L58">
    <cfRule type="cellIs" dxfId="25" priority="25" stopIfTrue="1" operator="lessThan">
      <formula>#REF!</formula>
    </cfRule>
    <cfRule type="cellIs" dxfId="24" priority="26" stopIfTrue="1" operator="greaterThan">
      <formula>#REF!</formula>
    </cfRule>
  </conditionalFormatting>
  <conditionalFormatting sqref="L36">
    <cfRule type="cellIs" dxfId="23" priority="23" stopIfTrue="1" operator="lessThan">
      <formula>#REF!</formula>
    </cfRule>
    <cfRule type="cellIs" dxfId="22" priority="24" stopIfTrue="1" operator="greaterThan">
      <formula>#REF!</formula>
    </cfRule>
  </conditionalFormatting>
  <conditionalFormatting sqref="L119">
    <cfRule type="cellIs" dxfId="21" priority="21" stopIfTrue="1" operator="lessThan">
      <formula>#REF!</formula>
    </cfRule>
    <cfRule type="cellIs" dxfId="20" priority="22" stopIfTrue="1" operator="greaterThan">
      <formula>#REF!</formula>
    </cfRule>
  </conditionalFormatting>
  <conditionalFormatting sqref="L8">
    <cfRule type="cellIs" dxfId="19" priority="19" stopIfTrue="1" operator="lessThan">
      <formula>#REF!</formula>
    </cfRule>
    <cfRule type="cellIs" dxfId="18" priority="20" stopIfTrue="1" operator="greaterThan">
      <formula>#REF!</formula>
    </cfRule>
  </conditionalFormatting>
  <conditionalFormatting sqref="L100">
    <cfRule type="cellIs" dxfId="17" priority="17" stopIfTrue="1" operator="lessThan">
      <formula>#REF!</formula>
    </cfRule>
    <cfRule type="cellIs" dxfId="16" priority="18" stopIfTrue="1" operator="greaterThan">
      <formula>#REF!</formula>
    </cfRule>
  </conditionalFormatting>
  <conditionalFormatting sqref="L57">
    <cfRule type="cellIs" dxfId="15" priority="15" stopIfTrue="1" operator="lessThan">
      <formula>#REF!</formula>
    </cfRule>
    <cfRule type="cellIs" dxfId="14" priority="16" stopIfTrue="1" operator="greaterThan">
      <formula>#REF!</formula>
    </cfRule>
  </conditionalFormatting>
  <conditionalFormatting sqref="L67">
    <cfRule type="cellIs" dxfId="13" priority="13" stopIfTrue="1" operator="lessThan">
      <formula>#REF!</formula>
    </cfRule>
    <cfRule type="cellIs" dxfId="12" priority="14" stopIfTrue="1" operator="greaterThan">
      <formula>#REF!</formula>
    </cfRule>
  </conditionalFormatting>
  <conditionalFormatting sqref="L85">
    <cfRule type="cellIs" dxfId="11" priority="11" stopIfTrue="1" operator="lessThan">
      <formula>#REF!</formula>
    </cfRule>
    <cfRule type="cellIs" dxfId="10" priority="12" stopIfTrue="1" operator="greaterThan">
      <formula>#REF!</formula>
    </cfRule>
  </conditionalFormatting>
  <conditionalFormatting sqref="L75">
    <cfRule type="cellIs" dxfId="9" priority="9" stopIfTrue="1" operator="lessThan">
      <formula>#REF!</formula>
    </cfRule>
    <cfRule type="cellIs" dxfId="8" priority="10" stopIfTrue="1" operator="greaterThan">
      <formula>#REF!</formula>
    </cfRule>
  </conditionalFormatting>
  <conditionalFormatting sqref="L116">
    <cfRule type="cellIs" dxfId="7" priority="7" stopIfTrue="1" operator="lessThan">
      <formula>#REF!</formula>
    </cfRule>
    <cfRule type="cellIs" dxfId="6" priority="8" stopIfTrue="1" operator="greaterThan">
      <formula>#REF!</formula>
    </cfRule>
  </conditionalFormatting>
  <conditionalFormatting sqref="L41">
    <cfRule type="cellIs" dxfId="5" priority="5" stopIfTrue="1" operator="lessThan">
      <formula>#REF!</formula>
    </cfRule>
    <cfRule type="cellIs" dxfId="4" priority="6" stopIfTrue="1" operator="greaterThan">
      <formula>#REF!</formula>
    </cfRule>
  </conditionalFormatting>
  <conditionalFormatting sqref="L41">
    <cfRule type="cellIs" dxfId="3" priority="3" stopIfTrue="1" operator="lessThan">
      <formula>#REF!</formula>
    </cfRule>
    <cfRule type="cellIs" dxfId="2" priority="4" stopIfTrue="1" operator="greaterThan">
      <formula>#REF!</formula>
    </cfRule>
  </conditionalFormatting>
  <conditionalFormatting sqref="L126">
    <cfRule type="cellIs" dxfId="1" priority="1" stopIfTrue="1" operator="lessThan">
      <formula>#REF!</formula>
    </cfRule>
    <cfRule type="cellIs" dxfId="0" priority="2" stopIfTrue="1" operator="greaterThan">
      <formula>#REF!</formula>
    </cfRule>
  </conditionalFormatting>
  <dataValidations disablePrompts="1" count="1">
    <dataValidation type="list" allowBlank="1" showInputMessage="1" showErrorMessage="1" sqref="T158:W185">
      <formula1>#REF!</formula1>
    </dataValidation>
  </dataValidations>
  <printOptions horizontalCentered="1"/>
  <pageMargins left="0.19685039370078741" right="0" top="0.39370078740157483" bottom="0.39370078740157483" header="0.19685039370078741" footer="0"/>
  <pageSetup paperSize="9" scale="60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RELAÇÃO COMPLETA 2015_16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</dc:creator>
  <cp:lastModifiedBy>Arno</cp:lastModifiedBy>
  <cp:revision>1</cp:revision>
  <cp:lastPrinted>2015-12-15T20:02:51Z</cp:lastPrinted>
  <dcterms:created xsi:type="dcterms:W3CDTF">2004-05-05T13:52:00Z</dcterms:created>
  <dcterms:modified xsi:type="dcterms:W3CDTF">2016-01-20T18:51:54Z</dcterms:modified>
</cp:coreProperties>
</file>