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60" windowWidth="16380" windowHeight="8130"/>
  </bookViews>
  <sheets>
    <sheet name="RELAÇÃO COMPLETA 2014" sheetId="1" r:id="rId1"/>
    <sheet name="Plan1" sheetId="2" r:id="rId2"/>
  </sheets>
  <definedNames>
    <definedName name="__xlnm._FilterDatabase" localSheetId="0">'RELAÇÃO COMPLETA 2014'!$A$1:$AI$300</definedName>
    <definedName name="_xlnm._FilterDatabase" localSheetId="0" hidden="1">'RELAÇÃO COMPLETA 2014'!$A$1:$AI$301</definedName>
  </definedNames>
  <calcPr calcId="145621" iterateDelta="1E-4"/>
</workbook>
</file>

<file path=xl/calcChain.xml><?xml version="1.0" encoding="utf-8"?>
<calcChain xmlns="http://schemas.openxmlformats.org/spreadsheetml/2006/main">
  <c r="H2" i="1"/>
  <c r="L2" s="1"/>
  <c r="L3"/>
  <c r="H4"/>
  <c r="L4" s="1"/>
  <c r="L5"/>
  <c r="H6"/>
  <c r="L6" s="1"/>
  <c r="L7"/>
  <c r="L8"/>
  <c r="H9"/>
  <c r="L9" s="1"/>
  <c r="H10"/>
  <c r="L10" s="1"/>
  <c r="L11"/>
  <c r="H12"/>
  <c r="L12" s="1"/>
  <c r="L13"/>
  <c r="H14"/>
  <c r="L14" s="1"/>
  <c r="L15"/>
  <c r="H16"/>
  <c r="L16" s="1"/>
  <c r="H17"/>
  <c r="L17" s="1"/>
  <c r="L18"/>
  <c r="H19"/>
  <c r="L19" s="1"/>
  <c r="H20"/>
  <c r="L20" s="1"/>
  <c r="H21"/>
  <c r="L21" s="1"/>
  <c r="H22"/>
  <c r="L22" s="1"/>
  <c r="H23"/>
  <c r="L23" s="1"/>
  <c r="L24"/>
  <c r="L25"/>
  <c r="H26"/>
  <c r="L26" s="1"/>
  <c r="H27"/>
  <c r="L27" s="1"/>
  <c r="L28"/>
  <c r="L29"/>
  <c r="H30"/>
  <c r="L30" s="1"/>
  <c r="L31"/>
  <c r="H32"/>
  <c r="L32" s="1"/>
  <c r="L33"/>
  <c r="L34"/>
  <c r="H35"/>
  <c r="L35" s="1"/>
  <c r="L36"/>
  <c r="L37"/>
  <c r="L38"/>
  <c r="L39"/>
  <c r="L40"/>
  <c r="L41"/>
  <c r="H42"/>
  <c r="L42" s="1"/>
  <c r="H43"/>
  <c r="L43" s="1"/>
  <c r="L44"/>
  <c r="H45"/>
  <c r="L45" s="1"/>
  <c r="H46"/>
  <c r="L46" s="1"/>
  <c r="L47"/>
  <c r="L48"/>
  <c r="H49"/>
  <c r="L49" s="1"/>
  <c r="H50"/>
  <c r="L50" s="1"/>
  <c r="L51"/>
  <c r="H52"/>
  <c r="L52" s="1"/>
  <c r="H53"/>
  <c r="L53" s="1"/>
  <c r="L54"/>
  <c r="L55"/>
  <c r="L56"/>
  <c r="H57"/>
  <c r="L57" s="1"/>
  <c r="H58"/>
  <c r="L58" s="1"/>
  <c r="L59"/>
  <c r="H60"/>
  <c r="L60" s="1"/>
  <c r="H61"/>
  <c r="L61" s="1"/>
  <c r="H62"/>
  <c r="L62" s="1"/>
  <c r="H63"/>
  <c r="L63" s="1"/>
  <c r="L64"/>
  <c r="H65"/>
  <c r="L65" s="1"/>
  <c r="L66"/>
  <c r="L67"/>
  <c r="H68"/>
  <c r="L68" s="1"/>
  <c r="H69"/>
  <c r="L69" s="1"/>
  <c r="L70"/>
  <c r="H71"/>
  <c r="L71" s="1"/>
  <c r="H72"/>
  <c r="L72" s="1"/>
  <c r="L73"/>
  <c r="L74"/>
  <c r="H75"/>
  <c r="L75" s="1"/>
  <c r="H76"/>
  <c r="L76" s="1"/>
  <c r="H77"/>
  <c r="L77" s="1"/>
  <c r="H78"/>
  <c r="L78" s="1"/>
  <c r="H79"/>
  <c r="L79" s="1"/>
  <c r="H80"/>
  <c r="L80" s="1"/>
  <c r="H81"/>
  <c r="L81" s="1"/>
  <c r="L82"/>
  <c r="L83"/>
  <c r="L84"/>
  <c r="H85"/>
  <c r="L85" s="1"/>
  <c r="H86"/>
  <c r="L86" s="1"/>
  <c r="L87"/>
  <c r="L88"/>
  <c r="H89"/>
  <c r="L89" s="1"/>
  <c r="H90"/>
  <c r="L90" s="1"/>
  <c r="L91"/>
  <c r="L92"/>
  <c r="L93"/>
  <c r="H94"/>
  <c r="L94" s="1"/>
  <c r="L95"/>
  <c r="L96"/>
  <c r="L97"/>
  <c r="L98"/>
  <c r="L99"/>
  <c r="H100"/>
  <c r="L100" s="1"/>
  <c r="H101"/>
  <c r="L101" s="1"/>
  <c r="H102"/>
  <c r="L102" s="1"/>
  <c r="H103"/>
  <c r="L103" s="1"/>
  <c r="L104"/>
  <c r="H105"/>
  <c r="L105" s="1"/>
  <c r="L106"/>
  <c r="H107"/>
  <c r="L107" s="1"/>
  <c r="L108"/>
  <c r="L109"/>
  <c r="H110"/>
  <c r="L110" s="1"/>
  <c r="H111"/>
  <c r="L111" s="1"/>
  <c r="L112"/>
  <c r="H113"/>
  <c r="L113" s="1"/>
  <c r="L114"/>
  <c r="H115"/>
  <c r="L115" s="1"/>
  <c r="L116"/>
  <c r="H117"/>
  <c r="L117" s="1"/>
  <c r="L118"/>
  <c r="L119"/>
  <c r="H120"/>
  <c r="L120" s="1"/>
  <c r="L121"/>
  <c r="H122"/>
  <c r="L122" s="1"/>
  <c r="H123"/>
  <c r="L123" s="1"/>
  <c r="L124"/>
  <c r="L125"/>
  <c r="H126"/>
  <c r="L126" s="1"/>
  <c r="L127"/>
  <c r="L128"/>
  <c r="L129"/>
  <c r="H130"/>
  <c r="L130" s="1"/>
  <c r="L131"/>
  <c r="H132"/>
  <c r="L132" s="1"/>
  <c r="H133"/>
  <c r="L133" s="1"/>
  <c r="H134"/>
  <c r="L134" s="1"/>
  <c r="L135"/>
  <c r="L136"/>
  <c r="H137"/>
  <c r="L137" s="1"/>
  <c r="H138"/>
  <c r="L138" s="1"/>
  <c r="H139"/>
  <c r="L139" s="1"/>
  <c r="L140"/>
  <c r="H141"/>
  <c r="L141" s="1"/>
  <c r="L142"/>
  <c r="L143"/>
  <c r="H144"/>
  <c r="L144" s="1"/>
  <c r="L145"/>
  <c r="H146"/>
  <c r="L146" s="1"/>
  <c r="L147"/>
  <c r="L148"/>
  <c r="L149"/>
  <c r="H150"/>
  <c r="L150" s="1"/>
  <c r="H151"/>
  <c r="L151" s="1"/>
  <c r="L152"/>
  <c r="L153"/>
  <c r="H154"/>
  <c r="L154" s="1"/>
  <c r="L155"/>
  <c r="H156"/>
  <c r="L156" s="1"/>
  <c r="L157"/>
  <c r="H158"/>
  <c r="L158" s="1"/>
  <c r="H159"/>
  <c r="L159" s="1"/>
  <c r="H160"/>
  <c r="L160" s="1"/>
  <c r="H161"/>
  <c r="L161" s="1"/>
  <c r="H162"/>
  <c r="L162" s="1"/>
  <c r="H163"/>
  <c r="L163" s="1"/>
  <c r="L164"/>
  <c r="H165"/>
  <c r="L165" s="1"/>
  <c r="H166"/>
  <c r="L166" s="1"/>
  <c r="L167"/>
  <c r="L168"/>
  <c r="H169"/>
  <c r="L169" s="1"/>
  <c r="H170"/>
  <c r="L170" s="1"/>
  <c r="H171"/>
  <c r="L171" s="1"/>
  <c r="L172"/>
  <c r="L173"/>
  <c r="L174"/>
  <c r="H175"/>
  <c r="L175" s="1"/>
  <c r="L176"/>
  <c r="H177"/>
  <c r="L177" s="1"/>
  <c r="L178"/>
  <c r="H179"/>
  <c r="L179" s="1"/>
  <c r="H180"/>
  <c r="L180" s="1"/>
  <c r="L181"/>
  <c r="H182"/>
  <c r="L182" s="1"/>
  <c r="L183"/>
  <c r="L184"/>
  <c r="H185"/>
  <c r="L185" s="1"/>
  <c r="H186"/>
  <c r="L186" s="1"/>
  <c r="L187"/>
  <c r="H188"/>
  <c r="L188" s="1"/>
  <c r="H189"/>
  <c r="L189" s="1"/>
  <c r="H190"/>
  <c r="L190" s="1"/>
  <c r="H191"/>
  <c r="L191" s="1"/>
  <c r="L192"/>
  <c r="L193"/>
  <c r="H194"/>
  <c r="L194" s="1"/>
  <c r="H195"/>
  <c r="L195" s="1"/>
  <c r="L196"/>
  <c r="L197"/>
  <c r="L198"/>
  <c r="H199"/>
  <c r="L199" s="1"/>
  <c r="H200"/>
  <c r="L200" s="1"/>
  <c r="H201"/>
  <c r="L201" s="1"/>
  <c r="L202"/>
  <c r="H203"/>
  <c r="L203" s="1"/>
  <c r="H204"/>
  <c r="L204" s="1"/>
  <c r="L205"/>
  <c r="H206"/>
  <c r="L206" s="1"/>
  <c r="L207"/>
  <c r="L208"/>
  <c r="H209"/>
  <c r="L209" s="1"/>
  <c r="H210"/>
  <c r="L210" s="1"/>
  <c r="L211"/>
  <c r="L212"/>
  <c r="H213"/>
  <c r="L213" s="1"/>
  <c r="L214"/>
  <c r="L215"/>
  <c r="H216"/>
  <c r="L216" s="1"/>
  <c r="H217"/>
  <c r="L217" s="1"/>
  <c r="L218"/>
  <c r="H219"/>
  <c r="L219" s="1"/>
  <c r="L220"/>
  <c r="H221"/>
  <c r="L221" s="1"/>
  <c r="L222"/>
  <c r="L223"/>
  <c r="L224"/>
  <c r="H225"/>
  <c r="L225" s="1"/>
  <c r="L226"/>
  <c r="H227"/>
  <c r="L227" s="1"/>
  <c r="L228"/>
  <c r="L229"/>
  <c r="L230"/>
  <c r="L231"/>
  <c r="H232"/>
  <c r="L232" s="1"/>
  <c r="H233"/>
  <c r="L233" s="1"/>
  <c r="L234"/>
  <c r="H235"/>
  <c r="L235" s="1"/>
  <c r="L236"/>
  <c r="L237"/>
  <c r="L238"/>
  <c r="L239"/>
  <c r="H240"/>
  <c r="L240" s="1"/>
  <c r="H241"/>
  <c r="L241" s="1"/>
  <c r="H243"/>
  <c r="L243" s="1"/>
  <c r="L244"/>
  <c r="H245"/>
  <c r="L245" s="1"/>
  <c r="H246"/>
  <c r="L246" s="1"/>
  <c r="H247"/>
  <c r="L247" s="1"/>
  <c r="L248"/>
  <c r="L249"/>
  <c r="L250"/>
  <c r="L251"/>
  <c r="L252"/>
  <c r="H253"/>
  <c r="L253" s="1"/>
  <c r="L254"/>
  <c r="H255"/>
  <c r="L255" s="1"/>
  <c r="L256"/>
  <c r="L257"/>
  <c r="H258"/>
  <c r="L258" s="1"/>
  <c r="H259"/>
  <c r="L259" s="1"/>
  <c r="H260"/>
  <c r="L260" s="1"/>
  <c r="L261"/>
  <c r="H262"/>
  <c r="L262" s="1"/>
  <c r="H263"/>
  <c r="L263" s="1"/>
  <c r="L264"/>
  <c r="H265"/>
  <c r="L265" s="1"/>
  <c r="L266"/>
  <c r="L267"/>
  <c r="H268"/>
  <c r="L268" s="1"/>
  <c r="L269"/>
  <c r="H270"/>
  <c r="L270" s="1"/>
  <c r="H271"/>
  <c r="L271" s="1"/>
  <c r="L272"/>
  <c r="L273"/>
  <c r="L274"/>
  <c r="H275"/>
  <c r="L275" s="1"/>
  <c r="L276"/>
  <c r="H277"/>
  <c r="L277" s="1"/>
  <c r="L278"/>
  <c r="L279"/>
  <c r="H280"/>
  <c r="L280" s="1"/>
  <c r="L281"/>
  <c r="L282"/>
  <c r="H283"/>
  <c r="L283" s="1"/>
  <c r="L284"/>
  <c r="H285"/>
  <c r="L285" s="1"/>
  <c r="L286"/>
  <c r="L287"/>
  <c r="H288"/>
  <c r="L288" s="1"/>
  <c r="H289"/>
  <c r="L289" s="1"/>
  <c r="H290"/>
  <c r="L290" s="1"/>
  <c r="H291"/>
  <c r="L291" s="1"/>
  <c r="L292"/>
  <c r="H293"/>
  <c r="L293" s="1"/>
  <c r="L294"/>
  <c r="L295"/>
  <c r="H296"/>
  <c r="L296" s="1"/>
  <c r="H298"/>
  <c r="L298" s="1"/>
  <c r="H299"/>
  <c r="L299" s="1"/>
  <c r="H300"/>
  <c r="L300" s="1"/>
  <c r="H301"/>
  <c r="L301" s="1"/>
  <c r="B302"/>
  <c r="A1" s="1"/>
  <c r="K302"/>
  <c r="M302"/>
  <c r="N302"/>
  <c r="C336"/>
  <c r="C337"/>
  <c r="C338"/>
  <c r="C339"/>
  <c r="C340"/>
  <c r="C341"/>
  <c r="C342"/>
  <c r="C343"/>
  <c r="C344"/>
  <c r="C345"/>
  <c r="C346"/>
  <c r="C347"/>
  <c r="D351" l="1"/>
  <c r="C348"/>
  <c r="D340" s="1"/>
  <c r="C352" l="1"/>
  <c r="D352" s="1"/>
  <c r="D353" s="1"/>
  <c r="D336"/>
  <c r="D339"/>
  <c r="D343"/>
  <c r="D337"/>
  <c r="D341"/>
  <c r="D345"/>
  <c r="D347"/>
  <c r="D342"/>
  <c r="D338"/>
  <c r="D346"/>
  <c r="D344"/>
  <c r="F332" l="1"/>
  <c r="E332"/>
  <c r="D348"/>
  <c r="D332"/>
  <c r="C332"/>
  <c r="G332" l="1"/>
</calcChain>
</file>

<file path=xl/comments1.xml><?xml version="1.0" encoding="utf-8"?>
<comments xmlns="http://schemas.openxmlformats.org/spreadsheetml/2006/main">
  <authors>
    <author/>
  </authors>
  <commentList>
    <comment ref="AB1" authorId="0">
      <text>
        <r>
          <rPr>
            <sz val="9"/>
            <color indexed="8"/>
            <rFont val="Tahoma"/>
            <family val="2"/>
            <charset val="1"/>
          </rPr>
          <t>Para Prefeito em Exercício</t>
        </r>
      </text>
    </comment>
    <comment ref="AI24" authorId="0">
      <text>
        <r>
          <rPr>
            <b/>
            <sz val="9"/>
            <color indexed="8"/>
            <rFont val="Tahoma"/>
            <family val="2"/>
            <charset val="1"/>
          </rPr>
          <t xml:space="preserve">AASchussler:
</t>
        </r>
        <r>
          <rPr>
            <sz val="9"/>
            <color indexed="8"/>
            <rFont val="Tahoma"/>
            <family val="2"/>
            <charset val="1"/>
          </rPr>
          <t>Vigência do Dec 2.252, de 12 Jun 2014 (180 dias)</t>
        </r>
      </text>
    </comment>
    <comment ref="V60" authorId="0">
      <text>
        <r>
          <rPr>
            <b/>
            <sz val="9"/>
            <color indexed="8"/>
            <rFont val="Tahoma"/>
            <family val="2"/>
            <charset val="1"/>
          </rPr>
          <t xml:space="preserve">AASchussler:
</t>
        </r>
        <r>
          <rPr>
            <sz val="9"/>
            <color indexed="8"/>
            <rFont val="Tahoma"/>
            <family val="2"/>
            <charset val="1"/>
          </rPr>
          <t>Arrumar art 90 dias, prorr por + 90</t>
        </r>
      </text>
    </comment>
    <comment ref="AI192" authorId="0">
      <text>
        <r>
          <rPr>
            <b/>
            <sz val="9"/>
            <color indexed="8"/>
            <rFont val="Tahoma"/>
            <family val="2"/>
            <charset val="1"/>
          </rPr>
          <t xml:space="preserve">AASchussler:
</t>
        </r>
        <r>
          <rPr>
            <sz val="9"/>
            <color indexed="8"/>
            <rFont val="Tahoma"/>
            <family val="2"/>
            <charset val="1"/>
          </rPr>
          <t>Vigência do Dec 2.252, de 12 Jun 2014 (180 dias)</t>
        </r>
      </text>
    </comment>
  </commentList>
</comments>
</file>

<file path=xl/sharedStrings.xml><?xml version="1.0" encoding="utf-8"?>
<sst xmlns="http://schemas.openxmlformats.org/spreadsheetml/2006/main" count="3589" uniqueCount="372">
  <si>
    <t>Nome do Município</t>
  </si>
  <si>
    <t>COREDC (Dec 1.879/2013)</t>
  </si>
  <si>
    <t>SDR</t>
  </si>
  <si>
    <t>Dec Munic  nº</t>
  </si>
  <si>
    <t>Data do desatre</t>
  </si>
  <si>
    <t>Data do Decreto</t>
  </si>
  <si>
    <t>Início da vigência (Art 2º, § 5º, da IN 01/2012/MI)</t>
  </si>
  <si>
    <t>Mês</t>
  </si>
  <si>
    <t>Vigencia SE</t>
  </si>
  <si>
    <t>Vigencia Prorrog</t>
  </si>
  <si>
    <t>Prazo Final</t>
  </si>
  <si>
    <t xml:space="preserve">Evento </t>
  </si>
  <si>
    <t>Decretação</t>
  </si>
  <si>
    <t>Decreto Estadual</t>
  </si>
  <si>
    <t>Data do Decreto Estadual</t>
  </si>
  <si>
    <t>D.O Nº</t>
  </si>
  <si>
    <t>Data do DOE</t>
  </si>
  <si>
    <t>Pág.</t>
  </si>
  <si>
    <t>Verificação Documental</t>
  </si>
  <si>
    <t>Ofício</t>
  </si>
  <si>
    <t>Decreto</t>
  </si>
  <si>
    <t>FIDE</t>
  </si>
  <si>
    <t>DEMATE</t>
  </si>
  <si>
    <t>Parecer</t>
  </si>
  <si>
    <t>Relat. Fotogr</t>
  </si>
  <si>
    <t>Outros</t>
  </si>
  <si>
    <t>Ato Comp</t>
  </si>
  <si>
    <t>Nº Portaria de Reconhecimento</t>
  </si>
  <si>
    <t>Data da Portaria</t>
  </si>
  <si>
    <t>Diário Oficial da União Nº</t>
  </si>
  <si>
    <t>Data do D.O.U.</t>
  </si>
  <si>
    <t>Pág Nº</t>
  </si>
  <si>
    <t>Procedimento</t>
  </si>
  <si>
    <t>Situação Dec/Port</t>
  </si>
  <si>
    <t>Total</t>
  </si>
  <si>
    <t>Abdon Batista</t>
  </si>
  <si>
    <t>Curitibanos</t>
  </si>
  <si>
    <t>SDR - Campos Novos</t>
  </si>
  <si>
    <t>Chuvas intensas</t>
  </si>
  <si>
    <t>SE</t>
  </si>
  <si>
    <t>1 e 2</t>
  </si>
  <si>
    <t>Documentação OK</t>
  </si>
  <si>
    <t>Ordinário</t>
  </si>
  <si>
    <t>Homologado e Reconhecido</t>
  </si>
  <si>
    <t>Abelardo Luz</t>
  </si>
  <si>
    <t>Xanxerê</t>
  </si>
  <si>
    <t>SDR - Xanxere</t>
  </si>
  <si>
    <t>Estiagem</t>
  </si>
  <si>
    <t>*</t>
  </si>
  <si>
    <t>-</t>
  </si>
  <si>
    <t>Arquivado</t>
  </si>
  <si>
    <t>Enxurrada</t>
  </si>
  <si>
    <t>Sem Índice</t>
  </si>
  <si>
    <t>x</t>
  </si>
  <si>
    <t>n</t>
  </si>
  <si>
    <t>Agrolândia</t>
  </si>
  <si>
    <t>Rio do Sul</t>
  </si>
  <si>
    <t>SDR - Rio do Sul</t>
  </si>
  <si>
    <t>+ 90</t>
  </si>
  <si>
    <t>Inundação PSE</t>
  </si>
  <si>
    <t>PSE</t>
  </si>
  <si>
    <t>Homologado</t>
  </si>
  <si>
    <t>Documentos que faltam</t>
  </si>
  <si>
    <t>X</t>
  </si>
  <si>
    <t>Enxurrada PSE</t>
  </si>
  <si>
    <t>2 e 3</t>
  </si>
  <si>
    <t>Agronômica</t>
  </si>
  <si>
    <t>Sumário</t>
  </si>
  <si>
    <t>Inundação</t>
  </si>
  <si>
    <t>Água Doce</t>
  </si>
  <si>
    <t>Joaçaba</t>
  </si>
  <si>
    <t>SDR - Joaçaba</t>
  </si>
  <si>
    <t>Chuvas intensas PSE</t>
  </si>
  <si>
    <t>Águas de Chapecó</t>
  </si>
  <si>
    <t>Maravilha</t>
  </si>
  <si>
    <t>SDR - Palmitos</t>
  </si>
  <si>
    <t>1/8/22014</t>
  </si>
  <si>
    <t xml:space="preserve">Alfredo Wagner </t>
  </si>
  <si>
    <t>Taió</t>
  </si>
  <si>
    <t xml:space="preserve">SDR - Ituporanga </t>
  </si>
  <si>
    <t>Granizo</t>
  </si>
  <si>
    <t>Alto Bela Vista</t>
  </si>
  <si>
    <t>SDR - Concórdia</t>
  </si>
  <si>
    <t>Anchieta</t>
  </si>
  <si>
    <t>São Miguel</t>
  </si>
  <si>
    <t>SDR - Dioníso Cerq.</t>
  </si>
  <si>
    <t>Angelina</t>
  </si>
  <si>
    <t>GRANFPOLIS</t>
  </si>
  <si>
    <t>SDR - Florianópolis</t>
  </si>
  <si>
    <t>Documentos em análise</t>
  </si>
  <si>
    <t>SDR - Ibirama</t>
  </si>
  <si>
    <t>Arabutã</t>
  </si>
  <si>
    <t>SDR - Seara</t>
  </si>
  <si>
    <t>3 e 4</t>
  </si>
  <si>
    <t>Araquari</t>
  </si>
  <si>
    <t>Joinville</t>
  </si>
  <si>
    <t>SDR - Joinville</t>
  </si>
  <si>
    <t>5 e 6</t>
  </si>
  <si>
    <t>@</t>
  </si>
  <si>
    <t>Araranguá</t>
  </si>
  <si>
    <t>SDR - Araranguá</t>
  </si>
  <si>
    <t>Tubarão</t>
  </si>
  <si>
    <t>SDR - Braço do Norte</t>
  </si>
  <si>
    <t>Arvoredo</t>
  </si>
  <si>
    <t>Blumenau</t>
  </si>
  <si>
    <t>SDR - Ituporanga</t>
  </si>
  <si>
    <t>Atalanta</t>
  </si>
  <si>
    <t>Aurora</t>
  </si>
  <si>
    <t>Balneário Barra do Sul</t>
  </si>
  <si>
    <t>Erosão Cost</t>
  </si>
  <si>
    <t>Erosão Cost PSE</t>
  </si>
  <si>
    <t>Balnéario Rincão</t>
  </si>
  <si>
    <t>Criciúma</t>
  </si>
  <si>
    <t>SDR - Criciúma</t>
  </si>
  <si>
    <t>Alagamentos</t>
  </si>
  <si>
    <t>Bandeirante</t>
  </si>
  <si>
    <t>SDR - São Miguel</t>
  </si>
  <si>
    <t>Barra Bonita</t>
  </si>
  <si>
    <t>Bela Vista do Toldo</t>
  </si>
  <si>
    <t>Canoinhas</t>
  </si>
  <si>
    <t>SDR - Canoinhas</t>
  </si>
  <si>
    <t>Belmonte</t>
  </si>
  <si>
    <t>Benedito Novo</t>
  </si>
  <si>
    <t>SDR - Timbó</t>
  </si>
  <si>
    <t>SDR - Blumenau</t>
  </si>
  <si>
    <t>Alagamentos PSE</t>
  </si>
  <si>
    <t>Bocaína do Sul</t>
  </si>
  <si>
    <t>Lages</t>
  </si>
  <si>
    <t>SDR - Lages</t>
  </si>
  <si>
    <t>Bom Jesus</t>
  </si>
  <si>
    <t>Bom Retiro</t>
  </si>
  <si>
    <t>SDR - São Joaquim</t>
  </si>
  <si>
    <t>28/10/14</t>
  </si>
  <si>
    <t>19932</t>
  </si>
  <si>
    <t>29/10/14</t>
  </si>
  <si>
    <t>3</t>
  </si>
  <si>
    <t>Brusque</t>
  </si>
  <si>
    <t>SDR - Brusque</t>
  </si>
  <si>
    <t>Braço do Norte</t>
  </si>
  <si>
    <t>SDR - Tubarão</t>
  </si>
  <si>
    <t>Braço do Trombudo</t>
  </si>
  <si>
    <t>7 - 8</t>
  </si>
  <si>
    <t>Caçador</t>
  </si>
  <si>
    <t>SDR - Caçador</t>
  </si>
  <si>
    <t>4-5</t>
  </si>
  <si>
    <t>1</t>
  </si>
  <si>
    <t>Caibi</t>
  </si>
  <si>
    <t>Calmon</t>
  </si>
  <si>
    <t>Campo Alegre</t>
  </si>
  <si>
    <t>SDR - Mafra</t>
  </si>
  <si>
    <t>Vendaval</t>
  </si>
  <si>
    <t>Campo Erê</t>
  </si>
  <si>
    <t>SDR - S. Lour do Oeste</t>
  </si>
  <si>
    <t>Granizo PSE</t>
  </si>
  <si>
    <t>Campos Novos</t>
  </si>
  <si>
    <t>Vendaval PSE</t>
  </si>
  <si>
    <t>Capinzal</t>
  </si>
  <si>
    <t>Catanduvas</t>
  </si>
  <si>
    <t>Caxambu do Sul</t>
  </si>
  <si>
    <t>Chapecó</t>
  </si>
  <si>
    <t>SDR - Chapecó</t>
  </si>
  <si>
    <t>104-A</t>
  </si>
  <si>
    <t>Celso Ramos</t>
  </si>
  <si>
    <t>Cerro Negro</t>
  </si>
  <si>
    <t>Chapadão do Lageado</t>
  </si>
  <si>
    <t>Cordilheira Alta</t>
  </si>
  <si>
    <t>Coronel Freitas</t>
  </si>
  <si>
    <t>Coronel Martins</t>
  </si>
  <si>
    <t>Corupá</t>
  </si>
  <si>
    <t>Jaraguá do Sul</t>
  </si>
  <si>
    <t>SDR - Jaraguá do Sul</t>
  </si>
  <si>
    <t>Cunha Porã</t>
  </si>
  <si>
    <t>Descanso</t>
  </si>
  <si>
    <t>Dionísio Cerqueira</t>
  </si>
  <si>
    <t>Dona Emma</t>
  </si>
  <si>
    <t>Doutor Pedrinho</t>
  </si>
  <si>
    <t>Entre Rios</t>
  </si>
  <si>
    <t>Flor do Sertão</t>
  </si>
  <si>
    <t>SDR - Maravilha</t>
  </si>
  <si>
    <t>Formosa do Sul</t>
  </si>
  <si>
    <t>SDR - Quilombo</t>
  </si>
  <si>
    <t>Fraiburgo</t>
  </si>
  <si>
    <t>SRD - Videira</t>
  </si>
  <si>
    <t>Galvão</t>
  </si>
  <si>
    <t>Erosão M Fluv</t>
  </si>
  <si>
    <t>Grão-Pará</t>
  </si>
  <si>
    <t>Guaraciaba</t>
  </si>
  <si>
    <t>Guaramirim</t>
  </si>
  <si>
    <t>337 *</t>
  </si>
  <si>
    <t>Enxurrada ECP</t>
  </si>
  <si>
    <t>ECP</t>
  </si>
  <si>
    <t>Guarujá do Sul</t>
  </si>
  <si>
    <t>Guatambú</t>
  </si>
  <si>
    <t>Herval do Oeste</t>
  </si>
  <si>
    <t>Ibicaré</t>
  </si>
  <si>
    <t>Içara</t>
  </si>
  <si>
    <t>08/042014</t>
  </si>
  <si>
    <t>Iomerê</t>
  </si>
  <si>
    <t>SDR - Videira</t>
  </si>
  <si>
    <t>Ipira</t>
  </si>
  <si>
    <t>Ipuaçu</t>
  </si>
  <si>
    <t>Ipumirim</t>
  </si>
  <si>
    <t>Irani</t>
  </si>
  <si>
    <t>Irineópolis</t>
  </si>
  <si>
    <t>Itá</t>
  </si>
  <si>
    <t>Itaiópolis</t>
  </si>
  <si>
    <t>Itapiranga</t>
  </si>
  <si>
    <t>SDR - Itapiranga</t>
  </si>
  <si>
    <t>Ituporanga</t>
  </si>
  <si>
    <t>Jaborá</t>
  </si>
  <si>
    <t>Joaçba</t>
  </si>
  <si>
    <t>Jacinto Machado</t>
  </si>
  <si>
    <t>Jardinópolis</t>
  </si>
  <si>
    <t>José Boiteaux</t>
  </si>
  <si>
    <t>Jupiá</t>
  </si>
  <si>
    <t>Lacerdópolis</t>
  </si>
  <si>
    <t>Lajeado Grande</t>
  </si>
  <si>
    <t>Laurentino</t>
  </si>
  <si>
    <t>Lauro Müller</t>
  </si>
  <si>
    <t>Lebon Régis</t>
  </si>
  <si>
    <t>Lindóia do Sul</t>
  </si>
  <si>
    <t>Lontras</t>
  </si>
  <si>
    <t>Luzerna</t>
  </si>
  <si>
    <t>Macieira</t>
  </si>
  <si>
    <t>Mafra</t>
  </si>
  <si>
    <t>Major Vieira</t>
  </si>
  <si>
    <t>Marema</t>
  </si>
  <si>
    <t>Matos Costa</t>
  </si>
  <si>
    <t>Modelo</t>
  </si>
  <si>
    <t>Mondaí</t>
  </si>
  <si>
    <t>Monte Carlo</t>
  </si>
  <si>
    <t>SDR - Curitibanos</t>
  </si>
  <si>
    <t>Monte Castelo</t>
  </si>
  <si>
    <t>Morro da Fumaça</t>
  </si>
  <si>
    <t>Nova Erechim</t>
  </si>
  <si>
    <t>Nova Itaberaba</t>
  </si>
  <si>
    <t>Nova Veneza</t>
  </si>
  <si>
    <t>03404/2014</t>
  </si>
  <si>
    <t>Novo Horizonte</t>
  </si>
  <si>
    <t>Ouro</t>
  </si>
  <si>
    <t>Ouro Verde</t>
  </si>
  <si>
    <t>Paial</t>
  </si>
  <si>
    <t>Palmitos</t>
  </si>
  <si>
    <t>Papanduva</t>
  </si>
  <si>
    <t>Chuvas Intensas</t>
  </si>
  <si>
    <t>Passo de Tores</t>
  </si>
  <si>
    <t>Passos Maia</t>
  </si>
  <si>
    <t>Penha</t>
  </si>
  <si>
    <t>Itajaí</t>
  </si>
  <si>
    <t>SDR - Itajaí</t>
  </si>
  <si>
    <t>Petrolândia</t>
  </si>
  <si>
    <t>Pinheiro Preto</t>
  </si>
  <si>
    <t>Pirartuba</t>
  </si>
  <si>
    <t>Planalto Alegre</t>
  </si>
  <si>
    <t>Ponte Alta</t>
  </si>
  <si>
    <t>Ponte Serrada</t>
  </si>
  <si>
    <t>Porto União</t>
  </si>
  <si>
    <t>Pouso Redondo</t>
  </si>
  <si>
    <t>SDR - Taió</t>
  </si>
  <si>
    <t>Pres. Castello Branco</t>
  </si>
  <si>
    <t>Presidente Getúlio</t>
  </si>
  <si>
    <t>Princesa</t>
  </si>
  <si>
    <t>Quilombo</t>
  </si>
  <si>
    <t>Rancho Queimado</t>
  </si>
  <si>
    <t>SDR - GranFpolis</t>
  </si>
  <si>
    <t>Rio das Antas</t>
  </si>
  <si>
    <t>Rio do Campo</t>
  </si>
  <si>
    <t>Rio do Oeste</t>
  </si>
  <si>
    <t>Rio dos Cedros</t>
  </si>
  <si>
    <t>Rio Negrinho</t>
  </si>
  <si>
    <t>Alagamentos ECP</t>
  </si>
  <si>
    <t>Alagamentos PECP</t>
  </si>
  <si>
    <t>PECP</t>
  </si>
  <si>
    <t>Rio Rufino</t>
  </si>
  <si>
    <t>Riqueza</t>
  </si>
  <si>
    <t>Rodeio</t>
  </si>
  <si>
    <t>12</t>
  </si>
  <si>
    <t>Romelândia</t>
  </si>
  <si>
    <t>Salete</t>
  </si>
  <si>
    <t>Saltinho</t>
  </si>
  <si>
    <t>Santa Rosa de Lima</t>
  </si>
  <si>
    <t xml:space="preserve"> SDR - Braço do Norte</t>
  </si>
  <si>
    <t>Santa Rosa do Sul</t>
  </si>
  <si>
    <t>Santa Terezinha</t>
  </si>
  <si>
    <t>Santa Terezinha do Progresso</t>
  </si>
  <si>
    <t>Santiago do Sul</t>
  </si>
  <si>
    <t>181-A</t>
  </si>
  <si>
    <t>São Bento do Sul</t>
  </si>
  <si>
    <t>São Bernardino</t>
  </si>
  <si>
    <t>São Carlos</t>
  </si>
  <si>
    <t>25/092014</t>
  </si>
  <si>
    <t>São Domingos</t>
  </si>
  <si>
    <t>São Francisco do Sul</t>
  </si>
  <si>
    <t>São João do Itaperiú</t>
  </si>
  <si>
    <t>São Joaquim</t>
  </si>
  <si>
    <t>Onda de Calor</t>
  </si>
  <si>
    <t>São José do Cedro</t>
  </si>
  <si>
    <t>São José do Cerrito</t>
  </si>
  <si>
    <t>São Miguel do Oeste</t>
  </si>
  <si>
    <t>Saudades</t>
  </si>
  <si>
    <t>Seara</t>
  </si>
  <si>
    <t>Serra Alta</t>
  </si>
  <si>
    <t>Siderópolis</t>
  </si>
  <si>
    <t>Sombrio</t>
  </si>
  <si>
    <t>Sul Brasil</t>
  </si>
  <si>
    <t xml:space="preserve">SDR - Taió </t>
  </si>
  <si>
    <t>Tangará</t>
  </si>
  <si>
    <t>Tigrinhos</t>
  </si>
  <si>
    <t>Tijucas</t>
  </si>
  <si>
    <t>Timbé do Sul</t>
  </si>
  <si>
    <t xml:space="preserve">Timbó </t>
  </si>
  <si>
    <t>SDR  - Timbó</t>
  </si>
  <si>
    <t>Timbó Grande</t>
  </si>
  <si>
    <t>SDR  - Caçador</t>
  </si>
  <si>
    <t>Três Barras</t>
  </si>
  <si>
    <t>Treze de Maio</t>
  </si>
  <si>
    <t>União do Oeste</t>
  </si>
  <si>
    <t>Urubici</t>
  </si>
  <si>
    <t>Reconhecido</t>
  </si>
  <si>
    <t>Urupema</t>
  </si>
  <si>
    <t>Vargeão</t>
  </si>
  <si>
    <t>Vargem</t>
  </si>
  <si>
    <t>Vargem Bonita</t>
  </si>
  <si>
    <t>Vidal Ramos</t>
  </si>
  <si>
    <t>Videira</t>
  </si>
  <si>
    <t>Vitor Meireles</t>
  </si>
  <si>
    <t>27/09/201</t>
  </si>
  <si>
    <t>Xavantina</t>
  </si>
  <si>
    <t>Xaxim</t>
  </si>
  <si>
    <t xml:space="preserve">  </t>
  </si>
  <si>
    <t>Atualizada em 22.12.2014, às 17h00min</t>
  </si>
  <si>
    <t xml:space="preserve">                        </t>
  </si>
  <si>
    <t xml:space="preserve">Arquivados </t>
  </si>
  <si>
    <t>LEGENDA:</t>
  </si>
  <si>
    <t>Situação de Emergência</t>
  </si>
  <si>
    <t>Prorrogação de Situação de Emergência</t>
  </si>
  <si>
    <t>Estado de Calamidade Pública</t>
  </si>
  <si>
    <t>Prorrogação de Estado de Calamidade Pública</t>
  </si>
  <si>
    <t>Cópia do Documento</t>
  </si>
  <si>
    <t>FENÔMENO</t>
  </si>
  <si>
    <t>TOTAL</t>
  </si>
  <si>
    <t>Deslizamentos</t>
  </si>
  <si>
    <t>Erosão Costeira</t>
  </si>
  <si>
    <t>Erosão M Fluvial</t>
  </si>
  <si>
    <t>Enchentes</t>
  </si>
  <si>
    <t>Enxurradas</t>
  </si>
  <si>
    <t>Friagem</t>
  </si>
  <si>
    <t>Inundações</t>
  </si>
  <si>
    <t>Liberação Quimíca</t>
  </si>
  <si>
    <t>Mov. de massa</t>
  </si>
  <si>
    <t>Onda de calor</t>
  </si>
  <si>
    <t>Ressaca</t>
  </si>
  <si>
    <t>Tornados</t>
  </si>
  <si>
    <t>Vendavais</t>
  </si>
  <si>
    <t>%</t>
  </si>
  <si>
    <t>Evento/Mês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</si>
  <si>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</si>
  <si>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</si>
  <si>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</si>
  <si>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</si>
  <si>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</si>
  <si>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</si>
  <si>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</si>
  <si>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</si>
  <si>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</si>
  <si>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</si>
  <si>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</si>
  <si>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</si>
  <si>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 de Eventos</t>
  </si>
  <si>
    <t>Municípios em 2014</t>
  </si>
  <si>
    <t>Com Decretos</t>
  </si>
  <si>
    <t>Sem Decretos</t>
  </si>
</sst>
</file>

<file path=xl/styles.xml><?xml version="1.0" encoding="utf-8"?>
<styleSheet xmlns="http://schemas.openxmlformats.org/spreadsheetml/2006/main">
  <numFmts count="1">
    <numFmt numFmtId="164" formatCode="h:mm"/>
  </numFmts>
  <fonts count="39">
    <font>
      <sz val="10"/>
      <name val="Arial"/>
      <family val="2"/>
      <charset val="1"/>
    </font>
    <font>
      <u/>
      <sz val="10"/>
      <color indexed="12"/>
      <name val="Arial"/>
      <family val="2"/>
      <charset val="1"/>
    </font>
    <font>
      <u/>
      <sz val="11"/>
      <color indexed="12"/>
      <name val="Calibri"/>
      <family val="2"/>
      <charset val="1"/>
    </font>
    <font>
      <sz val="11"/>
      <color indexed="8"/>
      <name val="Calibri"/>
      <family val="2"/>
      <charset val="1"/>
    </font>
    <font>
      <sz val="10"/>
      <color indexed="8"/>
      <name val="Arial"/>
      <family val="2"/>
      <charset val="1"/>
    </font>
    <font>
      <b/>
      <sz val="10"/>
      <name val="Arial"/>
      <family val="2"/>
      <charset val="1"/>
    </font>
    <font>
      <b/>
      <sz val="10"/>
      <color indexed="10"/>
      <name val="Arial"/>
      <family val="2"/>
      <charset val="1"/>
    </font>
    <font>
      <b/>
      <sz val="10"/>
      <color indexed="8"/>
      <name val="Arial"/>
      <family val="2"/>
      <charset val="1"/>
    </font>
    <font>
      <b/>
      <sz val="10"/>
      <color indexed="9"/>
      <name val="Arial"/>
      <family val="2"/>
      <charset val="1"/>
    </font>
    <font>
      <b/>
      <sz val="10"/>
      <color indexed="25"/>
      <name val="Arial"/>
      <family val="2"/>
      <charset val="1"/>
    </font>
    <font>
      <sz val="9"/>
      <name val="Arial"/>
      <family val="2"/>
      <charset val="1"/>
    </font>
    <font>
      <sz val="10"/>
      <color indexed="10"/>
      <name val="Arial"/>
      <family val="2"/>
      <charset val="1"/>
    </font>
    <font>
      <b/>
      <sz val="12"/>
      <color indexed="10"/>
      <name val="Arial"/>
      <family val="2"/>
      <charset val="1"/>
    </font>
    <font>
      <b/>
      <sz val="10"/>
      <color indexed="30"/>
      <name val="Arial"/>
      <family val="2"/>
      <charset val="1"/>
    </font>
    <font>
      <b/>
      <sz val="10"/>
      <color indexed="10"/>
      <name val="Verdana"/>
      <family val="2"/>
      <charset val="1"/>
    </font>
    <font>
      <b/>
      <sz val="11"/>
      <color indexed="10"/>
      <name val="Verdana"/>
      <family val="2"/>
      <charset val="1"/>
    </font>
    <font>
      <sz val="16"/>
      <color indexed="10"/>
      <name val="Arial"/>
      <family val="2"/>
      <charset val="1"/>
    </font>
    <font>
      <b/>
      <sz val="12"/>
      <name val="Arial"/>
      <family val="2"/>
      <charset val="1"/>
    </font>
    <font>
      <b/>
      <sz val="11"/>
      <name val="Arial"/>
      <family val="2"/>
      <charset val="1"/>
    </font>
    <font>
      <b/>
      <sz val="11"/>
      <color indexed="8"/>
      <name val="Verdana"/>
      <family val="2"/>
      <charset val="1"/>
    </font>
    <font>
      <sz val="11"/>
      <color indexed="8"/>
      <name val="Verdana"/>
      <family val="2"/>
      <charset val="1"/>
    </font>
    <font>
      <b/>
      <sz val="7.5"/>
      <color indexed="10"/>
      <name val="Verdana"/>
      <family val="2"/>
      <charset val="1"/>
    </font>
    <font>
      <b/>
      <sz val="12"/>
      <name val="Times New Roman"/>
      <family val="1"/>
      <charset val="1"/>
    </font>
    <font>
      <b/>
      <sz val="12"/>
      <color indexed="8"/>
      <name val="Verdana"/>
      <family val="2"/>
      <charset val="1"/>
    </font>
    <font>
      <b/>
      <sz val="11"/>
      <name val="Times New Roman"/>
      <family val="1"/>
      <charset val="1"/>
    </font>
    <font>
      <b/>
      <sz val="11"/>
      <name val="Verdana"/>
      <family val="2"/>
      <charset val="1"/>
    </font>
    <font>
      <sz val="7.5"/>
      <color indexed="8"/>
      <name val="Verdana"/>
      <family val="2"/>
      <charset val="1"/>
    </font>
    <font>
      <sz val="12"/>
      <name val="Times New Roman"/>
      <family val="1"/>
      <charset val="1"/>
    </font>
    <font>
      <b/>
      <sz val="9"/>
      <color indexed="8"/>
      <name val="Tahoma"/>
      <family val="2"/>
      <charset val="1"/>
    </font>
    <font>
      <sz val="9"/>
      <color indexed="8"/>
      <name val="Tahoma"/>
      <family val="2"/>
      <charset val="1"/>
    </font>
    <font>
      <sz val="10"/>
      <name val="Arial"/>
      <family val="2"/>
      <charset val="1"/>
    </font>
    <font>
      <b/>
      <sz val="10"/>
      <color indexed="8"/>
      <name val="Verdana"/>
      <family val="2"/>
      <charset val="1"/>
    </font>
    <font>
      <b/>
      <sz val="10"/>
      <name val="Times New Roman"/>
      <family val="1"/>
      <charset val="1"/>
    </font>
    <font>
      <sz val="10"/>
      <name val="Times New Roman"/>
      <family val="1"/>
      <charset val="1"/>
    </font>
    <font>
      <b/>
      <sz val="10"/>
      <color rgb="FFFF0000"/>
      <name val="Arial"/>
      <family val="2"/>
      <charset val="1"/>
    </font>
    <font>
      <sz val="10"/>
      <color rgb="FFFF0000"/>
      <name val="Arial"/>
      <family val="2"/>
      <charset val="1"/>
    </font>
    <font>
      <b/>
      <sz val="11"/>
      <color rgb="FFFF0000"/>
      <name val="Verdana"/>
      <family val="2"/>
      <charset val="1"/>
    </font>
    <font>
      <b/>
      <sz val="12"/>
      <color rgb="FFFF0000"/>
      <name val="Verdana"/>
      <family val="2"/>
      <charset val="1"/>
    </font>
    <font>
      <sz val="12"/>
      <color rgb="FFFF0000"/>
      <name val="Times New Roman"/>
      <family val="1"/>
      <charset val="1"/>
    </font>
  </fonts>
  <fills count="15">
    <fill>
      <patternFill patternType="none"/>
    </fill>
    <fill>
      <patternFill patternType="gray125"/>
    </fill>
    <fill>
      <patternFill patternType="solid">
        <fgColor indexed="55"/>
        <bgColor indexed="31"/>
      </patternFill>
    </fill>
    <fill>
      <patternFill patternType="solid">
        <fgColor indexed="46"/>
        <bgColor indexed="22"/>
      </patternFill>
    </fill>
    <fill>
      <patternFill patternType="solid">
        <fgColor indexed="22"/>
        <bgColor indexed="46"/>
      </patternFill>
    </fill>
    <fill>
      <patternFill patternType="solid">
        <fgColor indexed="9"/>
        <bgColor indexed="26"/>
      </patternFill>
    </fill>
    <fill>
      <patternFill patternType="solid">
        <fgColor indexed="42"/>
        <bgColor indexed="55"/>
      </patternFill>
    </fill>
    <fill>
      <patternFill patternType="solid">
        <fgColor indexed="40"/>
        <bgColor indexed="30"/>
      </patternFill>
    </fill>
    <fill>
      <patternFill patternType="solid">
        <fgColor theme="0"/>
        <bgColor indexed="55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29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41"/>
      </patternFill>
    </fill>
    <fill>
      <patternFill patternType="solid">
        <fgColor theme="3" tint="0.79998168889431442"/>
        <bgColor indexed="55"/>
      </patternFill>
    </fill>
    <fill>
      <patternFill patternType="solid">
        <fgColor theme="3" tint="0.79998168889431442"/>
        <bgColor indexed="26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8">
    <xf numFmtId="0" fontId="0" fillId="0" borderId="0"/>
    <xf numFmtId="0" fontId="1" fillId="0" borderId="0" applyNumberFormat="0" applyFill="0" applyBorder="0" applyProtection="0"/>
    <xf numFmtId="0" fontId="2" fillId="0" borderId="0" applyNumberFormat="0" applyFill="0" applyBorder="0" applyProtection="0"/>
    <xf numFmtId="0" fontId="30" fillId="0" borderId="0"/>
    <xf numFmtId="0" fontId="3" fillId="0" borderId="0"/>
    <xf numFmtId="0" fontId="3" fillId="0" borderId="0"/>
    <xf numFmtId="0" fontId="4" fillId="0" borderId="0"/>
    <xf numFmtId="0" fontId="4" fillId="0" borderId="0"/>
  </cellStyleXfs>
  <cellXfs count="258">
    <xf numFmtId="0" fontId="0" fillId="0" borderId="0" xfId="0"/>
    <xf numFmtId="0" fontId="0" fillId="0" borderId="0" xfId="0" applyFont="1" applyFill="1" applyAlignment="1" applyProtection="1">
      <alignment horizontal="center" vertical="center"/>
    </xf>
    <xf numFmtId="0" fontId="0" fillId="0" borderId="0" xfId="0" applyFont="1" applyAlignment="1" applyProtection="1">
      <alignment horizontal="center"/>
    </xf>
    <xf numFmtId="3" fontId="0" fillId="0" borderId="0" xfId="0" applyNumberFormat="1" applyFont="1" applyAlignment="1" applyProtection="1">
      <alignment horizontal="center"/>
    </xf>
    <xf numFmtId="14" fontId="0" fillId="0" borderId="0" xfId="0" applyNumberFormat="1" applyFont="1" applyAlignment="1" applyProtection="1">
      <alignment horizontal="center"/>
    </xf>
    <xf numFmtId="3" fontId="5" fillId="0" borderId="0" xfId="0" applyNumberFormat="1" applyFont="1" applyAlignment="1" applyProtection="1">
      <alignment horizontal="center"/>
    </xf>
    <xf numFmtId="1" fontId="0" fillId="0" borderId="0" xfId="0" applyNumberFormat="1" applyFont="1" applyAlignment="1" applyProtection="1">
      <alignment horizontal="center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Font="1" applyProtection="1"/>
    <xf numFmtId="0" fontId="0" fillId="3" borderId="2" xfId="0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center" vertical="center"/>
    </xf>
    <xf numFmtId="0" fontId="7" fillId="4" borderId="2" xfId="6" applyFont="1" applyFill="1" applyBorder="1" applyAlignment="1" applyProtection="1">
      <alignment horizontal="center" vertical="center" wrapText="1"/>
    </xf>
    <xf numFmtId="3" fontId="7" fillId="4" borderId="2" xfId="6" applyNumberFormat="1" applyFont="1" applyFill="1" applyBorder="1" applyAlignment="1" applyProtection="1">
      <alignment horizontal="center" vertical="center" textRotation="180" wrapText="1"/>
    </xf>
    <xf numFmtId="14" fontId="7" fillId="4" borderId="2" xfId="6" applyNumberFormat="1" applyFont="1" applyFill="1" applyBorder="1" applyAlignment="1" applyProtection="1">
      <alignment horizontal="center" vertical="center" wrapText="1"/>
    </xf>
    <xf numFmtId="14" fontId="6" fillId="4" borderId="2" xfId="6" applyNumberFormat="1" applyFont="1" applyFill="1" applyBorder="1" applyAlignment="1" applyProtection="1">
      <alignment horizontal="center" vertical="center" wrapText="1"/>
    </xf>
    <xf numFmtId="0" fontId="7" fillId="4" borderId="2" xfId="6" applyFont="1" applyFill="1" applyBorder="1" applyAlignment="1" applyProtection="1">
      <alignment horizontal="center" vertical="center" textRotation="180" wrapText="1"/>
    </xf>
    <xf numFmtId="0" fontId="5" fillId="4" borderId="2" xfId="0" applyNumberFormat="1" applyFont="1" applyFill="1" applyBorder="1" applyAlignment="1" applyProtection="1">
      <alignment horizontal="center" vertical="center" wrapText="1"/>
    </xf>
    <xf numFmtId="0" fontId="5" fillId="4" borderId="2" xfId="0" applyNumberFormat="1" applyFont="1" applyFill="1" applyBorder="1" applyAlignment="1" applyProtection="1">
      <alignment horizontal="center" vertical="center" textRotation="180" wrapText="1"/>
    </xf>
    <xf numFmtId="1" fontId="7" fillId="4" borderId="2" xfId="6" applyNumberFormat="1" applyFont="1" applyFill="1" applyBorder="1" applyAlignment="1" applyProtection="1">
      <alignment horizontal="center" vertical="center" wrapText="1"/>
    </xf>
    <xf numFmtId="0" fontId="7" fillId="4" borderId="2" xfId="6" applyFont="1" applyFill="1" applyBorder="1" applyAlignment="1" applyProtection="1">
      <alignment horizontal="center" vertical="center" wrapText="1"/>
      <protection locked="0"/>
    </xf>
    <xf numFmtId="0" fontId="6" fillId="4" borderId="2" xfId="6" applyFont="1" applyFill="1" applyBorder="1" applyAlignment="1" applyProtection="1">
      <alignment horizontal="center" vertical="center" textRotation="255" wrapText="1"/>
      <protection locked="0"/>
    </xf>
    <xf numFmtId="0" fontId="8" fillId="3" borderId="2" xfId="6" applyFont="1" applyFill="1" applyBorder="1" applyAlignment="1" applyProtection="1">
      <alignment horizontal="center" vertical="center" textRotation="180" wrapText="1"/>
    </xf>
    <xf numFmtId="49" fontId="8" fillId="3" borderId="2" xfId="6" applyNumberFormat="1" applyFont="1" applyFill="1" applyBorder="1" applyAlignment="1" applyProtection="1">
      <alignment horizontal="center" vertical="center" textRotation="180" wrapText="1"/>
    </xf>
    <xf numFmtId="1" fontId="8" fillId="3" borderId="2" xfId="6" applyNumberFormat="1" applyFont="1" applyFill="1" applyBorder="1" applyAlignment="1" applyProtection="1">
      <alignment horizontal="center" vertical="center" textRotation="180" wrapText="1"/>
    </xf>
    <xf numFmtId="49" fontId="5" fillId="3" borderId="2" xfId="0" applyNumberFormat="1" applyFont="1" applyFill="1" applyBorder="1" applyAlignment="1" applyProtection="1">
      <alignment horizontal="center" vertical="center"/>
    </xf>
    <xf numFmtId="0" fontId="7" fillId="5" borderId="2" xfId="6" applyFont="1" applyFill="1" applyBorder="1" applyAlignment="1" applyProtection="1">
      <alignment horizontal="left" vertical="center" wrapText="1"/>
    </xf>
    <xf numFmtId="0" fontId="4" fillId="5" borderId="2" xfId="6" applyFont="1" applyFill="1" applyBorder="1" applyAlignment="1" applyProtection="1">
      <alignment horizontal="left" vertical="center" wrapText="1"/>
    </xf>
    <xf numFmtId="3" fontId="0" fillId="5" borderId="2" xfId="7" applyNumberFormat="1" applyFont="1" applyFill="1" applyBorder="1" applyAlignment="1" applyProtection="1">
      <alignment horizontal="center" vertical="center"/>
    </xf>
    <xf numFmtId="14" fontId="4" fillId="5" borderId="2" xfId="6" applyNumberFormat="1" applyFont="1" applyFill="1" applyBorder="1" applyAlignment="1" applyProtection="1">
      <alignment horizontal="center" vertical="center" wrapText="1"/>
    </xf>
    <xf numFmtId="17" fontId="4" fillId="5" borderId="2" xfId="6" applyNumberFormat="1" applyFont="1" applyFill="1" applyBorder="1" applyAlignment="1" applyProtection="1">
      <alignment horizontal="center" vertical="center" wrapText="1"/>
    </xf>
    <xf numFmtId="1" fontId="0" fillId="5" borderId="2" xfId="7" applyNumberFormat="1" applyFont="1" applyFill="1" applyBorder="1" applyAlignment="1" applyProtection="1">
      <alignment horizontal="center" vertical="center"/>
    </xf>
    <xf numFmtId="49" fontId="9" fillId="5" borderId="2" xfId="7" applyNumberFormat="1" applyFont="1" applyFill="1" applyBorder="1" applyAlignment="1" applyProtection="1">
      <alignment horizontal="center" vertical="center"/>
    </xf>
    <xf numFmtId="14" fontId="6" fillId="6" borderId="2" xfId="7" applyNumberFormat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5" borderId="2" xfId="0" applyFont="1" applyFill="1" applyBorder="1" applyAlignment="1" applyProtection="1">
      <alignment horizontal="center" vertical="center" wrapText="1"/>
    </xf>
    <xf numFmtId="3" fontId="0" fillId="5" borderId="2" xfId="0" applyNumberFormat="1" applyFont="1" applyFill="1" applyBorder="1" applyAlignment="1" applyProtection="1">
      <alignment horizontal="center" vertical="center"/>
    </xf>
    <xf numFmtId="14" fontId="10" fillId="0" borderId="2" xfId="0" applyNumberFormat="1" applyFont="1" applyFill="1" applyBorder="1" applyAlignment="1" applyProtection="1">
      <alignment horizontal="center" vertical="center" wrapText="1"/>
    </xf>
    <xf numFmtId="14" fontId="0" fillId="5" borderId="2" xfId="0" applyNumberFormat="1" applyFont="1" applyFill="1" applyBorder="1" applyAlignment="1" applyProtection="1">
      <alignment horizontal="center" vertical="center"/>
    </xf>
    <xf numFmtId="1" fontId="0" fillId="5" borderId="2" xfId="0" applyNumberFormat="1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center" wrapText="1"/>
    </xf>
    <xf numFmtId="0" fontId="0" fillId="0" borderId="2" xfId="0" applyFont="1" applyFill="1" applyBorder="1" applyAlignment="1" applyProtection="1">
      <alignment horizontal="center"/>
    </xf>
    <xf numFmtId="1" fontId="10" fillId="0" borderId="2" xfId="0" applyNumberFormat="1" applyFont="1" applyFill="1" applyBorder="1" applyAlignment="1" applyProtection="1">
      <alignment horizontal="center" vertical="center" wrapText="1"/>
    </xf>
    <xf numFmtId="49" fontId="0" fillId="5" borderId="2" xfId="0" applyNumberFormat="1" applyFont="1" applyFill="1" applyBorder="1" applyAlignment="1" applyProtection="1">
      <alignment horizontal="left" vertical="center"/>
    </xf>
    <xf numFmtId="0" fontId="12" fillId="0" borderId="2" xfId="0" applyFont="1" applyFill="1" applyBorder="1" applyAlignment="1" applyProtection="1">
      <alignment horizontal="left"/>
    </xf>
    <xf numFmtId="14" fontId="5" fillId="6" borderId="2" xfId="7" applyNumberFormat="1" applyFont="1" applyFill="1" applyBorder="1" applyAlignment="1" applyProtection="1">
      <alignment horizontal="center" vertical="center"/>
    </xf>
    <xf numFmtId="14" fontId="6" fillId="2" borderId="2" xfId="7" applyNumberFormat="1" applyFont="1" applyFill="1" applyBorder="1" applyAlignment="1" applyProtection="1">
      <alignment horizontal="center" vertical="center"/>
    </xf>
    <xf numFmtId="0" fontId="0" fillId="5" borderId="0" xfId="0" applyFont="1" applyFill="1" applyProtection="1"/>
    <xf numFmtId="14" fontId="13" fillId="6" borderId="2" xfId="7" applyNumberFormat="1" applyFont="1" applyFill="1" applyBorder="1" applyAlignment="1" applyProtection="1">
      <alignment horizontal="center" vertical="center"/>
    </xf>
    <xf numFmtId="0" fontId="12" fillId="0" borderId="2" xfId="0" applyFont="1" applyFill="1" applyBorder="1" applyAlignment="1" applyProtection="1">
      <alignment horizontal="left" wrapText="1"/>
    </xf>
    <xf numFmtId="0" fontId="5" fillId="0" borderId="0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</xf>
    <xf numFmtId="0" fontId="0" fillId="0" borderId="0" xfId="0" applyFont="1" applyFill="1" applyBorder="1" applyProtection="1"/>
    <xf numFmtId="0" fontId="5" fillId="5" borderId="2" xfId="6" applyFont="1" applyFill="1" applyBorder="1" applyAlignment="1" applyProtection="1">
      <alignment horizontal="left" vertical="center" wrapText="1"/>
    </xf>
    <xf numFmtId="0" fontId="0" fillId="0" borderId="0" xfId="0" applyFont="1" applyFill="1" applyBorder="1" applyAlignment="1" applyProtection="1">
      <alignment horizontal="center" vertical="center"/>
    </xf>
    <xf numFmtId="0" fontId="7" fillId="5" borderId="0" xfId="6" applyFont="1" applyFill="1" applyBorder="1" applyAlignment="1" applyProtection="1">
      <alignment horizontal="left" vertical="center" wrapText="1"/>
    </xf>
    <xf numFmtId="0" fontId="4" fillId="5" borderId="0" xfId="6" applyFont="1" applyFill="1" applyBorder="1" applyAlignment="1" applyProtection="1">
      <alignment horizontal="left" vertical="center" wrapText="1"/>
    </xf>
    <xf numFmtId="3" fontId="0" fillId="5" borderId="0" xfId="7" applyNumberFormat="1" applyFont="1" applyFill="1" applyBorder="1" applyAlignment="1" applyProtection="1">
      <alignment horizontal="center" vertical="center"/>
    </xf>
    <xf numFmtId="14" fontId="4" fillId="5" borderId="0" xfId="6" applyNumberFormat="1" applyFont="1" applyFill="1" applyBorder="1" applyAlignment="1" applyProtection="1">
      <alignment horizontal="center" vertical="center" wrapText="1"/>
    </xf>
    <xf numFmtId="0" fontId="4" fillId="5" borderId="0" xfId="6" applyFont="1" applyFill="1" applyBorder="1" applyAlignment="1" applyProtection="1">
      <alignment horizontal="center" vertical="center" wrapText="1"/>
    </xf>
    <xf numFmtId="1" fontId="0" fillId="5" borderId="0" xfId="7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5" borderId="0" xfId="0" applyFont="1" applyFill="1" applyBorder="1" applyAlignment="1" applyProtection="1">
      <alignment horizontal="center" vertical="center" wrapText="1"/>
    </xf>
    <xf numFmtId="3" fontId="0" fillId="5" borderId="0" xfId="0" applyNumberFormat="1" applyFont="1" applyFill="1" applyBorder="1" applyAlignment="1" applyProtection="1">
      <alignment horizontal="center" vertical="center"/>
    </xf>
    <xf numFmtId="14" fontId="10" fillId="0" borderId="0" xfId="0" applyNumberFormat="1" applyFont="1" applyFill="1" applyBorder="1" applyAlignment="1" applyProtection="1">
      <alignment horizontal="center" vertical="center" wrapText="1"/>
    </xf>
    <xf numFmtId="14" fontId="0" fillId="5" borderId="0" xfId="0" applyNumberFormat="1" applyFont="1" applyFill="1" applyBorder="1" applyAlignment="1" applyProtection="1">
      <alignment horizontal="center" vertical="center"/>
    </xf>
    <xf numFmtId="1" fontId="0" fillId="5" borderId="0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 applyProtection="1">
      <alignment horizontal="center"/>
    </xf>
    <xf numFmtId="1" fontId="10" fillId="0" borderId="0" xfId="0" applyNumberFormat="1" applyFont="1" applyFill="1" applyBorder="1" applyAlignment="1" applyProtection="1">
      <alignment horizontal="center" vertical="center" wrapText="1"/>
    </xf>
    <xf numFmtId="49" fontId="0" fillId="5" borderId="0" xfId="0" applyNumberFormat="1" applyFont="1" applyFill="1" applyBorder="1" applyAlignment="1" applyProtection="1">
      <alignment horizontal="left" vertical="center"/>
    </xf>
    <xf numFmtId="1" fontId="0" fillId="0" borderId="0" xfId="0" applyNumberFormat="1" applyFont="1" applyFill="1" applyBorder="1" applyAlignment="1" applyProtection="1">
      <alignment horizontal="center" vertical="center"/>
    </xf>
    <xf numFmtId="14" fontId="6" fillId="0" borderId="0" xfId="7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 applyAlignment="1" applyProtection="1">
      <alignment horizontal="center" vertical="center"/>
    </xf>
    <xf numFmtId="0" fontId="4" fillId="0" borderId="0" xfId="7" applyFont="1" applyFill="1" applyBorder="1" applyAlignment="1" applyProtection="1">
      <alignment horizontal="left" vertical="center"/>
    </xf>
    <xf numFmtId="3" fontId="4" fillId="0" borderId="0" xfId="7" applyNumberFormat="1" applyFont="1" applyFill="1" applyBorder="1" applyAlignment="1" applyProtection="1">
      <alignment horizontal="center" vertical="center"/>
    </xf>
    <xf numFmtId="14" fontId="4" fillId="0" borderId="0" xfId="7" applyNumberFormat="1" applyFont="1" applyFill="1" applyBorder="1" applyAlignment="1" applyProtection="1">
      <alignment horizontal="center" vertical="center"/>
    </xf>
    <xf numFmtId="1" fontId="4" fillId="0" borderId="0" xfId="7" applyNumberFormat="1" applyFont="1" applyFill="1" applyBorder="1" applyAlignment="1" applyProtection="1">
      <alignment horizontal="center" vertical="center"/>
    </xf>
    <xf numFmtId="14" fontId="0" fillId="0" borderId="0" xfId="0" applyNumberFormat="1" applyFont="1" applyFill="1" applyBorder="1" applyProtection="1"/>
    <xf numFmtId="3" fontId="0" fillId="0" borderId="0" xfId="0" applyNumberFormat="1" applyFont="1" applyFill="1" applyBorder="1" applyAlignment="1" applyProtection="1">
      <alignment horizontal="center" vertical="center"/>
    </xf>
    <xf numFmtId="14" fontId="0" fillId="0" borderId="0" xfId="0" applyNumberFormat="1" applyFont="1" applyFill="1" applyBorder="1" applyAlignment="1" applyProtection="1">
      <alignment horizontal="center" vertical="center"/>
    </xf>
    <xf numFmtId="49" fontId="0" fillId="0" borderId="0" xfId="0" applyNumberFormat="1" applyFont="1" applyFill="1" applyBorder="1" applyAlignment="1" applyProtection="1">
      <alignment horizontal="center" vertical="center"/>
    </xf>
    <xf numFmtId="164" fontId="5" fillId="0" borderId="0" xfId="0" applyNumberFormat="1" applyFont="1" applyFill="1" applyBorder="1" applyAlignment="1" applyProtection="1">
      <alignment horizontal="left"/>
    </xf>
    <xf numFmtId="0" fontId="16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0" fontId="17" fillId="5" borderId="0" xfId="0" applyFont="1" applyFill="1" applyBorder="1" applyAlignment="1" applyProtection="1">
      <alignment horizontal="center"/>
    </xf>
    <xf numFmtId="0" fontId="18" fillId="5" borderId="0" xfId="0" applyFont="1" applyFill="1" applyBorder="1" applyAlignment="1" applyProtection="1">
      <alignment horizontal="center" vertical="center" wrapText="1"/>
      <protection locked="0"/>
    </xf>
    <xf numFmtId="0" fontId="19" fillId="5" borderId="0" xfId="0" applyFont="1" applyFill="1" applyBorder="1" applyAlignment="1" applyProtection="1">
      <alignment horizontal="center" vertical="top" wrapText="1"/>
      <protection locked="0"/>
    </xf>
    <xf numFmtId="0" fontId="19" fillId="0" borderId="0" xfId="0" applyFont="1" applyFill="1" applyBorder="1" applyAlignment="1" applyProtection="1">
      <alignment horizontal="center" vertical="top" wrapText="1"/>
      <protection locked="0"/>
    </xf>
    <xf numFmtId="0" fontId="18" fillId="0" borderId="0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 applyProtection="1">
      <alignment horizontal="center" vertical="top" wrapText="1"/>
      <protection locked="0"/>
    </xf>
    <xf numFmtId="0" fontId="20" fillId="0" borderId="0" xfId="0" applyFont="1" applyBorder="1" applyAlignment="1" applyProtection="1">
      <alignment horizontal="center" vertical="top" wrapText="1"/>
      <protection locked="0"/>
    </xf>
    <xf numFmtId="14" fontId="20" fillId="0" borderId="0" xfId="0" applyNumberFormat="1" applyFont="1" applyBorder="1" applyAlignment="1" applyProtection="1">
      <alignment horizontal="center" vertical="top" wrapText="1"/>
      <protection locked="0"/>
    </xf>
    <xf numFmtId="0" fontId="21" fillId="0" borderId="0" xfId="0" applyFont="1" applyBorder="1" applyAlignment="1">
      <alignment vertical="top" wrapText="1"/>
    </xf>
    <xf numFmtId="0" fontId="22" fillId="5" borderId="0" xfId="0" applyFont="1" applyFill="1" applyBorder="1" applyAlignment="1" applyProtection="1">
      <alignment horizontal="left"/>
    </xf>
    <xf numFmtId="0" fontId="23" fillId="5" borderId="0" xfId="0" applyFont="1" applyFill="1" applyBorder="1" applyAlignment="1">
      <alignment horizontal="center" vertical="top" wrapText="1"/>
    </xf>
    <xf numFmtId="0" fontId="23" fillId="0" borderId="0" xfId="0" applyFont="1" applyBorder="1" applyAlignment="1">
      <alignment horizontal="center" vertical="top" wrapText="1"/>
    </xf>
    <xf numFmtId="14" fontId="19" fillId="0" borderId="0" xfId="0" applyNumberFormat="1" applyFont="1" applyBorder="1" applyAlignment="1" applyProtection="1">
      <alignment horizontal="center" vertical="top" wrapText="1"/>
      <protection locked="0"/>
    </xf>
    <xf numFmtId="0" fontId="24" fillId="5" borderId="0" xfId="0" applyFont="1" applyFill="1" applyBorder="1" applyAlignment="1">
      <alignment horizontal="left" vertical="top" wrapText="1"/>
    </xf>
    <xf numFmtId="0" fontId="18" fillId="5" borderId="0" xfId="0" applyFont="1" applyFill="1" applyBorder="1" applyAlignment="1" applyProtection="1">
      <alignment horizontal="center" vertical="center" wrapText="1"/>
    </xf>
    <xf numFmtId="0" fontId="19" fillId="5" borderId="0" xfId="0" applyFont="1" applyFill="1" applyBorder="1" applyAlignment="1">
      <alignment horizontal="center" vertical="top" wrapText="1"/>
    </xf>
    <xf numFmtId="0" fontId="25" fillId="5" borderId="0" xfId="0" applyFont="1" applyFill="1" applyBorder="1" applyAlignment="1">
      <alignment horizontal="center" vertical="top" wrapText="1"/>
    </xf>
    <xf numFmtId="0" fontId="24" fillId="0" borderId="0" xfId="0" applyFont="1" applyBorder="1" applyAlignment="1">
      <alignment horizontal="center" vertical="top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19" fillId="0" borderId="0" xfId="0" applyFont="1" applyBorder="1" applyAlignment="1">
      <alignment horizontal="center" vertical="top" wrapText="1"/>
    </xf>
    <xf numFmtId="0" fontId="25" fillId="0" borderId="0" xfId="0" applyFont="1" applyBorder="1" applyAlignment="1">
      <alignment horizontal="center" vertical="top" wrapText="1"/>
    </xf>
    <xf numFmtId="14" fontId="23" fillId="0" borderId="0" xfId="0" applyNumberFormat="1" applyFont="1" applyBorder="1" applyAlignment="1">
      <alignment horizontal="center" vertical="top" wrapText="1"/>
    </xf>
    <xf numFmtId="0" fontId="17" fillId="2" borderId="2" xfId="0" applyFont="1" applyFill="1" applyBorder="1" applyAlignment="1" applyProtection="1">
      <alignment horizontal="center"/>
    </xf>
    <xf numFmtId="0" fontId="26" fillId="0" borderId="0" xfId="0" applyFont="1" applyBorder="1" applyAlignment="1">
      <alignment vertical="top" wrapText="1"/>
    </xf>
    <xf numFmtId="0" fontId="27" fillId="0" borderId="0" xfId="0" applyFont="1" applyBorder="1" applyAlignment="1">
      <alignment horizontal="center" vertical="top" wrapText="1"/>
    </xf>
    <xf numFmtId="0" fontId="18" fillId="0" borderId="0" xfId="0" applyFont="1" applyFill="1" applyBorder="1" applyAlignment="1" applyProtection="1">
      <alignment horizontal="left" vertical="center" wrapText="1"/>
    </xf>
    <xf numFmtId="0" fontId="23" fillId="0" borderId="0" xfId="0" applyFont="1" applyBorder="1" applyAlignment="1">
      <alignment horizontal="left" vertical="top" wrapText="1"/>
    </xf>
    <xf numFmtId="14" fontId="23" fillId="0" borderId="0" xfId="0" applyNumberFormat="1" applyFont="1" applyBorder="1" applyAlignment="1">
      <alignment horizontal="left" vertical="top" wrapText="1"/>
    </xf>
    <xf numFmtId="0" fontId="18" fillId="0" borderId="0" xfId="0" applyFont="1" applyFill="1" applyBorder="1" applyAlignment="1" applyProtection="1">
      <alignment vertical="center" wrapText="1"/>
    </xf>
    <xf numFmtId="0" fontId="23" fillId="0" borderId="0" xfId="0" applyFont="1" applyBorder="1" applyAlignment="1">
      <alignment vertical="top" wrapText="1"/>
    </xf>
    <xf numFmtId="14" fontId="23" fillId="0" borderId="0" xfId="0" applyNumberFormat="1" applyFont="1" applyBorder="1" applyAlignment="1">
      <alignment vertical="top" wrapText="1"/>
    </xf>
    <xf numFmtId="0" fontId="27" fillId="0" borderId="0" xfId="0" applyFont="1" applyBorder="1" applyAlignment="1">
      <alignment vertical="top" wrapText="1"/>
    </xf>
    <xf numFmtId="0" fontId="0" fillId="0" borderId="0" xfId="0" applyFont="1" applyFill="1" applyProtection="1"/>
    <xf numFmtId="1" fontId="0" fillId="0" borderId="0" xfId="0" applyNumberFormat="1" applyFont="1" applyFill="1" applyBorder="1" applyProtection="1"/>
    <xf numFmtId="3" fontId="0" fillId="0" borderId="0" xfId="0" applyNumberFormat="1" applyFont="1" applyFill="1" applyAlignment="1" applyProtection="1">
      <alignment horizontal="center"/>
    </xf>
    <xf numFmtId="0" fontId="0" fillId="0" borderId="0" xfId="0" applyFont="1" applyFill="1" applyAlignment="1" applyProtection="1">
      <alignment horizontal="center"/>
    </xf>
    <xf numFmtId="1" fontId="0" fillId="0" borderId="0" xfId="0" applyNumberFormat="1" applyFont="1" applyFill="1" applyAlignment="1" applyProtection="1">
      <alignment horizontal="center"/>
    </xf>
    <xf numFmtId="0" fontId="5" fillId="7" borderId="2" xfId="0" applyFont="1" applyFill="1" applyBorder="1" applyAlignment="1" applyProtection="1">
      <alignment horizontal="center"/>
    </xf>
    <xf numFmtId="0" fontId="0" fillId="0" borderId="0" xfId="0" applyFont="1" applyFill="1" applyAlignment="1" applyProtection="1">
      <alignment horizontal="center"/>
      <protection locked="0"/>
    </xf>
    <xf numFmtId="3" fontId="5" fillId="0" borderId="0" xfId="0" applyNumberFormat="1" applyFont="1" applyFill="1" applyAlignment="1" applyProtection="1">
      <alignment horizontal="center"/>
    </xf>
    <xf numFmtId="3" fontId="5" fillId="0" borderId="0" xfId="0" applyNumberFormat="1" applyFont="1" applyFill="1" applyBorder="1" applyAlignment="1" applyProtection="1">
      <alignment horizontal="center"/>
    </xf>
    <xf numFmtId="14" fontId="0" fillId="0" borderId="0" xfId="0" applyNumberFormat="1" applyFont="1" applyFill="1" applyBorder="1" applyAlignment="1" applyProtection="1">
      <alignment horizontal="left"/>
    </xf>
    <xf numFmtId="0" fontId="0" fillId="0" borderId="0" xfId="0" applyFont="1" applyFill="1" applyBorder="1" applyAlignment="1" applyProtection="1">
      <alignment horizontal="left" wrapText="1"/>
    </xf>
    <xf numFmtId="14" fontId="0" fillId="0" borderId="0" xfId="0" applyNumberFormat="1" applyFont="1" applyFill="1" applyAlignment="1" applyProtection="1">
      <alignment horizontal="center"/>
    </xf>
    <xf numFmtId="0" fontId="0" fillId="0" borderId="0" xfId="0" applyFont="1" applyFill="1" applyBorder="1" applyAlignment="1" applyProtection="1"/>
    <xf numFmtId="3" fontId="0" fillId="0" borderId="0" xfId="0" applyNumberFormat="1" applyFont="1" applyFill="1" applyBorder="1" applyAlignment="1" applyProtection="1">
      <alignment horizontal="center"/>
    </xf>
    <xf numFmtId="1" fontId="0" fillId="0" borderId="0" xfId="0" applyNumberFormat="1" applyFont="1" applyFill="1" applyBorder="1" applyAlignment="1" applyProtection="1">
      <alignment horizontal="center"/>
    </xf>
    <xf numFmtId="14" fontId="0" fillId="0" borderId="0" xfId="0" applyNumberFormat="1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center"/>
      <protection locked="0"/>
    </xf>
    <xf numFmtId="0" fontId="5" fillId="7" borderId="2" xfId="0" applyFont="1" applyFill="1" applyBorder="1" applyAlignment="1" applyProtection="1"/>
    <xf numFmtId="0" fontId="4" fillId="7" borderId="2" xfId="7" applyFont="1" applyFill="1" applyBorder="1" applyAlignment="1" applyProtection="1">
      <alignment horizontal="center"/>
    </xf>
    <xf numFmtId="14" fontId="0" fillId="0" borderId="0" xfId="0" applyNumberFormat="1" applyFont="1" applyBorder="1" applyAlignment="1" applyProtection="1">
      <alignment horizontal="center"/>
    </xf>
    <xf numFmtId="10" fontId="0" fillId="0" borderId="2" xfId="0" applyNumberFormat="1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shrinkToFit="1"/>
    </xf>
    <xf numFmtId="10" fontId="5" fillId="0" borderId="2" xfId="0" applyNumberFormat="1" applyFont="1" applyFill="1" applyBorder="1" applyAlignment="1" applyProtection="1">
      <alignment horizontal="center" shrinkToFit="1"/>
    </xf>
    <xf numFmtId="0" fontId="0" fillId="0" borderId="0" xfId="0" applyFont="1" applyFill="1" applyBorder="1" applyAlignment="1" applyProtection="1">
      <alignment shrinkToFit="1"/>
    </xf>
    <xf numFmtId="3" fontId="5" fillId="0" borderId="0" xfId="0" applyNumberFormat="1" applyFont="1" applyFill="1" applyBorder="1" applyAlignment="1" applyProtection="1">
      <alignment horizontal="center" vertical="center"/>
    </xf>
    <xf numFmtId="3" fontId="5" fillId="7" borderId="2" xfId="0" applyNumberFormat="1" applyFont="1" applyFill="1" applyBorder="1" applyAlignment="1" applyProtection="1">
      <alignment horizontal="left" vertical="center"/>
    </xf>
    <xf numFmtId="0" fontId="0" fillId="7" borderId="2" xfId="0" applyFont="1" applyFill="1" applyBorder="1" applyAlignment="1" applyProtection="1"/>
    <xf numFmtId="0" fontId="0" fillId="7" borderId="2" xfId="0" applyFont="1" applyFill="1" applyBorder="1" applyAlignment="1" applyProtection="1">
      <alignment horizontal="center"/>
    </xf>
    <xf numFmtId="3" fontId="0" fillId="0" borderId="2" xfId="0" applyNumberFormat="1" applyFont="1" applyFill="1" applyBorder="1" applyAlignment="1" applyProtection="1">
      <alignment horizontal="center" vertical="center"/>
    </xf>
    <xf numFmtId="3" fontId="0" fillId="0" borderId="2" xfId="0" applyNumberFormat="1" applyFont="1" applyFill="1" applyBorder="1" applyAlignment="1" applyProtection="1">
      <alignment horizontal="center"/>
    </xf>
    <xf numFmtId="10" fontId="5" fillId="7" borderId="2" xfId="0" applyNumberFormat="1" applyFont="1" applyFill="1" applyBorder="1" applyAlignment="1" applyProtection="1">
      <alignment horizontal="center"/>
    </xf>
    <xf numFmtId="0" fontId="31" fillId="0" borderId="0" xfId="0" applyFont="1" applyBorder="1" applyAlignment="1">
      <alignment horizontal="center" vertical="top" wrapText="1"/>
    </xf>
    <xf numFmtId="0" fontId="0" fillId="0" borderId="0" xfId="0" applyFont="1" applyAlignment="1">
      <alignment horizontal="center"/>
    </xf>
    <xf numFmtId="0" fontId="32" fillId="0" borderId="0" xfId="0" applyFont="1" applyBorder="1" applyAlignment="1">
      <alignment horizontal="center" vertical="top" wrapText="1"/>
    </xf>
    <xf numFmtId="0" fontId="33" fillId="0" borderId="0" xfId="0" applyFont="1" applyBorder="1" applyAlignment="1">
      <alignment horizontal="center" vertical="top" wrapText="1"/>
    </xf>
    <xf numFmtId="0" fontId="22" fillId="0" borderId="4" xfId="0" applyFont="1" applyFill="1" applyBorder="1" applyAlignment="1" applyProtection="1">
      <alignment horizontal="left"/>
    </xf>
    <xf numFmtId="0" fontId="24" fillId="0" borderId="4" xfId="0" applyFont="1" applyBorder="1" applyAlignment="1">
      <alignment horizontal="left" vertical="top" wrapText="1"/>
    </xf>
    <xf numFmtId="0" fontId="22" fillId="0" borderId="4" xfId="0" applyFont="1" applyBorder="1" applyAlignment="1">
      <alignment horizontal="left" vertical="top" wrapText="1"/>
    </xf>
    <xf numFmtId="0" fontId="18" fillId="2" borderId="1" xfId="0" applyFont="1" applyFill="1" applyBorder="1" applyAlignment="1" applyProtection="1">
      <alignment horizontal="center" vertical="center" wrapText="1"/>
      <protection locked="0"/>
    </xf>
    <xf numFmtId="0" fontId="19" fillId="2" borderId="1" xfId="0" applyFont="1" applyFill="1" applyBorder="1" applyAlignment="1" applyProtection="1">
      <alignment horizontal="center" vertical="top" wrapText="1"/>
      <protection locked="0"/>
    </xf>
    <xf numFmtId="0" fontId="23" fillId="0" borderId="3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/>
    </xf>
    <xf numFmtId="0" fontId="22" fillId="0" borderId="3" xfId="0" applyFont="1" applyBorder="1" applyAlignment="1">
      <alignment horizontal="center" vertical="top" wrapText="1"/>
    </xf>
    <xf numFmtId="0" fontId="17" fillId="0" borderId="3" xfId="0" applyFont="1" applyFill="1" applyBorder="1" applyAlignment="1" applyProtection="1">
      <alignment horizontal="center" vertical="center" wrapText="1"/>
    </xf>
    <xf numFmtId="0" fontId="17" fillId="0" borderId="3" xfId="0" applyFont="1" applyFill="1" applyBorder="1" applyAlignment="1" applyProtection="1">
      <alignment horizontal="center"/>
    </xf>
    <xf numFmtId="0" fontId="7" fillId="8" borderId="2" xfId="6" applyFont="1" applyFill="1" applyBorder="1" applyAlignment="1" applyProtection="1">
      <alignment horizontal="left" vertical="center" wrapText="1"/>
    </xf>
    <xf numFmtId="0" fontId="4" fillId="8" borderId="2" xfId="6" applyFont="1" applyFill="1" applyBorder="1" applyAlignment="1" applyProtection="1">
      <alignment horizontal="left" vertical="center" wrapText="1"/>
    </xf>
    <xf numFmtId="3" fontId="0" fillId="8" borderId="2" xfId="7" applyNumberFormat="1" applyFont="1" applyFill="1" applyBorder="1" applyAlignment="1" applyProtection="1">
      <alignment horizontal="center" vertical="center"/>
    </xf>
    <xf numFmtId="14" fontId="4" fillId="8" borderId="2" xfId="6" applyNumberFormat="1" applyFont="1" applyFill="1" applyBorder="1" applyAlignment="1" applyProtection="1">
      <alignment horizontal="center" vertical="center" wrapText="1"/>
    </xf>
    <xf numFmtId="17" fontId="4" fillId="8" borderId="2" xfId="6" applyNumberFormat="1" applyFont="1" applyFill="1" applyBorder="1" applyAlignment="1" applyProtection="1">
      <alignment horizontal="center" vertical="center" wrapText="1"/>
    </xf>
    <xf numFmtId="1" fontId="0" fillId="8" borderId="2" xfId="7" applyNumberFormat="1" applyFont="1" applyFill="1" applyBorder="1" applyAlignment="1" applyProtection="1">
      <alignment horizontal="center" vertical="center"/>
    </xf>
    <xf numFmtId="49" fontId="9" fillId="8" borderId="2" xfId="7" applyNumberFormat="1" applyFont="1" applyFill="1" applyBorder="1" applyAlignment="1" applyProtection="1">
      <alignment horizontal="center" vertical="center"/>
    </xf>
    <xf numFmtId="0" fontId="5" fillId="8" borderId="2" xfId="6" applyFont="1" applyFill="1" applyBorder="1" applyAlignment="1" applyProtection="1">
      <alignment horizontal="left" vertical="center" wrapText="1"/>
    </xf>
    <xf numFmtId="0" fontId="0" fillId="8" borderId="2" xfId="6" applyFont="1" applyFill="1" applyBorder="1" applyAlignment="1" applyProtection="1">
      <alignment horizontal="left" vertical="center" wrapText="1"/>
    </xf>
    <xf numFmtId="14" fontId="0" fillId="8" borderId="2" xfId="6" applyNumberFormat="1" applyFont="1" applyFill="1" applyBorder="1" applyAlignment="1" applyProtection="1">
      <alignment horizontal="center" vertical="center" wrapText="1"/>
    </xf>
    <xf numFmtId="17" fontId="0" fillId="8" borderId="2" xfId="6" applyNumberFormat="1" applyFont="1" applyFill="1" applyBorder="1" applyAlignment="1" applyProtection="1">
      <alignment horizontal="center" vertical="center" wrapText="1"/>
    </xf>
    <xf numFmtId="49" fontId="5" fillId="8" borderId="2" xfId="7" applyNumberFormat="1" applyFont="1" applyFill="1" applyBorder="1" applyAlignment="1" applyProtection="1">
      <alignment horizontal="center" vertical="center"/>
    </xf>
    <xf numFmtId="0" fontId="7" fillId="9" borderId="2" xfId="6" applyFont="1" applyFill="1" applyBorder="1" applyAlignment="1" applyProtection="1">
      <alignment horizontal="left" vertical="center" wrapText="1"/>
    </xf>
    <xf numFmtId="0" fontId="4" fillId="9" borderId="2" xfId="6" applyFont="1" applyFill="1" applyBorder="1" applyAlignment="1" applyProtection="1">
      <alignment horizontal="left" vertical="center" wrapText="1"/>
    </xf>
    <xf numFmtId="3" fontId="0" fillId="9" borderId="2" xfId="7" applyNumberFormat="1" applyFont="1" applyFill="1" applyBorder="1" applyAlignment="1" applyProtection="1">
      <alignment horizontal="center" vertical="center"/>
    </xf>
    <xf numFmtId="14" fontId="4" fillId="9" borderId="2" xfId="6" applyNumberFormat="1" applyFont="1" applyFill="1" applyBorder="1" applyAlignment="1" applyProtection="1">
      <alignment horizontal="center" vertical="center" wrapText="1"/>
    </xf>
    <xf numFmtId="17" fontId="4" fillId="9" borderId="2" xfId="6" applyNumberFormat="1" applyFont="1" applyFill="1" applyBorder="1" applyAlignment="1" applyProtection="1">
      <alignment horizontal="center" vertical="center" wrapText="1"/>
    </xf>
    <xf numFmtId="1" fontId="0" fillId="9" borderId="2" xfId="7" applyNumberFormat="1" applyFont="1" applyFill="1" applyBorder="1" applyAlignment="1" applyProtection="1">
      <alignment horizontal="center" vertical="center"/>
    </xf>
    <xf numFmtId="49" fontId="9" fillId="9" borderId="2" xfId="7" applyNumberFormat="1" applyFont="1" applyFill="1" applyBorder="1" applyAlignment="1" applyProtection="1">
      <alignment horizontal="center" vertical="center"/>
    </xf>
    <xf numFmtId="1" fontId="9" fillId="9" borderId="2" xfId="7" applyNumberFormat="1" applyFont="1" applyFill="1" applyBorder="1" applyAlignment="1" applyProtection="1">
      <alignment horizontal="center" vertical="center"/>
    </xf>
    <xf numFmtId="1" fontId="9" fillId="8" borderId="2" xfId="7" applyNumberFormat="1" applyFont="1" applyFill="1" applyBorder="1" applyAlignment="1" applyProtection="1">
      <alignment horizontal="center" vertical="center"/>
    </xf>
    <xf numFmtId="49" fontId="9" fillId="11" borderId="2" xfId="7" applyNumberFormat="1" applyFont="1" applyFill="1" applyBorder="1" applyAlignment="1" applyProtection="1">
      <alignment horizontal="center" vertical="center"/>
    </xf>
    <xf numFmtId="1" fontId="5" fillId="8" borderId="2" xfId="7" applyNumberFormat="1" applyFont="1" applyFill="1" applyBorder="1" applyAlignment="1" applyProtection="1">
      <alignment horizontal="center" vertical="center"/>
    </xf>
    <xf numFmtId="0" fontId="5" fillId="9" borderId="2" xfId="6" applyFont="1" applyFill="1" applyBorder="1" applyAlignment="1" applyProtection="1">
      <alignment horizontal="left" vertical="center" wrapText="1"/>
    </xf>
    <xf numFmtId="49" fontId="5" fillId="11" borderId="2" xfId="3" applyNumberFormat="1" applyFont="1" applyFill="1" applyBorder="1"/>
    <xf numFmtId="49" fontId="0" fillId="11" borderId="2" xfId="3" applyNumberFormat="1" applyFont="1" applyFill="1" applyBorder="1"/>
    <xf numFmtId="49" fontId="0" fillId="8" borderId="2" xfId="3" applyNumberFormat="1" applyFont="1" applyFill="1" applyBorder="1"/>
    <xf numFmtId="3" fontId="4" fillId="9" borderId="2" xfId="6" applyNumberFormat="1" applyFont="1" applyFill="1" applyBorder="1" applyAlignment="1" applyProtection="1">
      <alignment horizontal="left" vertical="center" wrapText="1"/>
    </xf>
    <xf numFmtId="0" fontId="0" fillId="9" borderId="2" xfId="0" applyFont="1" applyFill="1" applyBorder="1" applyProtection="1"/>
    <xf numFmtId="0" fontId="5" fillId="8" borderId="2" xfId="0" applyFont="1" applyFill="1" applyBorder="1" applyAlignment="1" applyProtection="1">
      <alignment horizontal="center" vertical="center"/>
    </xf>
    <xf numFmtId="0" fontId="5" fillId="8" borderId="2" xfId="0" applyFont="1" applyFill="1" applyBorder="1" applyAlignment="1" applyProtection="1">
      <alignment horizontal="center" vertical="center" wrapText="1"/>
    </xf>
    <xf numFmtId="3" fontId="11" fillId="8" borderId="2" xfId="0" applyNumberFormat="1" applyFont="1" applyFill="1" applyBorder="1" applyAlignment="1" applyProtection="1">
      <alignment horizontal="center" vertical="center"/>
    </xf>
    <xf numFmtId="49" fontId="0" fillId="8" borderId="2" xfId="0" applyNumberFormat="1" applyFont="1" applyFill="1" applyBorder="1" applyAlignment="1" applyProtection="1">
      <alignment horizontal="center" vertical="center"/>
    </xf>
    <xf numFmtId="0" fontId="0" fillId="8" borderId="2" xfId="0" applyFont="1" applyFill="1" applyBorder="1" applyAlignment="1" applyProtection="1">
      <alignment horizontal="center" wrapText="1"/>
    </xf>
    <xf numFmtId="3" fontId="0" fillId="8" borderId="2" xfId="0" applyNumberFormat="1" applyFont="1" applyFill="1" applyBorder="1" applyAlignment="1" applyProtection="1">
      <alignment horizontal="center" vertical="center"/>
    </xf>
    <xf numFmtId="0" fontId="0" fillId="8" borderId="2" xfId="0" applyFont="1" applyFill="1" applyBorder="1" applyAlignment="1" applyProtection="1">
      <alignment horizontal="center"/>
    </xf>
    <xf numFmtId="0" fontId="5" fillId="11" borderId="2" xfId="0" applyFont="1" applyFill="1" applyBorder="1" applyAlignment="1" applyProtection="1">
      <alignment horizontal="center" vertical="center"/>
    </xf>
    <xf numFmtId="0" fontId="5" fillId="9" borderId="2" xfId="0" applyFont="1" applyFill="1" applyBorder="1" applyAlignment="1" applyProtection="1">
      <alignment horizontal="center" vertical="center" wrapText="1"/>
    </xf>
    <xf numFmtId="3" fontId="0" fillId="9" borderId="2" xfId="0" applyNumberFormat="1" applyFont="1" applyFill="1" applyBorder="1" applyAlignment="1" applyProtection="1">
      <alignment horizontal="center" vertical="center"/>
    </xf>
    <xf numFmtId="14" fontId="10" fillId="11" borderId="2" xfId="0" applyNumberFormat="1" applyFont="1" applyFill="1" applyBorder="1" applyAlignment="1" applyProtection="1">
      <alignment horizontal="center" vertical="center" wrapText="1"/>
    </xf>
    <xf numFmtId="14" fontId="0" fillId="9" borderId="2" xfId="0" applyNumberFormat="1" applyFont="1" applyFill="1" applyBorder="1" applyAlignment="1" applyProtection="1">
      <alignment horizontal="center" vertical="center"/>
    </xf>
    <xf numFmtId="1" fontId="0" fillId="9" borderId="2" xfId="0" applyNumberFormat="1" applyFont="1" applyFill="1" applyBorder="1" applyAlignment="1" applyProtection="1">
      <alignment horizontal="center" vertical="center"/>
    </xf>
    <xf numFmtId="0" fontId="0" fillId="11" borderId="2" xfId="0" applyFont="1" applyFill="1" applyBorder="1" applyAlignment="1" applyProtection="1">
      <alignment horizontal="center" wrapText="1"/>
    </xf>
    <xf numFmtId="0" fontId="0" fillId="11" borderId="2" xfId="0" applyFont="1" applyFill="1" applyBorder="1" applyAlignment="1" applyProtection="1">
      <alignment horizontal="center"/>
    </xf>
    <xf numFmtId="0" fontId="5" fillId="11" borderId="2" xfId="0" applyFont="1" applyFill="1" applyBorder="1" applyAlignment="1" applyProtection="1">
      <alignment horizontal="center" vertical="center" wrapText="1"/>
    </xf>
    <xf numFmtId="14" fontId="10" fillId="9" borderId="2" xfId="0" applyNumberFormat="1" applyFont="1" applyFill="1" applyBorder="1" applyAlignment="1" applyProtection="1">
      <alignment horizontal="center" vertical="center" wrapText="1"/>
    </xf>
    <xf numFmtId="14" fontId="10" fillId="8" borderId="2" xfId="0" applyNumberFormat="1" applyFont="1" applyFill="1" applyBorder="1" applyAlignment="1" applyProtection="1">
      <alignment horizontal="center" vertical="center" wrapText="1"/>
    </xf>
    <xf numFmtId="14" fontId="0" fillId="8" borderId="2" xfId="0" applyNumberFormat="1" applyFont="1" applyFill="1" applyBorder="1" applyAlignment="1" applyProtection="1">
      <alignment horizontal="center" vertical="center"/>
    </xf>
    <xf numFmtId="1" fontId="0" fillId="8" borderId="2" xfId="0" applyNumberFormat="1" applyFont="1" applyFill="1" applyBorder="1" applyAlignment="1" applyProtection="1">
      <alignment horizontal="center" vertical="center"/>
    </xf>
    <xf numFmtId="49" fontId="0" fillId="9" borderId="2" xfId="0" applyNumberFormat="1" applyFont="1" applyFill="1" applyBorder="1" applyAlignment="1" applyProtection="1">
      <alignment horizontal="center" vertical="center"/>
    </xf>
    <xf numFmtId="0" fontId="5" fillId="9" borderId="2" xfId="0" applyFont="1" applyFill="1" applyBorder="1" applyAlignment="1" applyProtection="1">
      <alignment horizontal="center" vertical="center"/>
    </xf>
    <xf numFmtId="3" fontId="11" fillId="9" borderId="2" xfId="0" applyNumberFormat="1" applyFont="1" applyFill="1" applyBorder="1" applyAlignment="1" applyProtection="1">
      <alignment horizontal="center" vertical="center"/>
    </xf>
    <xf numFmtId="0" fontId="5" fillId="11" borderId="2" xfId="0" applyFont="1" applyFill="1" applyBorder="1" applyAlignment="1" applyProtection="1">
      <alignment horizontal="center"/>
    </xf>
    <xf numFmtId="0" fontId="5" fillId="8" borderId="0" xfId="0" applyFont="1" applyFill="1" applyBorder="1" applyAlignment="1" applyProtection="1">
      <alignment horizontal="center"/>
    </xf>
    <xf numFmtId="3" fontId="9" fillId="8" borderId="2" xfId="0" applyNumberFormat="1" applyFont="1" applyFill="1" applyBorder="1" applyAlignment="1" applyProtection="1">
      <alignment horizontal="center" vertical="center"/>
    </xf>
    <xf numFmtId="1" fontId="10" fillId="8" borderId="2" xfId="0" applyNumberFormat="1" applyFont="1" applyFill="1" applyBorder="1" applyAlignment="1" applyProtection="1">
      <alignment horizontal="center" vertical="center" wrapText="1"/>
    </xf>
    <xf numFmtId="1" fontId="10" fillId="11" borderId="2" xfId="0" applyNumberFormat="1" applyFont="1" applyFill="1" applyBorder="1" applyAlignment="1" applyProtection="1">
      <alignment horizontal="center" vertical="center" wrapText="1"/>
    </xf>
    <xf numFmtId="0" fontId="0" fillId="11" borderId="2" xfId="0" applyFont="1" applyFill="1" applyBorder="1" applyAlignment="1" applyProtection="1">
      <alignment horizontal="center" vertical="center"/>
    </xf>
    <xf numFmtId="0" fontId="0" fillId="8" borderId="2" xfId="0" applyFont="1" applyFill="1" applyBorder="1" applyAlignment="1" applyProtection="1">
      <alignment horizontal="center" vertical="center"/>
    </xf>
    <xf numFmtId="14" fontId="0" fillId="11" borderId="2" xfId="0" applyNumberFormat="1" applyFont="1" applyFill="1" applyBorder="1" applyProtection="1"/>
    <xf numFmtId="0" fontId="6" fillId="12" borderId="2" xfId="0" applyFont="1" applyFill="1" applyBorder="1" applyAlignment="1" applyProtection="1">
      <alignment horizontal="center"/>
    </xf>
    <xf numFmtId="0" fontId="6" fillId="13" borderId="2" xfId="0" applyFont="1" applyFill="1" applyBorder="1" applyAlignment="1" applyProtection="1">
      <alignment horizontal="center"/>
    </xf>
    <xf numFmtId="0" fontId="5" fillId="13" borderId="2" xfId="0" applyFont="1" applyFill="1" applyBorder="1" applyAlignment="1" applyProtection="1">
      <alignment horizontal="center"/>
    </xf>
    <xf numFmtId="0" fontId="6" fillId="14" borderId="2" xfId="0" applyFont="1" applyFill="1" applyBorder="1" applyAlignment="1" applyProtection="1">
      <alignment horizontal="center"/>
    </xf>
    <xf numFmtId="0" fontId="14" fillId="12" borderId="2" xfId="0" applyFont="1" applyFill="1" applyBorder="1" applyAlignment="1" applyProtection="1">
      <alignment horizontal="center" vertical="top" wrapText="1"/>
      <protection locked="0"/>
    </xf>
    <xf numFmtId="0" fontId="14" fillId="13" borderId="2" xfId="0" applyFont="1" applyFill="1" applyBorder="1" applyAlignment="1" applyProtection="1">
      <alignment horizontal="center" vertical="top" wrapText="1"/>
      <protection locked="0"/>
    </xf>
    <xf numFmtId="0" fontId="6" fillId="13" borderId="2" xfId="0" applyFont="1" applyFill="1" applyBorder="1" applyAlignment="1" applyProtection="1">
      <alignment horizontal="center" vertical="center" wrapText="1"/>
      <protection locked="0"/>
    </xf>
    <xf numFmtId="0" fontId="15" fillId="12" borderId="2" xfId="0" applyFont="1" applyFill="1" applyBorder="1" applyAlignment="1" applyProtection="1">
      <alignment horizontal="center" vertical="top" wrapText="1"/>
      <protection locked="0"/>
    </xf>
    <xf numFmtId="0" fontId="6" fillId="12" borderId="2" xfId="0" applyFont="1" applyFill="1" applyBorder="1" applyAlignment="1" applyProtection="1">
      <alignment horizontal="center" vertical="center" wrapText="1"/>
      <protection locked="0"/>
    </xf>
    <xf numFmtId="0" fontId="15" fillId="13" borderId="2" xfId="0" applyFont="1" applyFill="1" applyBorder="1" applyAlignment="1" applyProtection="1">
      <alignment horizontal="center" vertical="top" wrapText="1"/>
      <protection locked="0"/>
    </xf>
    <xf numFmtId="14" fontId="34" fillId="8" borderId="2" xfId="6" applyNumberFormat="1" applyFont="1" applyFill="1" applyBorder="1" applyAlignment="1" applyProtection="1">
      <alignment horizontal="center" vertical="center" wrapText="1"/>
    </xf>
    <xf numFmtId="14" fontId="34" fillId="4" borderId="2" xfId="6" applyNumberFormat="1" applyFont="1" applyFill="1" applyBorder="1" applyAlignment="1" applyProtection="1">
      <alignment horizontal="center" vertical="center" wrapText="1"/>
    </xf>
    <xf numFmtId="14" fontId="34" fillId="5" borderId="2" xfId="6" applyNumberFormat="1" applyFont="1" applyFill="1" applyBorder="1" applyAlignment="1" applyProtection="1">
      <alignment horizontal="center" vertical="center" wrapText="1"/>
    </xf>
    <xf numFmtId="14" fontId="34" fillId="9" borderId="2" xfId="6" applyNumberFormat="1" applyFont="1" applyFill="1" applyBorder="1" applyAlignment="1" applyProtection="1">
      <alignment horizontal="center" vertical="center" wrapText="1"/>
    </xf>
    <xf numFmtId="14" fontId="35" fillId="5" borderId="0" xfId="6" applyNumberFormat="1" applyFont="1" applyFill="1" applyBorder="1" applyAlignment="1" applyProtection="1">
      <alignment horizontal="center" vertical="center" wrapText="1"/>
    </xf>
    <xf numFmtId="14" fontId="35" fillId="0" borderId="0" xfId="7" applyNumberFormat="1" applyFont="1" applyFill="1" applyBorder="1" applyAlignment="1" applyProtection="1">
      <alignment horizontal="center" vertical="center"/>
    </xf>
    <xf numFmtId="0" fontId="36" fillId="5" borderId="0" xfId="0" applyFont="1" applyFill="1" applyBorder="1" applyAlignment="1" applyProtection="1">
      <alignment horizontal="center" vertical="top" wrapText="1"/>
      <protection locked="0"/>
    </xf>
    <xf numFmtId="0" fontId="36" fillId="5" borderId="0" xfId="0" applyFont="1" applyFill="1" applyBorder="1" applyAlignment="1">
      <alignment horizontal="center" vertical="top" wrapText="1"/>
    </xf>
    <xf numFmtId="0" fontId="37" fillId="5" borderId="0" xfId="0" applyFont="1" applyFill="1" applyBorder="1" applyAlignment="1">
      <alignment horizontal="center" vertical="top" wrapText="1"/>
    </xf>
    <xf numFmtId="0" fontId="38" fillId="0" borderId="0" xfId="0" applyFont="1" applyBorder="1" applyAlignment="1">
      <alignment horizontal="center" vertical="top" wrapText="1"/>
    </xf>
    <xf numFmtId="0" fontId="35" fillId="0" borderId="0" xfId="0" applyFont="1" applyFill="1" applyBorder="1" applyAlignment="1" applyProtection="1">
      <alignment horizontal="left" wrapText="1"/>
    </xf>
    <xf numFmtId="14" fontId="35" fillId="0" borderId="0" xfId="0" applyNumberFormat="1" applyFont="1" applyFill="1" applyAlignment="1" applyProtection="1">
      <alignment horizontal="center"/>
    </xf>
    <xf numFmtId="14" fontId="35" fillId="0" borderId="0" xfId="0" applyNumberFormat="1" applyFont="1" applyAlignment="1" applyProtection="1">
      <alignment horizontal="center"/>
    </xf>
    <xf numFmtId="0" fontId="5" fillId="4" borderId="2" xfId="6" applyFont="1" applyFill="1" applyBorder="1" applyAlignment="1" applyProtection="1">
      <alignment horizontal="center" vertical="center" wrapText="1"/>
    </xf>
    <xf numFmtId="0" fontId="5" fillId="10" borderId="2" xfId="6" applyFont="1" applyFill="1" applyBorder="1" applyAlignment="1" applyProtection="1">
      <alignment horizontal="left" vertical="center" wrapText="1"/>
    </xf>
    <xf numFmtId="0" fontId="5" fillId="11" borderId="2" xfId="6" applyFont="1" applyFill="1" applyBorder="1" applyAlignment="1" applyProtection="1">
      <alignment horizontal="left" vertical="center" wrapText="1"/>
    </xf>
    <xf numFmtId="49" fontId="5" fillId="8" borderId="2" xfId="6" applyNumberFormat="1" applyFont="1" applyFill="1" applyBorder="1" applyAlignment="1" applyProtection="1">
      <alignment horizontal="left" vertical="center"/>
    </xf>
    <xf numFmtId="49" fontId="5" fillId="9" borderId="2" xfId="6" applyNumberFormat="1" applyFont="1" applyFill="1" applyBorder="1" applyAlignment="1" applyProtection="1">
      <alignment horizontal="left" vertical="center"/>
    </xf>
    <xf numFmtId="0" fontId="5" fillId="5" borderId="0" xfId="6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vertical="center"/>
    </xf>
    <xf numFmtId="0" fontId="30" fillId="0" borderId="0" xfId="0" applyFont="1" applyFill="1" applyAlignment="1" applyProtection="1">
      <alignment horizontal="center"/>
    </xf>
    <xf numFmtId="0" fontId="30" fillId="0" borderId="2" xfId="0" applyFont="1" applyFill="1" applyBorder="1" applyAlignment="1" applyProtection="1"/>
    <xf numFmtId="3" fontId="30" fillId="0" borderId="2" xfId="0" applyNumberFormat="1" applyFont="1" applyFill="1" applyBorder="1" applyAlignment="1" applyProtection="1">
      <alignment horizontal="left" vertical="center"/>
    </xf>
    <xf numFmtId="0" fontId="30" fillId="0" borderId="0" xfId="0" applyFont="1" applyAlignment="1" applyProtection="1">
      <alignment horizontal="center"/>
    </xf>
  </cellXfs>
  <cellStyles count="8">
    <cellStyle name="Hiperlink 2" xfId="1"/>
    <cellStyle name="Hiperlink 3" xfId="2"/>
    <cellStyle name="Normal" xfId="0" builtinId="0"/>
    <cellStyle name="Normal 2" xfId="3"/>
    <cellStyle name="Normal 3" xfId="4"/>
    <cellStyle name="Normal 3 2" xfId="5"/>
    <cellStyle name="Normal_Plan1" xfId="6"/>
    <cellStyle name="Normal_TodasCulturas" xfId="7"/>
  </cellStyles>
  <dxfs count="22"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78787"/>
      <rgbColor rgb="009AB4E4"/>
      <rgbColor rgb="007030A0"/>
      <rgbColor rgb="00FDEADA"/>
      <rgbColor rgb="00DCE6F2"/>
      <rgbColor rgb="00660066"/>
      <rgbColor rgb="00E6B9B8"/>
      <rgbColor rgb="000070C0"/>
      <rgbColor rgb="00C1D1EC"/>
      <rgbColor rgb="00000080"/>
      <rgbColor rgb="00FF00FF"/>
      <rgbColor rgb="00F2DCDB"/>
      <rgbColor rgb="0000FFFF"/>
      <rgbColor rgb="00800080"/>
      <rgbColor rgb="00800000"/>
      <rgbColor rgb="00008080"/>
      <rgbColor rgb="000000FF"/>
      <rgbColor rgb="0000B0F0"/>
      <rgbColor rgb="00D4DEFF"/>
      <rgbColor rgb="00B7DEE8"/>
      <rgbColor rgb="00FCD5B5"/>
      <rgbColor rgb="0085C2FF"/>
      <rgbColor rgb="00FF99CC"/>
      <rgbColor rgb="00BFBFBF"/>
      <rgbColor rgb="00FAC090"/>
      <rgbColor rgb="003366FF"/>
      <rgbColor rgb="005E9EFF"/>
      <rgbColor rgb="0092D050"/>
      <rgbColor rgb="00FFC000"/>
      <rgbColor rgb="00D9D9D9"/>
      <rgbColor rgb="00FF6600"/>
      <rgbColor rgb="004F81BD"/>
      <rgbColor rgb="00C6D9F1"/>
      <rgbColor rgb="00003366"/>
      <rgbColor rgb="0000B050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O353"/>
  <sheetViews>
    <sheetView tabSelected="1" zoomScale="80" zoomScaleNormal="80" workbookViewId="0">
      <pane xSplit="2" ySplit="1" topLeftCell="C2" activePane="bottomRight" state="frozen"/>
      <selection pane="topRight" activeCell="E1" sqref="E1"/>
      <selection pane="bottomLeft" activeCell="A3" sqref="A3"/>
      <selection pane="bottomRight" activeCell="C2" sqref="C2"/>
    </sheetView>
  </sheetViews>
  <sheetFormatPr defaultRowHeight="10.5" customHeight="1"/>
  <cols>
    <col min="1" max="1" width="8.5703125" style="1" customWidth="1"/>
    <col min="2" max="2" width="27.5703125" style="257" customWidth="1"/>
    <col min="3" max="3" width="19.42578125" style="2" customWidth="1"/>
    <col min="4" max="4" width="22.85546875" style="2" customWidth="1"/>
    <col min="5" max="5" width="8" style="3" customWidth="1"/>
    <col min="6" max="6" width="12.7109375" style="4" customWidth="1"/>
    <col min="7" max="7" width="10.85546875" style="4" customWidth="1"/>
    <col min="8" max="8" width="12.7109375" style="245" customWidth="1"/>
    <col min="9" max="9" width="11.28515625" style="2" customWidth="1"/>
    <col min="10" max="11" width="10.7109375" style="2" customWidth="1"/>
    <col min="12" max="12" width="14.28515625" style="4" customWidth="1"/>
    <col min="13" max="13" width="22.140625" style="2" customWidth="1"/>
    <col min="14" max="14" width="16" style="2" customWidth="1"/>
    <col min="15" max="15" width="7.28515625" style="5" customWidth="1"/>
    <col min="16" max="16" width="11" style="2" customWidth="1"/>
    <col min="17" max="17" width="10" style="2" customWidth="1"/>
    <col min="18" max="18" width="14.140625" style="4" customWidth="1"/>
    <col min="19" max="19" width="6.7109375" style="6" customWidth="1"/>
    <col min="20" max="20" width="33.140625" style="7" customWidth="1"/>
    <col min="21" max="28" width="6.7109375" style="7" customWidth="1"/>
    <col min="29" max="29" width="8.140625" style="2" customWidth="1"/>
    <col min="30" max="30" width="11.42578125" style="2" customWidth="1"/>
    <col min="31" max="31" width="8" style="3" customWidth="1"/>
    <col min="32" max="32" width="11.85546875" style="2" customWidth="1"/>
    <col min="33" max="33" width="7" style="6" customWidth="1"/>
    <col min="34" max="34" width="12.28515625" style="6" customWidth="1"/>
    <col min="35" max="35" width="25.7109375" style="8" customWidth="1"/>
    <col min="36" max="16384" width="9.140625" style="8"/>
  </cols>
  <sheetData>
    <row r="1" spans="1:223" ht="104.25" customHeight="1">
      <c r="A1" s="9">
        <f>B302</f>
        <v>300</v>
      </c>
      <c r="B1" s="246" t="s">
        <v>0</v>
      </c>
      <c r="C1" s="11" t="s">
        <v>1</v>
      </c>
      <c r="D1" s="11" t="s">
        <v>2</v>
      </c>
      <c r="E1" s="12" t="s">
        <v>3</v>
      </c>
      <c r="F1" s="13" t="s">
        <v>4</v>
      </c>
      <c r="G1" s="13" t="s">
        <v>5</v>
      </c>
      <c r="H1" s="234" t="s">
        <v>6</v>
      </c>
      <c r="I1" s="11" t="s">
        <v>7</v>
      </c>
      <c r="J1" s="15" t="s">
        <v>8</v>
      </c>
      <c r="K1" s="15" t="s">
        <v>9</v>
      </c>
      <c r="L1" s="14" t="s">
        <v>10</v>
      </c>
      <c r="M1" s="16" t="s">
        <v>11</v>
      </c>
      <c r="N1" s="17" t="s">
        <v>12</v>
      </c>
      <c r="O1" s="12" t="s">
        <v>13</v>
      </c>
      <c r="P1" s="15" t="s">
        <v>14</v>
      </c>
      <c r="Q1" s="11" t="s">
        <v>15</v>
      </c>
      <c r="R1" s="13" t="s">
        <v>16</v>
      </c>
      <c r="S1" s="18" t="s">
        <v>17</v>
      </c>
      <c r="T1" s="19" t="s">
        <v>18</v>
      </c>
      <c r="U1" s="20" t="s">
        <v>19</v>
      </c>
      <c r="V1" s="20" t="s">
        <v>20</v>
      </c>
      <c r="W1" s="20" t="s">
        <v>21</v>
      </c>
      <c r="X1" s="20" t="s">
        <v>22</v>
      </c>
      <c r="Y1" s="20" t="s">
        <v>23</v>
      </c>
      <c r="Z1" s="20" t="s">
        <v>24</v>
      </c>
      <c r="AA1" s="20" t="s">
        <v>25</v>
      </c>
      <c r="AB1" s="20" t="s">
        <v>26</v>
      </c>
      <c r="AC1" s="21" t="s">
        <v>27</v>
      </c>
      <c r="AD1" s="21" t="s">
        <v>28</v>
      </c>
      <c r="AE1" s="22" t="s">
        <v>29</v>
      </c>
      <c r="AF1" s="21" t="s">
        <v>30</v>
      </c>
      <c r="AG1" s="23" t="s">
        <v>31</v>
      </c>
      <c r="AH1" s="23" t="s">
        <v>32</v>
      </c>
      <c r="AI1" s="24" t="s">
        <v>33</v>
      </c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</row>
    <row r="2" spans="1:223" ht="15.75" customHeight="1">
      <c r="A2" s="10">
        <v>1</v>
      </c>
      <c r="B2" s="52" t="s">
        <v>35</v>
      </c>
      <c r="C2" s="25" t="s">
        <v>36</v>
      </c>
      <c r="D2" s="26" t="s">
        <v>37</v>
      </c>
      <c r="E2" s="27">
        <v>62</v>
      </c>
      <c r="F2" s="28">
        <v>41817</v>
      </c>
      <c r="G2" s="28">
        <v>41817</v>
      </c>
      <c r="H2" s="235">
        <f>G2</f>
        <v>41817</v>
      </c>
      <c r="I2" s="29">
        <v>41791</v>
      </c>
      <c r="J2" s="30">
        <v>90</v>
      </c>
      <c r="K2" s="31"/>
      <c r="L2" s="32">
        <f t="shared" ref="L2:L24" si="0">SUM(H2+J2)</f>
        <v>41907</v>
      </c>
      <c r="M2" s="33" t="s">
        <v>38</v>
      </c>
      <c r="N2" s="34" t="s">
        <v>39</v>
      </c>
      <c r="O2" s="35">
        <v>2317</v>
      </c>
      <c r="P2" s="36">
        <v>41845</v>
      </c>
      <c r="Q2" s="35">
        <v>19866</v>
      </c>
      <c r="R2" s="37">
        <v>41848</v>
      </c>
      <c r="S2" s="38" t="s">
        <v>40</v>
      </c>
      <c r="T2" s="39" t="s">
        <v>41</v>
      </c>
      <c r="U2" s="223"/>
      <c r="V2" s="223"/>
      <c r="W2" s="223"/>
      <c r="X2" s="223"/>
      <c r="Y2" s="223"/>
      <c r="Z2" s="223"/>
      <c r="AA2" s="223"/>
      <c r="AB2" s="223"/>
      <c r="AC2" s="40">
        <v>253</v>
      </c>
      <c r="AD2" s="36">
        <v>41912</v>
      </c>
      <c r="AE2" s="41">
        <v>189</v>
      </c>
      <c r="AF2" s="36">
        <v>41913</v>
      </c>
      <c r="AG2" s="41">
        <v>40</v>
      </c>
      <c r="AH2" s="41" t="s">
        <v>42</v>
      </c>
      <c r="AI2" s="42" t="s">
        <v>43</v>
      </c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</row>
    <row r="3" spans="1:223" ht="15.75" customHeight="1">
      <c r="A3" s="10">
        <v>2</v>
      </c>
      <c r="B3" s="170" t="s">
        <v>44</v>
      </c>
      <c r="C3" s="163" t="s">
        <v>45</v>
      </c>
      <c r="D3" s="164" t="s">
        <v>46</v>
      </c>
      <c r="E3" s="165">
        <v>63</v>
      </c>
      <c r="F3" s="166">
        <v>41656</v>
      </c>
      <c r="G3" s="166">
        <v>41656</v>
      </c>
      <c r="H3" s="233">
        <v>41656</v>
      </c>
      <c r="I3" s="167">
        <v>41699</v>
      </c>
      <c r="J3" s="168">
        <v>90</v>
      </c>
      <c r="K3" s="169"/>
      <c r="L3" s="32">
        <f t="shared" si="0"/>
        <v>41746</v>
      </c>
      <c r="M3" s="192" t="s">
        <v>47</v>
      </c>
      <c r="N3" s="193" t="s">
        <v>39</v>
      </c>
      <c r="O3" s="194" t="s">
        <v>48</v>
      </c>
      <c r="P3" s="195" t="s">
        <v>49</v>
      </c>
      <c r="Q3" s="195" t="s">
        <v>49</v>
      </c>
      <c r="R3" s="195" t="s">
        <v>49</v>
      </c>
      <c r="S3" s="195" t="s">
        <v>49</v>
      </c>
      <c r="T3" s="196" t="s">
        <v>41</v>
      </c>
      <c r="U3" s="224"/>
      <c r="V3" s="224"/>
      <c r="W3" s="224"/>
      <c r="X3" s="224"/>
      <c r="Y3" s="224"/>
      <c r="Z3" s="224"/>
      <c r="AA3" s="224"/>
      <c r="AB3" s="224"/>
      <c r="AC3" s="195" t="s">
        <v>49</v>
      </c>
      <c r="AD3" s="195" t="s">
        <v>49</v>
      </c>
      <c r="AE3" s="195" t="s">
        <v>49</v>
      </c>
      <c r="AF3" s="195" t="s">
        <v>49</v>
      </c>
      <c r="AG3" s="195" t="s">
        <v>49</v>
      </c>
      <c r="AH3" s="195" t="s">
        <v>49</v>
      </c>
      <c r="AI3" s="43" t="s">
        <v>50</v>
      </c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</row>
    <row r="4" spans="1:223" ht="15.75" customHeight="1">
      <c r="A4" s="10">
        <v>3</v>
      </c>
      <c r="B4" s="170" t="s">
        <v>44</v>
      </c>
      <c r="C4" s="170" t="s">
        <v>45</v>
      </c>
      <c r="D4" s="171" t="s">
        <v>46</v>
      </c>
      <c r="E4" s="165">
        <v>5444</v>
      </c>
      <c r="F4" s="172">
        <v>41817</v>
      </c>
      <c r="G4" s="172">
        <v>41817</v>
      </c>
      <c r="H4" s="233">
        <f>G4</f>
        <v>41817</v>
      </c>
      <c r="I4" s="173">
        <v>41791</v>
      </c>
      <c r="J4" s="168">
        <v>90</v>
      </c>
      <c r="K4" s="174"/>
      <c r="L4" s="44">
        <f t="shared" si="0"/>
        <v>41907</v>
      </c>
      <c r="M4" s="192" t="s">
        <v>51</v>
      </c>
      <c r="N4" s="193" t="s">
        <v>39</v>
      </c>
      <c r="O4" s="197" t="s">
        <v>49</v>
      </c>
      <c r="P4" s="197" t="s">
        <v>49</v>
      </c>
      <c r="Q4" s="197" t="s">
        <v>49</v>
      </c>
      <c r="R4" s="197" t="s">
        <v>49</v>
      </c>
      <c r="S4" s="197" t="s">
        <v>49</v>
      </c>
      <c r="T4" s="196" t="s">
        <v>52</v>
      </c>
      <c r="U4" s="225" t="s">
        <v>53</v>
      </c>
      <c r="V4" s="225" t="s">
        <v>53</v>
      </c>
      <c r="W4" s="225"/>
      <c r="X4" s="225"/>
      <c r="Y4" s="225"/>
      <c r="Z4" s="225"/>
      <c r="AA4" s="225"/>
      <c r="AB4" s="225"/>
      <c r="AC4" s="198"/>
      <c r="AD4" s="209"/>
      <c r="AE4" s="218"/>
      <c r="AF4" s="209"/>
      <c r="AG4" s="218"/>
      <c r="AH4" s="218"/>
      <c r="AI4" s="43" t="s">
        <v>50</v>
      </c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</row>
    <row r="5" spans="1:223" ht="15.75" customHeight="1">
      <c r="A5" s="10">
        <v>4</v>
      </c>
      <c r="B5" s="170" t="s">
        <v>55</v>
      </c>
      <c r="C5" s="163" t="s">
        <v>56</v>
      </c>
      <c r="D5" s="164" t="s">
        <v>57</v>
      </c>
      <c r="E5" s="165">
        <v>13</v>
      </c>
      <c r="F5" s="166">
        <v>41675</v>
      </c>
      <c r="G5" s="166">
        <v>41675</v>
      </c>
      <c r="H5" s="233">
        <v>41675</v>
      </c>
      <c r="I5" s="167">
        <v>41671</v>
      </c>
      <c r="J5" s="168">
        <v>90</v>
      </c>
      <c r="K5" s="169"/>
      <c r="L5" s="32">
        <f t="shared" si="0"/>
        <v>41765</v>
      </c>
      <c r="M5" s="192" t="s">
        <v>47</v>
      </c>
      <c r="N5" s="193" t="s">
        <v>39</v>
      </c>
      <c r="O5" s="194" t="s">
        <v>48</v>
      </c>
      <c r="P5" s="195" t="s">
        <v>49</v>
      </c>
      <c r="Q5" s="195" t="s">
        <v>49</v>
      </c>
      <c r="R5" s="195" t="s">
        <v>49</v>
      </c>
      <c r="S5" s="195" t="s">
        <v>49</v>
      </c>
      <c r="T5" s="198" t="s">
        <v>62</v>
      </c>
      <c r="U5" s="224"/>
      <c r="V5" s="224" t="s">
        <v>63</v>
      </c>
      <c r="W5" s="224"/>
      <c r="X5" s="224"/>
      <c r="Y5" s="224"/>
      <c r="Z5" s="224"/>
      <c r="AA5" s="224"/>
      <c r="AB5" s="224"/>
      <c r="AC5" s="195" t="s">
        <v>49</v>
      </c>
      <c r="AD5" s="195" t="s">
        <v>49</v>
      </c>
      <c r="AE5" s="195" t="s">
        <v>49</v>
      </c>
      <c r="AF5" s="195" t="s">
        <v>49</v>
      </c>
      <c r="AG5" s="195" t="s">
        <v>49</v>
      </c>
      <c r="AH5" s="195" t="s">
        <v>49</v>
      </c>
      <c r="AI5" s="43" t="s">
        <v>50</v>
      </c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</row>
    <row r="6" spans="1:223" ht="15.75" customHeight="1">
      <c r="A6" s="10">
        <v>5</v>
      </c>
      <c r="B6" s="186" t="s">
        <v>55</v>
      </c>
      <c r="C6" s="175" t="s">
        <v>56</v>
      </c>
      <c r="D6" s="176" t="s">
        <v>57</v>
      </c>
      <c r="E6" s="177">
        <v>38</v>
      </c>
      <c r="F6" s="178">
        <v>41716</v>
      </c>
      <c r="G6" s="178">
        <v>41717</v>
      </c>
      <c r="H6" s="236">
        <f>F6</f>
        <v>41716</v>
      </c>
      <c r="I6" s="179">
        <v>41699</v>
      </c>
      <c r="J6" s="180">
        <v>90</v>
      </c>
      <c r="K6" s="181"/>
      <c r="L6" s="32">
        <f t="shared" si="0"/>
        <v>41806</v>
      </c>
      <c r="M6" s="199" t="s">
        <v>51</v>
      </c>
      <c r="N6" s="200" t="s">
        <v>39</v>
      </c>
      <c r="O6" s="201">
        <v>2175</v>
      </c>
      <c r="P6" s="202">
        <v>41765</v>
      </c>
      <c r="Q6" s="201">
        <v>19810</v>
      </c>
      <c r="R6" s="203">
        <v>41766</v>
      </c>
      <c r="S6" s="204">
        <v>3</v>
      </c>
      <c r="T6" s="205" t="s">
        <v>41</v>
      </c>
      <c r="U6" s="223"/>
      <c r="V6" s="223"/>
      <c r="W6" s="223"/>
      <c r="X6" s="223"/>
      <c r="Y6" s="223"/>
      <c r="Z6" s="223"/>
      <c r="AA6" s="223"/>
      <c r="AB6" s="223"/>
      <c r="AC6" s="206"/>
      <c r="AD6" s="202"/>
      <c r="AE6" s="219"/>
      <c r="AF6" s="202"/>
      <c r="AG6" s="219"/>
      <c r="AH6" s="219"/>
      <c r="AI6" s="42" t="s">
        <v>61</v>
      </c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</row>
    <row r="7" spans="1:223" ht="15.75" customHeight="1">
      <c r="A7" s="10">
        <v>6</v>
      </c>
      <c r="B7" s="186" t="s">
        <v>55</v>
      </c>
      <c r="C7" s="175" t="s">
        <v>56</v>
      </c>
      <c r="D7" s="176" t="s">
        <v>57</v>
      </c>
      <c r="E7" s="177">
        <v>97</v>
      </c>
      <c r="F7" s="178">
        <v>41716</v>
      </c>
      <c r="G7" s="178">
        <v>41807</v>
      </c>
      <c r="H7" s="236">
        <v>41806</v>
      </c>
      <c r="I7" s="179">
        <v>41791</v>
      </c>
      <c r="J7" s="180">
        <v>90</v>
      </c>
      <c r="K7" s="181" t="s">
        <v>58</v>
      </c>
      <c r="L7" s="32">
        <f t="shared" si="0"/>
        <v>41896</v>
      </c>
      <c r="M7" s="199" t="s">
        <v>64</v>
      </c>
      <c r="N7" s="200" t="s">
        <v>60</v>
      </c>
      <c r="O7" s="201">
        <v>2272</v>
      </c>
      <c r="P7" s="202">
        <v>41817</v>
      </c>
      <c r="Q7" s="201">
        <v>19846</v>
      </c>
      <c r="R7" s="203">
        <v>41820</v>
      </c>
      <c r="S7" s="204" t="s">
        <v>65</v>
      </c>
      <c r="T7" s="206" t="s">
        <v>62</v>
      </c>
      <c r="U7" s="223" t="s">
        <v>63</v>
      </c>
      <c r="V7" s="223"/>
      <c r="W7" s="223"/>
      <c r="X7" s="223"/>
      <c r="Y7" s="223" t="s">
        <v>63</v>
      </c>
      <c r="Z7" s="223"/>
      <c r="AA7" s="223"/>
      <c r="AB7" s="223"/>
      <c r="AC7" s="206"/>
      <c r="AD7" s="202"/>
      <c r="AE7" s="219"/>
      <c r="AF7" s="202"/>
      <c r="AG7" s="219"/>
      <c r="AH7" s="219"/>
      <c r="AI7" s="42" t="s">
        <v>61</v>
      </c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</row>
    <row r="8" spans="1:223" ht="15.75" customHeight="1">
      <c r="A8" s="10">
        <v>7</v>
      </c>
      <c r="B8" s="170" t="s">
        <v>66</v>
      </c>
      <c r="C8" s="163" t="s">
        <v>56</v>
      </c>
      <c r="D8" s="164" t="s">
        <v>57</v>
      </c>
      <c r="E8" s="165">
        <v>6</v>
      </c>
      <c r="F8" s="166">
        <v>41674</v>
      </c>
      <c r="G8" s="166">
        <v>41674</v>
      </c>
      <c r="H8" s="233">
        <v>41674</v>
      </c>
      <c r="I8" s="167">
        <v>41671</v>
      </c>
      <c r="J8" s="168">
        <v>90</v>
      </c>
      <c r="K8" s="169"/>
      <c r="L8" s="32">
        <f t="shared" si="0"/>
        <v>41764</v>
      </c>
      <c r="M8" s="192" t="s">
        <v>47</v>
      </c>
      <c r="N8" s="193" t="s">
        <v>39</v>
      </c>
      <c r="O8" s="194" t="s">
        <v>48</v>
      </c>
      <c r="P8" s="195" t="s">
        <v>49</v>
      </c>
      <c r="Q8" s="195" t="s">
        <v>49</v>
      </c>
      <c r="R8" s="195" t="s">
        <v>49</v>
      </c>
      <c r="S8" s="195" t="s">
        <v>49</v>
      </c>
      <c r="T8" s="196" t="s">
        <v>41</v>
      </c>
      <c r="U8" s="224"/>
      <c r="V8" s="224"/>
      <c r="W8" s="224"/>
      <c r="X8" s="224"/>
      <c r="Y8" s="224"/>
      <c r="Z8" s="224"/>
      <c r="AA8" s="224"/>
      <c r="AB8" s="224"/>
      <c r="AC8" s="195" t="s">
        <v>49</v>
      </c>
      <c r="AD8" s="195" t="s">
        <v>49</v>
      </c>
      <c r="AE8" s="195" t="s">
        <v>49</v>
      </c>
      <c r="AF8" s="195" t="s">
        <v>49</v>
      </c>
      <c r="AG8" s="195" t="s">
        <v>49</v>
      </c>
      <c r="AH8" s="195" t="s">
        <v>49</v>
      </c>
      <c r="AI8" s="43" t="s">
        <v>50</v>
      </c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</row>
    <row r="9" spans="1:223" ht="15.75" customHeight="1">
      <c r="A9" s="10">
        <v>8</v>
      </c>
      <c r="B9" s="186" t="s">
        <v>66</v>
      </c>
      <c r="C9" s="175" t="s">
        <v>56</v>
      </c>
      <c r="D9" s="176" t="s">
        <v>57</v>
      </c>
      <c r="E9" s="177">
        <v>40</v>
      </c>
      <c r="F9" s="178">
        <v>41818</v>
      </c>
      <c r="G9" s="178">
        <v>41818</v>
      </c>
      <c r="H9" s="236">
        <f t="shared" ref="H9:H10" si="1">G9</f>
        <v>41818</v>
      </c>
      <c r="I9" s="179">
        <v>41791</v>
      </c>
      <c r="J9" s="180">
        <v>90</v>
      </c>
      <c r="K9" s="181"/>
      <c r="L9" s="32">
        <f t="shared" si="0"/>
        <v>41908</v>
      </c>
      <c r="M9" s="207" t="s">
        <v>68</v>
      </c>
      <c r="N9" s="200" t="s">
        <v>39</v>
      </c>
      <c r="O9" s="201">
        <v>2317</v>
      </c>
      <c r="P9" s="202">
        <v>41845</v>
      </c>
      <c r="Q9" s="201">
        <v>19866</v>
      </c>
      <c r="R9" s="203">
        <v>41848</v>
      </c>
      <c r="S9" s="204" t="s">
        <v>40</v>
      </c>
      <c r="T9" s="206" t="s">
        <v>62</v>
      </c>
      <c r="U9" s="223" t="s">
        <v>63</v>
      </c>
      <c r="V9" s="223" t="s">
        <v>63</v>
      </c>
      <c r="W9" s="223"/>
      <c r="X9" s="223"/>
      <c r="Y9" s="223"/>
      <c r="Z9" s="223"/>
      <c r="AA9" s="223"/>
      <c r="AB9" s="223"/>
      <c r="AC9" s="206">
        <v>198</v>
      </c>
      <c r="AD9" s="202">
        <v>41857</v>
      </c>
      <c r="AE9" s="219">
        <v>151</v>
      </c>
      <c r="AF9" s="202">
        <v>41859</v>
      </c>
      <c r="AG9" s="219">
        <v>35</v>
      </c>
      <c r="AH9" s="219" t="s">
        <v>42</v>
      </c>
      <c r="AI9" s="42" t="s">
        <v>43</v>
      </c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</row>
    <row r="10" spans="1:223" ht="15.75" customHeight="1">
      <c r="A10" s="10">
        <v>9</v>
      </c>
      <c r="B10" s="186" t="s">
        <v>69</v>
      </c>
      <c r="C10" s="175" t="s">
        <v>70</v>
      </c>
      <c r="D10" s="176" t="s">
        <v>71</v>
      </c>
      <c r="E10" s="177">
        <v>43</v>
      </c>
      <c r="F10" s="178">
        <v>41816</v>
      </c>
      <c r="G10" s="178">
        <v>41816</v>
      </c>
      <c r="H10" s="236">
        <f t="shared" si="1"/>
        <v>41816</v>
      </c>
      <c r="I10" s="179">
        <v>41791</v>
      </c>
      <c r="J10" s="180">
        <v>90</v>
      </c>
      <c r="K10" s="181"/>
      <c r="L10" s="32">
        <f t="shared" si="0"/>
        <v>41906</v>
      </c>
      <c r="M10" s="207" t="s">
        <v>38</v>
      </c>
      <c r="N10" s="200" t="s">
        <v>39</v>
      </c>
      <c r="O10" s="201">
        <v>2317</v>
      </c>
      <c r="P10" s="202">
        <v>41845</v>
      </c>
      <c r="Q10" s="201">
        <v>19866</v>
      </c>
      <c r="R10" s="203">
        <v>41848</v>
      </c>
      <c r="S10" s="204" t="s">
        <v>40</v>
      </c>
      <c r="T10" s="205" t="s">
        <v>41</v>
      </c>
      <c r="U10" s="223"/>
      <c r="V10" s="223"/>
      <c r="W10" s="223"/>
      <c r="X10" s="223"/>
      <c r="Y10" s="223"/>
      <c r="Z10" s="223"/>
      <c r="AA10" s="223"/>
      <c r="AB10" s="223"/>
      <c r="AC10" s="206">
        <v>197</v>
      </c>
      <c r="AD10" s="202">
        <v>41850</v>
      </c>
      <c r="AE10" s="219">
        <v>145</v>
      </c>
      <c r="AF10" s="202">
        <v>41851</v>
      </c>
      <c r="AG10" s="219">
        <v>80</v>
      </c>
      <c r="AH10" s="219" t="s">
        <v>42</v>
      </c>
      <c r="AI10" s="42" t="s">
        <v>43</v>
      </c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</row>
    <row r="11" spans="1:223" ht="15.75" customHeight="1">
      <c r="A11" s="10">
        <v>10</v>
      </c>
      <c r="B11" s="247" t="s">
        <v>69</v>
      </c>
      <c r="C11" s="175" t="s">
        <v>70</v>
      </c>
      <c r="D11" s="176" t="s">
        <v>71</v>
      </c>
      <c r="E11" s="177">
        <v>85</v>
      </c>
      <c r="F11" s="178">
        <v>41816</v>
      </c>
      <c r="G11" s="178">
        <v>41904</v>
      </c>
      <c r="H11" s="236">
        <v>41906</v>
      </c>
      <c r="I11" s="179">
        <v>41791</v>
      </c>
      <c r="J11" s="180">
        <v>90</v>
      </c>
      <c r="K11" s="181" t="s">
        <v>58</v>
      </c>
      <c r="L11" s="45">
        <f t="shared" si="0"/>
        <v>41996</v>
      </c>
      <c r="M11" s="200" t="s">
        <v>72</v>
      </c>
      <c r="N11" s="200" t="s">
        <v>60</v>
      </c>
      <c r="O11" s="201">
        <v>2414</v>
      </c>
      <c r="P11" s="208">
        <v>41914</v>
      </c>
      <c r="Q11" s="201">
        <v>19915</v>
      </c>
      <c r="R11" s="203">
        <v>41915</v>
      </c>
      <c r="S11" s="204">
        <v>1</v>
      </c>
      <c r="T11" s="205" t="s">
        <v>41</v>
      </c>
      <c r="U11" s="223"/>
      <c r="V11" s="223"/>
      <c r="W11" s="223"/>
      <c r="X11" s="223"/>
      <c r="Y11" s="223"/>
      <c r="Z11" s="223"/>
      <c r="AA11" s="223"/>
      <c r="AB11" s="223"/>
      <c r="AC11" s="206">
        <v>197</v>
      </c>
      <c r="AD11" s="202">
        <v>41850</v>
      </c>
      <c r="AE11" s="219">
        <v>145</v>
      </c>
      <c r="AF11" s="202">
        <v>41851</v>
      </c>
      <c r="AG11" s="219">
        <v>80</v>
      </c>
      <c r="AH11" s="219" t="s">
        <v>42</v>
      </c>
      <c r="AI11" s="42" t="s">
        <v>43</v>
      </c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</row>
    <row r="12" spans="1:223" ht="15.75" customHeight="1">
      <c r="A12" s="10">
        <v>11</v>
      </c>
      <c r="B12" s="186" t="s">
        <v>73</v>
      </c>
      <c r="C12" s="175" t="s">
        <v>74</v>
      </c>
      <c r="D12" s="176" t="s">
        <v>75</v>
      </c>
      <c r="E12" s="177">
        <v>197</v>
      </c>
      <c r="F12" s="178">
        <v>41741</v>
      </c>
      <c r="G12" s="178">
        <v>41743</v>
      </c>
      <c r="H12" s="236">
        <f>F12</f>
        <v>41741</v>
      </c>
      <c r="I12" s="179">
        <v>41730</v>
      </c>
      <c r="J12" s="180">
        <v>90</v>
      </c>
      <c r="K12" s="181"/>
      <c r="L12" s="32">
        <f t="shared" si="0"/>
        <v>41831</v>
      </c>
      <c r="M12" s="199" t="s">
        <v>51</v>
      </c>
      <c r="N12" s="200" t="s">
        <v>39</v>
      </c>
      <c r="O12" s="201">
        <v>2176</v>
      </c>
      <c r="P12" s="202">
        <v>41766</v>
      </c>
      <c r="Q12" s="201">
        <v>19811</v>
      </c>
      <c r="R12" s="203">
        <v>41767</v>
      </c>
      <c r="S12" s="204">
        <v>8</v>
      </c>
      <c r="T12" s="205" t="s">
        <v>41</v>
      </c>
      <c r="U12" s="223"/>
      <c r="V12" s="223"/>
      <c r="W12" s="223"/>
      <c r="X12" s="223"/>
      <c r="Y12" s="223"/>
      <c r="Z12" s="223"/>
      <c r="AA12" s="223"/>
      <c r="AB12" s="223"/>
      <c r="AC12" s="206"/>
      <c r="AD12" s="202"/>
      <c r="AE12" s="219"/>
      <c r="AF12" s="202"/>
      <c r="AG12" s="219"/>
      <c r="AH12" s="219"/>
      <c r="AI12" s="42" t="s">
        <v>61</v>
      </c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</row>
    <row r="13" spans="1:223" ht="15.75" customHeight="1">
      <c r="A13" s="10">
        <v>12</v>
      </c>
      <c r="B13" s="186" t="s">
        <v>73</v>
      </c>
      <c r="C13" s="175" t="s">
        <v>74</v>
      </c>
      <c r="D13" s="176" t="s">
        <v>75</v>
      </c>
      <c r="E13" s="177">
        <v>345</v>
      </c>
      <c r="F13" s="178">
        <v>41741</v>
      </c>
      <c r="G13" s="178">
        <v>41834</v>
      </c>
      <c r="H13" s="236">
        <v>41831</v>
      </c>
      <c r="I13" s="179">
        <v>41821</v>
      </c>
      <c r="J13" s="180">
        <v>90</v>
      </c>
      <c r="K13" s="181" t="s">
        <v>58</v>
      </c>
      <c r="L13" s="32">
        <f t="shared" si="0"/>
        <v>41921</v>
      </c>
      <c r="M13" s="199" t="s">
        <v>64</v>
      </c>
      <c r="N13" s="200" t="s">
        <v>60</v>
      </c>
      <c r="O13" s="201">
        <v>2337</v>
      </c>
      <c r="P13" s="202" t="s">
        <v>76</v>
      </c>
      <c r="Q13" s="201">
        <v>19871</v>
      </c>
      <c r="R13" s="203">
        <v>41855</v>
      </c>
      <c r="S13" s="204"/>
      <c r="T13" s="206" t="s">
        <v>62</v>
      </c>
      <c r="U13" s="223" t="s">
        <v>63</v>
      </c>
      <c r="V13" s="223" t="s">
        <v>63</v>
      </c>
      <c r="W13" s="223"/>
      <c r="X13" s="223"/>
      <c r="Y13" s="223" t="s">
        <v>63</v>
      </c>
      <c r="Z13" s="223"/>
      <c r="AA13" s="223"/>
      <c r="AB13" s="223"/>
      <c r="AC13" s="206"/>
      <c r="AD13" s="202"/>
      <c r="AE13" s="219"/>
      <c r="AF13" s="202"/>
      <c r="AG13" s="219"/>
      <c r="AH13" s="219"/>
      <c r="AI13" s="42" t="s">
        <v>61</v>
      </c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</row>
    <row r="14" spans="1:223" ht="15.75" customHeight="1">
      <c r="A14" s="10">
        <v>13</v>
      </c>
      <c r="B14" s="186" t="s">
        <v>73</v>
      </c>
      <c r="C14" s="175" t="s">
        <v>74</v>
      </c>
      <c r="D14" s="176" t="s">
        <v>75</v>
      </c>
      <c r="E14" s="177">
        <v>260</v>
      </c>
      <c r="F14" s="178">
        <v>41816</v>
      </c>
      <c r="G14" s="178">
        <v>41819</v>
      </c>
      <c r="H14" s="236">
        <f>F14</f>
        <v>41816</v>
      </c>
      <c r="I14" s="179">
        <v>41791</v>
      </c>
      <c r="J14" s="180">
        <v>90</v>
      </c>
      <c r="K14" s="181"/>
      <c r="L14" s="32">
        <f t="shared" si="0"/>
        <v>41906</v>
      </c>
      <c r="M14" s="199" t="s">
        <v>38</v>
      </c>
      <c r="N14" s="200" t="s">
        <v>39</v>
      </c>
      <c r="O14" s="201">
        <v>2317</v>
      </c>
      <c r="P14" s="202">
        <v>41845</v>
      </c>
      <c r="Q14" s="201">
        <v>19866</v>
      </c>
      <c r="R14" s="203">
        <v>41848</v>
      </c>
      <c r="S14" s="204" t="s">
        <v>40</v>
      </c>
      <c r="T14" s="205" t="s">
        <v>41</v>
      </c>
      <c r="U14" s="223"/>
      <c r="V14" s="223"/>
      <c r="W14" s="223"/>
      <c r="X14" s="223"/>
      <c r="Y14" s="223"/>
      <c r="Z14" s="223"/>
      <c r="AA14" s="223"/>
      <c r="AB14" s="223"/>
      <c r="AC14" s="206">
        <v>196</v>
      </c>
      <c r="AD14" s="202">
        <v>41850</v>
      </c>
      <c r="AE14" s="219">
        <v>145</v>
      </c>
      <c r="AF14" s="202">
        <v>41851</v>
      </c>
      <c r="AG14" s="219">
        <v>80</v>
      </c>
      <c r="AH14" s="219" t="s">
        <v>42</v>
      </c>
      <c r="AI14" s="42" t="s">
        <v>43</v>
      </c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</row>
    <row r="15" spans="1:223" ht="15.75" customHeight="1">
      <c r="A15" s="10">
        <v>14</v>
      </c>
      <c r="B15" s="247" t="s">
        <v>73</v>
      </c>
      <c r="C15" s="175" t="s">
        <v>74</v>
      </c>
      <c r="D15" s="176" t="s">
        <v>75</v>
      </c>
      <c r="E15" s="177">
        <v>375</v>
      </c>
      <c r="F15" s="178">
        <v>41816</v>
      </c>
      <c r="G15" s="178">
        <v>41884</v>
      </c>
      <c r="H15" s="236">
        <v>41906</v>
      </c>
      <c r="I15" s="179">
        <v>41883</v>
      </c>
      <c r="J15" s="180">
        <v>90</v>
      </c>
      <c r="K15" s="181" t="s">
        <v>58</v>
      </c>
      <c r="L15" s="45">
        <f t="shared" si="0"/>
        <v>41996</v>
      </c>
      <c r="M15" s="200" t="s">
        <v>72</v>
      </c>
      <c r="N15" s="200" t="s">
        <v>60</v>
      </c>
      <c r="O15" s="201">
        <v>2414</v>
      </c>
      <c r="P15" s="208">
        <v>41914</v>
      </c>
      <c r="Q15" s="201">
        <v>19915</v>
      </c>
      <c r="R15" s="203">
        <v>41915</v>
      </c>
      <c r="S15" s="204">
        <v>1</v>
      </c>
      <c r="T15" s="205" t="s">
        <v>41</v>
      </c>
      <c r="U15" s="223"/>
      <c r="V15" s="223"/>
      <c r="W15" s="223"/>
      <c r="X15" s="223"/>
      <c r="Y15" s="223"/>
      <c r="Z15" s="223"/>
      <c r="AA15" s="223"/>
      <c r="AB15" s="223"/>
      <c r="AC15" s="206">
        <v>196</v>
      </c>
      <c r="AD15" s="202">
        <v>41850</v>
      </c>
      <c r="AE15" s="219">
        <v>145</v>
      </c>
      <c r="AF15" s="202">
        <v>41851</v>
      </c>
      <c r="AG15" s="219">
        <v>80</v>
      </c>
      <c r="AH15" s="219" t="s">
        <v>42</v>
      </c>
      <c r="AI15" s="42" t="s">
        <v>43</v>
      </c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</row>
    <row r="16" spans="1:223" ht="15.75" customHeight="1">
      <c r="A16" s="10">
        <v>15</v>
      </c>
      <c r="B16" s="170" t="s">
        <v>77</v>
      </c>
      <c r="C16" s="163" t="s">
        <v>78</v>
      </c>
      <c r="D16" s="164" t="s">
        <v>79</v>
      </c>
      <c r="E16" s="165">
        <v>3945</v>
      </c>
      <c r="F16" s="166">
        <v>41925</v>
      </c>
      <c r="G16" s="166">
        <v>41926</v>
      </c>
      <c r="H16" s="233">
        <f t="shared" ref="H16:H17" si="2">G16</f>
        <v>41926</v>
      </c>
      <c r="I16" s="167">
        <v>41913</v>
      </c>
      <c r="J16" s="168">
        <v>90</v>
      </c>
      <c r="K16" s="169"/>
      <c r="L16" s="32">
        <f t="shared" si="0"/>
        <v>42016</v>
      </c>
      <c r="M16" s="192" t="s">
        <v>80</v>
      </c>
      <c r="N16" s="193" t="s">
        <v>39</v>
      </c>
      <c r="O16" s="197"/>
      <c r="P16" s="209"/>
      <c r="Q16" s="197"/>
      <c r="R16" s="210"/>
      <c r="S16" s="211"/>
      <c r="T16" s="196" t="s">
        <v>41</v>
      </c>
      <c r="U16" s="224"/>
      <c r="V16" s="224"/>
      <c r="W16" s="224"/>
      <c r="X16" s="224"/>
      <c r="Y16" s="224"/>
      <c r="Z16" s="224"/>
      <c r="AA16" s="224"/>
      <c r="AB16" s="224"/>
      <c r="AC16" s="198"/>
      <c r="AD16" s="209"/>
      <c r="AE16" s="218"/>
      <c r="AF16" s="209"/>
      <c r="AG16" s="218"/>
      <c r="AH16" s="218"/>
      <c r="AI16" s="43" t="s">
        <v>50</v>
      </c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</row>
    <row r="17" spans="1:223" s="46" customFormat="1" ht="15.75" customHeight="1">
      <c r="A17" s="10">
        <v>16</v>
      </c>
      <c r="B17" s="186" t="s">
        <v>81</v>
      </c>
      <c r="C17" s="175" t="s">
        <v>70</v>
      </c>
      <c r="D17" s="176" t="s">
        <v>82</v>
      </c>
      <c r="E17" s="177">
        <v>1880</v>
      </c>
      <c r="F17" s="178">
        <v>41818</v>
      </c>
      <c r="G17" s="178">
        <v>41818</v>
      </c>
      <c r="H17" s="236">
        <f t="shared" si="2"/>
        <v>41818</v>
      </c>
      <c r="I17" s="179">
        <v>41791</v>
      </c>
      <c r="J17" s="180">
        <v>90</v>
      </c>
      <c r="K17" s="181"/>
      <c r="L17" s="32">
        <f t="shared" si="0"/>
        <v>41908</v>
      </c>
      <c r="M17" s="207" t="s">
        <v>51</v>
      </c>
      <c r="N17" s="200" t="s">
        <v>39</v>
      </c>
      <c r="O17" s="201">
        <v>2317</v>
      </c>
      <c r="P17" s="202">
        <v>41845</v>
      </c>
      <c r="Q17" s="201">
        <v>19866</v>
      </c>
      <c r="R17" s="203">
        <v>41848</v>
      </c>
      <c r="S17" s="204" t="s">
        <v>40</v>
      </c>
      <c r="T17" s="205" t="s">
        <v>41</v>
      </c>
      <c r="U17" s="223"/>
      <c r="V17" s="223"/>
      <c r="W17" s="223"/>
      <c r="X17" s="223"/>
      <c r="Y17" s="223"/>
      <c r="Z17" s="223"/>
      <c r="AA17" s="223"/>
      <c r="AB17" s="223"/>
      <c r="AC17" s="206"/>
      <c r="AD17" s="202"/>
      <c r="AE17" s="219"/>
      <c r="AF17" s="202"/>
      <c r="AG17" s="219"/>
      <c r="AH17" s="219"/>
      <c r="AI17" s="42" t="s">
        <v>61</v>
      </c>
    </row>
    <row r="18" spans="1:223" ht="15.75" customHeight="1">
      <c r="A18" s="10">
        <v>17</v>
      </c>
      <c r="B18" s="170" t="s">
        <v>83</v>
      </c>
      <c r="C18" s="163" t="s">
        <v>84</v>
      </c>
      <c r="D18" s="164" t="s">
        <v>85</v>
      </c>
      <c r="E18" s="165">
        <v>18</v>
      </c>
      <c r="F18" s="166">
        <v>41684</v>
      </c>
      <c r="G18" s="166">
        <v>41684</v>
      </c>
      <c r="H18" s="233">
        <v>41684</v>
      </c>
      <c r="I18" s="167">
        <v>41671</v>
      </c>
      <c r="J18" s="168">
        <v>90</v>
      </c>
      <c r="K18" s="169"/>
      <c r="L18" s="32">
        <f t="shared" si="0"/>
        <v>41774</v>
      </c>
      <c r="M18" s="192" t="s">
        <v>47</v>
      </c>
      <c r="N18" s="193" t="s">
        <v>39</v>
      </c>
      <c r="O18" s="194" t="s">
        <v>48</v>
      </c>
      <c r="P18" s="195" t="s">
        <v>49</v>
      </c>
      <c r="Q18" s="195" t="s">
        <v>49</v>
      </c>
      <c r="R18" s="195" t="s">
        <v>49</v>
      </c>
      <c r="S18" s="195" t="s">
        <v>49</v>
      </c>
      <c r="T18" s="196" t="s">
        <v>41</v>
      </c>
      <c r="U18" s="224"/>
      <c r="V18" s="224"/>
      <c r="W18" s="224"/>
      <c r="X18" s="224"/>
      <c r="Y18" s="224"/>
      <c r="Z18" s="224"/>
      <c r="AA18" s="224"/>
      <c r="AB18" s="224"/>
      <c r="AC18" s="195" t="s">
        <v>49</v>
      </c>
      <c r="AD18" s="195" t="s">
        <v>49</v>
      </c>
      <c r="AE18" s="195" t="s">
        <v>49</v>
      </c>
      <c r="AF18" s="195" t="s">
        <v>49</v>
      </c>
      <c r="AG18" s="195" t="s">
        <v>49</v>
      </c>
      <c r="AH18" s="195" t="s">
        <v>49</v>
      </c>
      <c r="AI18" s="43" t="s">
        <v>50</v>
      </c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</row>
    <row r="19" spans="1:223" ht="15.75" customHeight="1">
      <c r="A19" s="10">
        <v>18</v>
      </c>
      <c r="B19" s="186" t="s">
        <v>83</v>
      </c>
      <c r="C19" s="175" t="s">
        <v>84</v>
      </c>
      <c r="D19" s="176" t="s">
        <v>85</v>
      </c>
      <c r="E19" s="177">
        <v>57</v>
      </c>
      <c r="F19" s="178">
        <v>41760</v>
      </c>
      <c r="G19" s="178">
        <v>41764</v>
      </c>
      <c r="H19" s="236">
        <f>F19</f>
        <v>41760</v>
      </c>
      <c r="I19" s="179">
        <v>41760</v>
      </c>
      <c r="J19" s="180">
        <v>90</v>
      </c>
      <c r="K19" s="181"/>
      <c r="L19" s="32">
        <f t="shared" si="0"/>
        <v>41850</v>
      </c>
      <c r="M19" s="199" t="s">
        <v>51</v>
      </c>
      <c r="N19" s="200" t="s">
        <v>39</v>
      </c>
      <c r="O19" s="201">
        <v>2245</v>
      </c>
      <c r="P19" s="202">
        <v>41801</v>
      </c>
      <c r="Q19" s="201">
        <v>19836</v>
      </c>
      <c r="R19" s="203">
        <v>41802</v>
      </c>
      <c r="S19" s="204">
        <v>3</v>
      </c>
      <c r="T19" s="205" t="s">
        <v>41</v>
      </c>
      <c r="U19" s="223"/>
      <c r="V19" s="223"/>
      <c r="W19" s="223"/>
      <c r="X19" s="223"/>
      <c r="Y19" s="223"/>
      <c r="Z19" s="223"/>
      <c r="AA19" s="223"/>
      <c r="AB19" s="223"/>
      <c r="AC19" s="206"/>
      <c r="AD19" s="202"/>
      <c r="AE19" s="219"/>
      <c r="AF19" s="202"/>
      <c r="AG19" s="219"/>
      <c r="AH19" s="219"/>
      <c r="AI19" s="42" t="s">
        <v>61</v>
      </c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</row>
    <row r="20" spans="1:223" ht="15.75" customHeight="1">
      <c r="A20" s="10">
        <v>19</v>
      </c>
      <c r="B20" s="186" t="s">
        <v>86</v>
      </c>
      <c r="C20" s="175" t="s">
        <v>87</v>
      </c>
      <c r="D20" s="176" t="s">
        <v>88</v>
      </c>
      <c r="E20" s="177">
        <v>102</v>
      </c>
      <c r="F20" s="178">
        <v>41999</v>
      </c>
      <c r="G20" s="178">
        <v>41999</v>
      </c>
      <c r="H20" s="236">
        <f>G20</f>
        <v>41999</v>
      </c>
      <c r="I20" s="179">
        <v>41974</v>
      </c>
      <c r="J20" s="180">
        <v>180</v>
      </c>
      <c r="K20" s="181"/>
      <c r="L20" s="32">
        <f t="shared" si="0"/>
        <v>42179</v>
      </c>
      <c r="M20" s="199" t="s">
        <v>51</v>
      </c>
      <c r="N20" s="200" t="s">
        <v>39</v>
      </c>
      <c r="O20" s="201"/>
      <c r="P20" s="202"/>
      <c r="Q20" s="201"/>
      <c r="R20" s="203"/>
      <c r="S20" s="204"/>
      <c r="T20" s="205" t="s">
        <v>62</v>
      </c>
      <c r="U20" s="223" t="s">
        <v>53</v>
      </c>
      <c r="V20" s="223" t="s">
        <v>53</v>
      </c>
      <c r="W20" s="223"/>
      <c r="X20" s="223"/>
      <c r="Y20" s="223"/>
      <c r="Z20" s="223"/>
      <c r="AA20" s="223"/>
      <c r="AB20" s="223"/>
      <c r="AC20" s="206"/>
      <c r="AD20" s="202"/>
      <c r="AE20" s="219"/>
      <c r="AF20" s="202"/>
      <c r="AG20" s="219"/>
      <c r="AH20" s="219"/>
      <c r="AI20" s="42" t="s">
        <v>89</v>
      </c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</row>
    <row r="21" spans="1:223" ht="15.75" customHeight="1">
      <c r="A21" s="10">
        <v>20</v>
      </c>
      <c r="B21" s="186" t="s">
        <v>91</v>
      </c>
      <c r="C21" s="175" t="s">
        <v>45</v>
      </c>
      <c r="D21" s="176" t="s">
        <v>92</v>
      </c>
      <c r="E21" s="177">
        <v>1504</v>
      </c>
      <c r="F21" s="178">
        <v>41759</v>
      </c>
      <c r="G21" s="178">
        <v>41760</v>
      </c>
      <c r="H21" s="236">
        <f t="shared" ref="H21:H22" si="3">F21</f>
        <v>41759</v>
      </c>
      <c r="I21" s="179">
        <v>41730</v>
      </c>
      <c r="J21" s="180">
        <v>90</v>
      </c>
      <c r="K21" s="181"/>
      <c r="L21" s="32">
        <f t="shared" si="0"/>
        <v>41849</v>
      </c>
      <c r="M21" s="207" t="s">
        <v>68</v>
      </c>
      <c r="N21" s="200" t="s">
        <v>39</v>
      </c>
      <c r="O21" s="201">
        <v>2187</v>
      </c>
      <c r="P21" s="202">
        <v>41771</v>
      </c>
      <c r="Q21" s="201">
        <v>19814</v>
      </c>
      <c r="R21" s="203">
        <v>41772</v>
      </c>
      <c r="S21" s="204">
        <v>4</v>
      </c>
      <c r="T21" s="205" t="s">
        <v>41</v>
      </c>
      <c r="U21" s="223"/>
      <c r="V21" s="223"/>
      <c r="W21" s="223"/>
      <c r="X21" s="223"/>
      <c r="Y21" s="223"/>
      <c r="Z21" s="223"/>
      <c r="AA21" s="223"/>
      <c r="AB21" s="223"/>
      <c r="AC21" s="206"/>
      <c r="AD21" s="202"/>
      <c r="AE21" s="219"/>
      <c r="AF21" s="202"/>
      <c r="AG21" s="219"/>
      <c r="AH21" s="219"/>
      <c r="AI21" s="42" t="s">
        <v>61</v>
      </c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</row>
    <row r="22" spans="1:223" ht="15.75" customHeight="1">
      <c r="A22" s="10">
        <v>21</v>
      </c>
      <c r="B22" s="186" t="s">
        <v>91</v>
      </c>
      <c r="C22" s="175" t="s">
        <v>45</v>
      </c>
      <c r="D22" s="176" t="s">
        <v>92</v>
      </c>
      <c r="E22" s="177">
        <v>1548</v>
      </c>
      <c r="F22" s="178">
        <v>41818</v>
      </c>
      <c r="G22" s="178">
        <v>41824</v>
      </c>
      <c r="H22" s="236">
        <f t="shared" si="3"/>
        <v>41818</v>
      </c>
      <c r="I22" s="179">
        <v>41791</v>
      </c>
      <c r="J22" s="180">
        <v>90</v>
      </c>
      <c r="K22" s="181"/>
      <c r="L22" s="32">
        <f t="shared" si="0"/>
        <v>41908</v>
      </c>
      <c r="M22" s="207" t="s">
        <v>68</v>
      </c>
      <c r="N22" s="200" t="s">
        <v>39</v>
      </c>
      <c r="O22" s="201">
        <v>2294</v>
      </c>
      <c r="P22" s="202">
        <v>41836</v>
      </c>
      <c r="Q22" s="201">
        <v>19859</v>
      </c>
      <c r="R22" s="203">
        <v>41837</v>
      </c>
      <c r="S22" s="204" t="s">
        <v>93</v>
      </c>
      <c r="T22" s="205" t="s">
        <v>41</v>
      </c>
      <c r="U22" s="223"/>
      <c r="V22" s="223"/>
      <c r="W22" s="223"/>
      <c r="X22" s="223"/>
      <c r="Y22" s="223"/>
      <c r="Z22" s="223"/>
      <c r="AA22" s="223"/>
      <c r="AB22" s="223"/>
      <c r="AC22" s="206">
        <v>198</v>
      </c>
      <c r="AD22" s="202">
        <v>41857</v>
      </c>
      <c r="AE22" s="219">
        <v>151</v>
      </c>
      <c r="AF22" s="202">
        <v>41859</v>
      </c>
      <c r="AG22" s="219">
        <v>35</v>
      </c>
      <c r="AH22" s="219" t="s">
        <v>42</v>
      </c>
      <c r="AI22" s="42" t="s">
        <v>43</v>
      </c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</row>
    <row r="23" spans="1:223" ht="15.75" customHeight="1">
      <c r="A23" s="10">
        <v>22</v>
      </c>
      <c r="B23" s="186" t="s">
        <v>94</v>
      </c>
      <c r="C23" s="175" t="s">
        <v>95</v>
      </c>
      <c r="D23" s="176" t="s">
        <v>96</v>
      </c>
      <c r="E23" s="177">
        <v>25</v>
      </c>
      <c r="F23" s="178">
        <v>41708</v>
      </c>
      <c r="G23" s="178">
        <v>41709</v>
      </c>
      <c r="H23" s="236">
        <f>F23</f>
        <v>41708</v>
      </c>
      <c r="I23" s="179">
        <v>41699</v>
      </c>
      <c r="J23" s="180">
        <v>90</v>
      </c>
      <c r="K23" s="181"/>
      <c r="L23" s="32">
        <f t="shared" si="0"/>
        <v>41798</v>
      </c>
      <c r="M23" s="207" t="s">
        <v>51</v>
      </c>
      <c r="N23" s="200" t="s">
        <v>39</v>
      </c>
      <c r="O23" s="201">
        <v>2122</v>
      </c>
      <c r="P23" s="202">
        <v>41365</v>
      </c>
      <c r="Q23" s="201">
        <v>19790</v>
      </c>
      <c r="R23" s="203">
        <v>41731</v>
      </c>
      <c r="S23" s="204">
        <v>3</v>
      </c>
      <c r="T23" s="206" t="s">
        <v>62</v>
      </c>
      <c r="U23" s="223" t="s">
        <v>63</v>
      </c>
      <c r="V23" s="223" t="s">
        <v>63</v>
      </c>
      <c r="W23" s="223" t="s">
        <v>63</v>
      </c>
      <c r="X23" s="223" t="s">
        <v>63</v>
      </c>
      <c r="Y23" s="223" t="s">
        <v>63</v>
      </c>
      <c r="Z23" s="223" t="s">
        <v>63</v>
      </c>
      <c r="AA23" s="223" t="s">
        <v>63</v>
      </c>
      <c r="AB23" s="223"/>
      <c r="AC23" s="206"/>
      <c r="AD23" s="202"/>
      <c r="AE23" s="219"/>
      <c r="AF23" s="202"/>
      <c r="AG23" s="219"/>
      <c r="AH23" s="219"/>
      <c r="AI23" s="42" t="s">
        <v>61</v>
      </c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</row>
    <row r="24" spans="1:223" ht="15.75" customHeight="1">
      <c r="A24" s="10">
        <v>23</v>
      </c>
      <c r="B24" s="186" t="s">
        <v>94</v>
      </c>
      <c r="C24" s="175" t="s">
        <v>95</v>
      </c>
      <c r="D24" s="176" t="s">
        <v>96</v>
      </c>
      <c r="E24" s="177">
        <v>73</v>
      </c>
      <c r="F24" s="178">
        <v>41708</v>
      </c>
      <c r="G24" s="178">
        <v>41792</v>
      </c>
      <c r="H24" s="236">
        <v>41798</v>
      </c>
      <c r="I24" s="179">
        <v>41791</v>
      </c>
      <c r="J24" s="180">
        <v>90</v>
      </c>
      <c r="K24" s="181" t="s">
        <v>58</v>
      </c>
      <c r="L24" s="47">
        <f t="shared" si="0"/>
        <v>41888</v>
      </c>
      <c r="M24" s="199" t="s">
        <v>64</v>
      </c>
      <c r="N24" s="200" t="s">
        <v>60</v>
      </c>
      <c r="O24" s="212" t="s">
        <v>49</v>
      </c>
      <c r="P24" s="212" t="s">
        <v>49</v>
      </c>
      <c r="Q24" s="212" t="s">
        <v>49</v>
      </c>
      <c r="R24" s="212" t="s">
        <v>49</v>
      </c>
      <c r="S24" s="212" t="s">
        <v>49</v>
      </c>
      <c r="T24" s="205" t="s">
        <v>41</v>
      </c>
      <c r="U24" s="223"/>
      <c r="V24" s="223"/>
      <c r="W24" s="223"/>
      <c r="X24" s="223"/>
      <c r="Y24" s="223"/>
      <c r="Z24" s="223"/>
      <c r="AA24" s="223"/>
      <c r="AB24" s="223"/>
      <c r="AC24" s="212" t="s">
        <v>49</v>
      </c>
      <c r="AD24" s="212" t="s">
        <v>49</v>
      </c>
      <c r="AE24" s="212" t="s">
        <v>49</v>
      </c>
      <c r="AF24" s="212" t="s">
        <v>49</v>
      </c>
      <c r="AG24" s="212" t="s">
        <v>49</v>
      </c>
      <c r="AH24" s="212" t="s">
        <v>49</v>
      </c>
      <c r="AI24" s="48" t="s">
        <v>50</v>
      </c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</row>
    <row r="25" spans="1:223" ht="15.75" customHeight="1">
      <c r="A25" s="10">
        <v>24</v>
      </c>
      <c r="B25" s="186" t="s">
        <v>94</v>
      </c>
      <c r="C25" s="175" t="s">
        <v>95</v>
      </c>
      <c r="D25" s="176" t="s">
        <v>96</v>
      </c>
      <c r="E25" s="177">
        <v>76</v>
      </c>
      <c r="F25" s="178">
        <v>41798</v>
      </c>
      <c r="G25" s="178">
        <v>41799</v>
      </c>
      <c r="H25" s="236">
        <v>41803</v>
      </c>
      <c r="I25" s="179">
        <v>41791</v>
      </c>
      <c r="J25" s="180">
        <v>180</v>
      </c>
      <c r="K25" s="181"/>
      <c r="L25" s="32">
        <f>SUM(H25+J25)-1</f>
        <v>41982</v>
      </c>
      <c r="M25" s="207" t="s">
        <v>51</v>
      </c>
      <c r="N25" s="200" t="s">
        <v>39</v>
      </c>
      <c r="O25" s="201">
        <v>2252</v>
      </c>
      <c r="P25" s="202">
        <v>41802</v>
      </c>
      <c r="Q25" s="201">
        <v>19837</v>
      </c>
      <c r="R25" s="203">
        <v>41803</v>
      </c>
      <c r="S25" s="204" t="s">
        <v>97</v>
      </c>
      <c r="T25" s="205" t="s">
        <v>41</v>
      </c>
      <c r="U25" s="223"/>
      <c r="V25" s="223"/>
      <c r="W25" s="223" t="s">
        <v>98</v>
      </c>
      <c r="X25" s="223"/>
      <c r="Y25" s="223"/>
      <c r="Z25" s="223"/>
      <c r="AA25" s="223"/>
      <c r="AB25" s="223"/>
      <c r="AC25" s="220">
        <v>170</v>
      </c>
      <c r="AD25" s="202">
        <v>41814</v>
      </c>
      <c r="AE25" s="219">
        <v>119</v>
      </c>
      <c r="AF25" s="202">
        <v>41815</v>
      </c>
      <c r="AG25" s="219">
        <v>38</v>
      </c>
      <c r="AH25" s="219" t="s">
        <v>67</v>
      </c>
      <c r="AI25" s="42" t="s">
        <v>43</v>
      </c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</row>
    <row r="26" spans="1:223" ht="15.75" customHeight="1">
      <c r="A26" s="10">
        <v>25</v>
      </c>
      <c r="B26" s="186" t="s">
        <v>99</v>
      </c>
      <c r="C26" s="175" t="s">
        <v>99</v>
      </c>
      <c r="D26" s="176" t="s">
        <v>100</v>
      </c>
      <c r="E26" s="177">
        <v>6395</v>
      </c>
      <c r="F26" s="178">
        <v>41684</v>
      </c>
      <c r="G26" s="178">
        <v>41684</v>
      </c>
      <c r="H26" s="236">
        <f t="shared" ref="H26" si="4">G26</f>
        <v>41684</v>
      </c>
      <c r="I26" s="179">
        <v>41671</v>
      </c>
      <c r="J26" s="180">
        <v>90</v>
      </c>
      <c r="K26" s="182"/>
      <c r="L26" s="32">
        <f t="shared" ref="L26:L33" si="5">SUM(H26+J26)</f>
        <v>41774</v>
      </c>
      <c r="M26" s="207" t="s">
        <v>51</v>
      </c>
      <c r="N26" s="200" t="s">
        <v>39</v>
      </c>
      <c r="O26" s="201">
        <v>2056</v>
      </c>
      <c r="P26" s="202">
        <v>41696</v>
      </c>
      <c r="Q26" s="201">
        <v>19768</v>
      </c>
      <c r="R26" s="203">
        <v>41697</v>
      </c>
      <c r="S26" s="204">
        <v>1</v>
      </c>
      <c r="T26" s="205" t="s">
        <v>41</v>
      </c>
      <c r="U26" s="223"/>
      <c r="V26" s="223"/>
      <c r="W26" s="223"/>
      <c r="X26" s="223"/>
      <c r="Y26" s="223"/>
      <c r="Z26" s="223"/>
      <c r="AA26" s="223"/>
      <c r="AB26" s="223"/>
      <c r="AC26" s="206"/>
      <c r="AD26" s="202"/>
      <c r="AE26" s="219"/>
      <c r="AF26" s="202"/>
      <c r="AG26" s="219"/>
      <c r="AH26" s="219"/>
      <c r="AI26" s="42" t="s">
        <v>61</v>
      </c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</row>
    <row r="27" spans="1:223" ht="15.75" customHeight="1">
      <c r="A27" s="10">
        <v>26</v>
      </c>
      <c r="B27" s="186" t="s">
        <v>103</v>
      </c>
      <c r="C27" s="175" t="s">
        <v>45</v>
      </c>
      <c r="D27" s="176" t="s">
        <v>92</v>
      </c>
      <c r="E27" s="177">
        <v>1670</v>
      </c>
      <c r="F27" s="178">
        <v>41817</v>
      </c>
      <c r="G27" s="178">
        <v>41820</v>
      </c>
      <c r="H27" s="236">
        <f>F27</f>
        <v>41817</v>
      </c>
      <c r="I27" s="179">
        <v>41791</v>
      </c>
      <c r="J27" s="180">
        <v>90</v>
      </c>
      <c r="K27" s="182"/>
      <c r="L27" s="32">
        <f t="shared" si="5"/>
        <v>41907</v>
      </c>
      <c r="M27" s="207" t="s">
        <v>68</v>
      </c>
      <c r="N27" s="200" t="s">
        <v>39</v>
      </c>
      <c r="O27" s="201">
        <v>2294</v>
      </c>
      <c r="P27" s="202">
        <v>41836</v>
      </c>
      <c r="Q27" s="201">
        <v>19859</v>
      </c>
      <c r="R27" s="203">
        <v>41837</v>
      </c>
      <c r="S27" s="204" t="s">
        <v>93</v>
      </c>
      <c r="T27" s="205" t="s">
        <v>41</v>
      </c>
      <c r="U27" s="223"/>
      <c r="V27" s="223"/>
      <c r="W27" s="223"/>
      <c r="X27" s="223"/>
      <c r="Y27" s="223"/>
      <c r="Z27" s="223"/>
      <c r="AA27" s="223"/>
      <c r="AB27" s="223"/>
      <c r="AC27" s="206">
        <v>197</v>
      </c>
      <c r="AD27" s="202">
        <v>41850</v>
      </c>
      <c r="AE27" s="219">
        <v>145</v>
      </c>
      <c r="AF27" s="202">
        <v>41851</v>
      </c>
      <c r="AG27" s="219">
        <v>80</v>
      </c>
      <c r="AH27" s="219" t="s">
        <v>42</v>
      </c>
      <c r="AI27" s="42" t="s">
        <v>43</v>
      </c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</row>
    <row r="28" spans="1:223" ht="15.75" customHeight="1">
      <c r="A28" s="10">
        <v>27</v>
      </c>
      <c r="B28" s="247" t="s">
        <v>103</v>
      </c>
      <c r="C28" s="175" t="s">
        <v>45</v>
      </c>
      <c r="D28" s="176" t="s">
        <v>92</v>
      </c>
      <c r="E28" s="177">
        <v>1710</v>
      </c>
      <c r="F28" s="178">
        <v>41817</v>
      </c>
      <c r="G28" s="178">
        <v>41907</v>
      </c>
      <c r="H28" s="236">
        <v>41907</v>
      </c>
      <c r="I28" s="179">
        <v>41883</v>
      </c>
      <c r="J28" s="180">
        <v>90</v>
      </c>
      <c r="K28" s="181" t="s">
        <v>58</v>
      </c>
      <c r="L28" s="32">
        <f t="shared" si="5"/>
        <v>41997</v>
      </c>
      <c r="M28" s="207" t="s">
        <v>59</v>
      </c>
      <c r="N28" s="200" t="s">
        <v>60</v>
      </c>
      <c r="O28" s="201">
        <v>2419</v>
      </c>
      <c r="P28" s="202">
        <v>41926</v>
      </c>
      <c r="Q28" s="201">
        <v>19923</v>
      </c>
      <c r="R28" s="203">
        <v>41927</v>
      </c>
      <c r="S28" s="204" t="s">
        <v>40</v>
      </c>
      <c r="T28" s="205" t="s">
        <v>41</v>
      </c>
      <c r="U28" s="223"/>
      <c r="V28" s="223"/>
      <c r="W28" s="223"/>
      <c r="X28" s="223"/>
      <c r="Y28" s="223"/>
      <c r="Z28" s="223"/>
      <c r="AA28" s="223"/>
      <c r="AB28" s="223"/>
      <c r="AC28" s="206">
        <v>197</v>
      </c>
      <c r="AD28" s="202">
        <v>41850</v>
      </c>
      <c r="AE28" s="219">
        <v>145</v>
      </c>
      <c r="AF28" s="202">
        <v>41851</v>
      </c>
      <c r="AG28" s="219">
        <v>80</v>
      </c>
      <c r="AH28" s="219" t="s">
        <v>42</v>
      </c>
      <c r="AI28" s="42" t="s">
        <v>43</v>
      </c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</row>
    <row r="29" spans="1:223" ht="15.75" customHeight="1">
      <c r="A29" s="10">
        <v>28</v>
      </c>
      <c r="B29" s="170" t="s">
        <v>106</v>
      </c>
      <c r="C29" s="163" t="s">
        <v>56</v>
      </c>
      <c r="D29" s="164" t="s">
        <v>105</v>
      </c>
      <c r="E29" s="165">
        <v>6</v>
      </c>
      <c r="F29" s="166">
        <v>41681</v>
      </c>
      <c r="G29" s="166">
        <v>41681</v>
      </c>
      <c r="H29" s="233">
        <v>41681</v>
      </c>
      <c r="I29" s="167">
        <v>41671</v>
      </c>
      <c r="J29" s="168">
        <v>90</v>
      </c>
      <c r="K29" s="169"/>
      <c r="L29" s="32">
        <f t="shared" si="5"/>
        <v>41771</v>
      </c>
      <c r="M29" s="192" t="s">
        <v>47</v>
      </c>
      <c r="N29" s="193" t="s">
        <v>39</v>
      </c>
      <c r="O29" s="194" t="s">
        <v>48</v>
      </c>
      <c r="P29" s="195" t="s">
        <v>49</v>
      </c>
      <c r="Q29" s="195" t="s">
        <v>49</v>
      </c>
      <c r="R29" s="195" t="s">
        <v>49</v>
      </c>
      <c r="S29" s="195" t="s">
        <v>49</v>
      </c>
      <c r="T29" s="196" t="s">
        <v>41</v>
      </c>
      <c r="U29" s="224"/>
      <c r="V29" s="224"/>
      <c r="W29" s="224"/>
      <c r="X29" s="224"/>
      <c r="Y29" s="224"/>
      <c r="Z29" s="224"/>
      <c r="AA29" s="224"/>
      <c r="AB29" s="224"/>
      <c r="AC29" s="195" t="s">
        <v>49</v>
      </c>
      <c r="AD29" s="195" t="s">
        <v>49</v>
      </c>
      <c r="AE29" s="195" t="s">
        <v>49</v>
      </c>
      <c r="AF29" s="195" t="s">
        <v>49</v>
      </c>
      <c r="AG29" s="195" t="s">
        <v>49</v>
      </c>
      <c r="AH29" s="195" t="s">
        <v>49</v>
      </c>
      <c r="AI29" s="43" t="s">
        <v>50</v>
      </c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</row>
    <row r="30" spans="1:223" ht="15.75" customHeight="1">
      <c r="A30" s="10">
        <v>29</v>
      </c>
      <c r="B30" s="186" t="s">
        <v>106</v>
      </c>
      <c r="C30" s="175" t="s">
        <v>56</v>
      </c>
      <c r="D30" s="176" t="s">
        <v>105</v>
      </c>
      <c r="E30" s="177">
        <v>66</v>
      </c>
      <c r="F30" s="178">
        <v>42001</v>
      </c>
      <c r="G30" s="178">
        <v>42002</v>
      </c>
      <c r="H30" s="236">
        <f>G30</f>
        <v>42002</v>
      </c>
      <c r="I30" s="179">
        <v>41974</v>
      </c>
      <c r="J30" s="180">
        <v>180</v>
      </c>
      <c r="K30" s="181"/>
      <c r="L30" s="32">
        <f t="shared" si="5"/>
        <v>42182</v>
      </c>
      <c r="M30" s="213" t="s">
        <v>51</v>
      </c>
      <c r="N30" s="200" t="s">
        <v>39</v>
      </c>
      <c r="O30" s="214"/>
      <c r="P30" s="212"/>
      <c r="Q30" s="212"/>
      <c r="R30" s="212"/>
      <c r="S30" s="212"/>
      <c r="T30" s="206" t="s">
        <v>62</v>
      </c>
      <c r="U30" s="226" t="s">
        <v>53</v>
      </c>
      <c r="V30" s="226" t="s">
        <v>53</v>
      </c>
      <c r="W30" s="226"/>
      <c r="X30" s="226"/>
      <c r="Y30" s="226"/>
      <c r="Z30" s="226"/>
      <c r="AA30" s="226"/>
      <c r="AB30" s="226"/>
      <c r="AC30" s="212"/>
      <c r="AD30" s="212"/>
      <c r="AE30" s="212"/>
      <c r="AF30" s="212"/>
      <c r="AG30" s="212"/>
      <c r="AH30" s="212"/>
      <c r="AI30" s="42" t="s">
        <v>89</v>
      </c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</row>
    <row r="31" spans="1:223" ht="15.75" customHeight="1">
      <c r="A31" s="10">
        <v>30</v>
      </c>
      <c r="B31" s="170" t="s">
        <v>107</v>
      </c>
      <c r="C31" s="163" t="s">
        <v>78</v>
      </c>
      <c r="D31" s="164" t="s">
        <v>105</v>
      </c>
      <c r="E31" s="165">
        <v>12</v>
      </c>
      <c r="F31" s="166">
        <v>41684</v>
      </c>
      <c r="G31" s="166">
        <v>41684</v>
      </c>
      <c r="H31" s="233">
        <v>41684</v>
      </c>
      <c r="I31" s="167">
        <v>41671</v>
      </c>
      <c r="J31" s="168">
        <v>90</v>
      </c>
      <c r="K31" s="169"/>
      <c r="L31" s="32">
        <f t="shared" si="5"/>
        <v>41774</v>
      </c>
      <c r="M31" s="192" t="s">
        <v>47</v>
      </c>
      <c r="N31" s="193" t="s">
        <v>39</v>
      </c>
      <c r="O31" s="194" t="s">
        <v>48</v>
      </c>
      <c r="P31" s="195" t="s">
        <v>49</v>
      </c>
      <c r="Q31" s="195" t="s">
        <v>49</v>
      </c>
      <c r="R31" s="195" t="s">
        <v>49</v>
      </c>
      <c r="S31" s="195" t="s">
        <v>49</v>
      </c>
      <c r="T31" s="196" t="s">
        <v>41</v>
      </c>
      <c r="U31" s="224"/>
      <c r="V31" s="224"/>
      <c r="W31" s="224"/>
      <c r="X31" s="224"/>
      <c r="Y31" s="224"/>
      <c r="Z31" s="224"/>
      <c r="AA31" s="224"/>
      <c r="AB31" s="224"/>
      <c r="AC31" s="195" t="s">
        <v>49</v>
      </c>
      <c r="AD31" s="195" t="s">
        <v>49</v>
      </c>
      <c r="AE31" s="195" t="s">
        <v>49</v>
      </c>
      <c r="AF31" s="195" t="s">
        <v>49</v>
      </c>
      <c r="AG31" s="195" t="s">
        <v>49</v>
      </c>
      <c r="AH31" s="195" t="s">
        <v>49</v>
      </c>
      <c r="AI31" s="43" t="s">
        <v>50</v>
      </c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</row>
    <row r="32" spans="1:223" ht="15.75" customHeight="1">
      <c r="A32" s="10">
        <v>31</v>
      </c>
      <c r="B32" s="186" t="s">
        <v>108</v>
      </c>
      <c r="C32" s="175" t="s">
        <v>95</v>
      </c>
      <c r="D32" s="176" t="s">
        <v>96</v>
      </c>
      <c r="E32" s="177">
        <v>1168</v>
      </c>
      <c r="F32" s="178">
        <v>41687</v>
      </c>
      <c r="G32" s="178">
        <v>41687</v>
      </c>
      <c r="H32" s="236">
        <f>G32</f>
        <v>41687</v>
      </c>
      <c r="I32" s="179">
        <v>41671</v>
      </c>
      <c r="J32" s="180">
        <v>90</v>
      </c>
      <c r="K32" s="181"/>
      <c r="L32" s="32">
        <f t="shared" si="5"/>
        <v>41777</v>
      </c>
      <c r="M32" s="215" t="s">
        <v>109</v>
      </c>
      <c r="N32" s="200" t="s">
        <v>39</v>
      </c>
      <c r="O32" s="201">
        <v>2113</v>
      </c>
      <c r="P32" s="202">
        <v>41724</v>
      </c>
      <c r="Q32" s="201">
        <v>19786</v>
      </c>
      <c r="R32" s="203">
        <v>41725</v>
      </c>
      <c r="S32" s="204">
        <v>2</v>
      </c>
      <c r="T32" s="206" t="s">
        <v>62</v>
      </c>
      <c r="U32" s="223" t="s">
        <v>63</v>
      </c>
      <c r="V32" s="223" t="s">
        <v>63</v>
      </c>
      <c r="W32" s="223" t="s">
        <v>63</v>
      </c>
      <c r="X32" s="223" t="s">
        <v>63</v>
      </c>
      <c r="Y32" s="223" t="s">
        <v>63</v>
      </c>
      <c r="Z32" s="223" t="s">
        <v>63</v>
      </c>
      <c r="AA32" s="223" t="s">
        <v>63</v>
      </c>
      <c r="AB32" s="223"/>
      <c r="AC32" s="206"/>
      <c r="AD32" s="202"/>
      <c r="AE32" s="219"/>
      <c r="AF32" s="202"/>
      <c r="AG32" s="219"/>
      <c r="AH32" s="219"/>
      <c r="AI32" s="42" t="s">
        <v>61</v>
      </c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</row>
    <row r="33" spans="1:223" ht="15.75" customHeight="1">
      <c r="A33" s="10">
        <v>32</v>
      </c>
      <c r="B33" s="186" t="s">
        <v>108</v>
      </c>
      <c r="C33" s="175" t="s">
        <v>95</v>
      </c>
      <c r="D33" s="176" t="s">
        <v>96</v>
      </c>
      <c r="E33" s="177">
        <v>1188</v>
      </c>
      <c r="F33" s="178">
        <v>41687</v>
      </c>
      <c r="G33" s="178">
        <v>41775</v>
      </c>
      <c r="H33" s="236">
        <v>41777</v>
      </c>
      <c r="I33" s="179">
        <v>41760</v>
      </c>
      <c r="J33" s="180">
        <v>90</v>
      </c>
      <c r="K33" s="181" t="s">
        <v>58</v>
      </c>
      <c r="L33" s="32">
        <f t="shared" si="5"/>
        <v>41867</v>
      </c>
      <c r="M33" s="215" t="s">
        <v>110</v>
      </c>
      <c r="N33" s="200" t="s">
        <v>60</v>
      </c>
      <c r="O33" s="201">
        <v>2244</v>
      </c>
      <c r="P33" s="202">
        <v>41801</v>
      </c>
      <c r="Q33" s="201">
        <v>19836</v>
      </c>
      <c r="R33" s="203">
        <v>41802</v>
      </c>
      <c r="S33" s="204">
        <v>3</v>
      </c>
      <c r="T33" s="206" t="s">
        <v>62</v>
      </c>
      <c r="U33" s="223" t="s">
        <v>63</v>
      </c>
      <c r="V33" s="223" t="s">
        <v>63</v>
      </c>
      <c r="W33" s="223"/>
      <c r="X33" s="223"/>
      <c r="Y33" s="223" t="s">
        <v>53</v>
      </c>
      <c r="Z33" s="223"/>
      <c r="AA33" s="223"/>
      <c r="AB33" s="223"/>
      <c r="AC33" s="206"/>
      <c r="AD33" s="202"/>
      <c r="AE33" s="219"/>
      <c r="AF33" s="202"/>
      <c r="AG33" s="219"/>
      <c r="AH33" s="219"/>
      <c r="AI33" s="42" t="s">
        <v>61</v>
      </c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</row>
    <row r="34" spans="1:223" ht="15.75" customHeight="1">
      <c r="A34" s="10">
        <v>33</v>
      </c>
      <c r="B34" s="186" t="s">
        <v>108</v>
      </c>
      <c r="C34" s="175" t="s">
        <v>95</v>
      </c>
      <c r="D34" s="176" t="s">
        <v>96</v>
      </c>
      <c r="E34" s="177">
        <v>1191</v>
      </c>
      <c r="F34" s="178">
        <v>41798</v>
      </c>
      <c r="G34" s="178">
        <v>41798</v>
      </c>
      <c r="H34" s="236">
        <v>41803</v>
      </c>
      <c r="I34" s="179">
        <v>41791</v>
      </c>
      <c r="J34" s="180">
        <v>180</v>
      </c>
      <c r="K34" s="181"/>
      <c r="L34" s="32">
        <f>SUM(H34+J34)-1</f>
        <v>41982</v>
      </c>
      <c r="M34" s="207" t="s">
        <v>51</v>
      </c>
      <c r="N34" s="200" t="s">
        <v>39</v>
      </c>
      <c r="O34" s="201">
        <v>2252</v>
      </c>
      <c r="P34" s="202">
        <v>41802</v>
      </c>
      <c r="Q34" s="201">
        <v>19837</v>
      </c>
      <c r="R34" s="203">
        <v>41803</v>
      </c>
      <c r="S34" s="204" t="s">
        <v>97</v>
      </c>
      <c r="T34" s="206" t="s">
        <v>62</v>
      </c>
      <c r="U34" s="223"/>
      <c r="V34" s="223"/>
      <c r="W34" s="223"/>
      <c r="X34" s="223"/>
      <c r="Y34" s="223" t="s">
        <v>63</v>
      </c>
      <c r="Z34" s="223"/>
      <c r="AA34" s="223"/>
      <c r="AB34" s="223"/>
      <c r="AC34" s="220">
        <v>170</v>
      </c>
      <c r="AD34" s="202">
        <v>41814</v>
      </c>
      <c r="AE34" s="219">
        <v>119</v>
      </c>
      <c r="AF34" s="202">
        <v>41815</v>
      </c>
      <c r="AG34" s="219">
        <v>38</v>
      </c>
      <c r="AH34" s="219" t="s">
        <v>67</v>
      </c>
      <c r="AI34" s="42" t="s">
        <v>43</v>
      </c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</row>
    <row r="35" spans="1:223" ht="15.75" customHeight="1">
      <c r="A35" s="10">
        <v>34</v>
      </c>
      <c r="B35" s="186" t="s">
        <v>111</v>
      </c>
      <c r="C35" s="175" t="s">
        <v>112</v>
      </c>
      <c r="D35" s="176" t="s">
        <v>113</v>
      </c>
      <c r="E35" s="177">
        <v>158</v>
      </c>
      <c r="F35" s="178">
        <v>41819</v>
      </c>
      <c r="G35" s="178">
        <v>41819</v>
      </c>
      <c r="H35" s="236">
        <f>G35</f>
        <v>41819</v>
      </c>
      <c r="I35" s="179">
        <v>41791</v>
      </c>
      <c r="J35" s="180">
        <v>90</v>
      </c>
      <c r="K35" s="181"/>
      <c r="L35" s="32">
        <f t="shared" ref="L35:L37" si="6">SUM(H35+J35)</f>
        <v>41909</v>
      </c>
      <c r="M35" s="215" t="s">
        <v>114</v>
      </c>
      <c r="N35" s="200" t="s">
        <v>39</v>
      </c>
      <c r="O35" s="201">
        <v>2317</v>
      </c>
      <c r="P35" s="202">
        <v>41845</v>
      </c>
      <c r="Q35" s="201">
        <v>19866</v>
      </c>
      <c r="R35" s="203">
        <v>41848</v>
      </c>
      <c r="S35" s="204" t="s">
        <v>40</v>
      </c>
      <c r="T35" s="205" t="s">
        <v>41</v>
      </c>
      <c r="U35" s="223"/>
      <c r="V35" s="223"/>
      <c r="W35" s="223"/>
      <c r="X35" s="223"/>
      <c r="Y35" s="223"/>
      <c r="Z35" s="223"/>
      <c r="AA35" s="223"/>
      <c r="AB35" s="223"/>
      <c r="AC35" s="220">
        <v>208</v>
      </c>
      <c r="AD35" s="202">
        <v>41871</v>
      </c>
      <c r="AE35" s="219">
        <v>160</v>
      </c>
      <c r="AF35" s="202">
        <v>41872</v>
      </c>
      <c r="AG35" s="219">
        <v>32</v>
      </c>
      <c r="AH35" s="219" t="s">
        <v>42</v>
      </c>
      <c r="AI35" s="42" t="s">
        <v>43</v>
      </c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</row>
    <row r="36" spans="1:223" ht="15.75" customHeight="1">
      <c r="A36" s="10">
        <v>35</v>
      </c>
      <c r="B36" s="170" t="s">
        <v>115</v>
      </c>
      <c r="C36" s="163" t="s">
        <v>84</v>
      </c>
      <c r="D36" s="164" t="s">
        <v>116</v>
      </c>
      <c r="E36" s="165">
        <v>27</v>
      </c>
      <c r="F36" s="166">
        <v>41684</v>
      </c>
      <c r="G36" s="166">
        <v>41684</v>
      </c>
      <c r="H36" s="233">
        <v>41684</v>
      </c>
      <c r="I36" s="167">
        <v>41671</v>
      </c>
      <c r="J36" s="168">
        <v>90</v>
      </c>
      <c r="K36" s="169"/>
      <c r="L36" s="32">
        <f t="shared" si="6"/>
        <v>41774</v>
      </c>
      <c r="M36" s="192" t="s">
        <v>47</v>
      </c>
      <c r="N36" s="193" t="s">
        <v>39</v>
      </c>
      <c r="O36" s="194" t="s">
        <v>48</v>
      </c>
      <c r="P36" s="195" t="s">
        <v>49</v>
      </c>
      <c r="Q36" s="195" t="s">
        <v>49</v>
      </c>
      <c r="R36" s="195" t="s">
        <v>49</v>
      </c>
      <c r="S36" s="195" t="s">
        <v>49</v>
      </c>
      <c r="T36" s="196" t="s">
        <v>41</v>
      </c>
      <c r="U36" s="224"/>
      <c r="V36" s="224"/>
      <c r="W36" s="224"/>
      <c r="X36" s="224"/>
      <c r="Y36" s="224"/>
      <c r="Z36" s="224"/>
      <c r="AA36" s="224"/>
      <c r="AB36" s="224"/>
      <c r="AC36" s="195" t="s">
        <v>49</v>
      </c>
      <c r="AD36" s="195" t="s">
        <v>49</v>
      </c>
      <c r="AE36" s="195" t="s">
        <v>49</v>
      </c>
      <c r="AF36" s="195" t="s">
        <v>49</v>
      </c>
      <c r="AG36" s="195" t="s">
        <v>49</v>
      </c>
      <c r="AH36" s="195" t="s">
        <v>49</v>
      </c>
      <c r="AI36" s="43" t="s">
        <v>50</v>
      </c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</row>
    <row r="37" spans="1:223" ht="15.75" customHeight="1">
      <c r="A37" s="10">
        <v>36</v>
      </c>
      <c r="B37" s="170" t="s">
        <v>117</v>
      </c>
      <c r="C37" s="163" t="s">
        <v>84</v>
      </c>
      <c r="D37" s="164" t="s">
        <v>116</v>
      </c>
      <c r="E37" s="165">
        <v>680</v>
      </c>
      <c r="F37" s="166">
        <v>41680</v>
      </c>
      <c r="G37" s="166">
        <v>41680</v>
      </c>
      <c r="H37" s="233">
        <v>41680</v>
      </c>
      <c r="I37" s="167">
        <v>41671</v>
      </c>
      <c r="J37" s="168">
        <v>90</v>
      </c>
      <c r="K37" s="169"/>
      <c r="L37" s="32">
        <f t="shared" si="6"/>
        <v>41770</v>
      </c>
      <c r="M37" s="192" t="s">
        <v>47</v>
      </c>
      <c r="N37" s="193" t="s">
        <v>39</v>
      </c>
      <c r="O37" s="194" t="s">
        <v>48</v>
      </c>
      <c r="P37" s="195" t="s">
        <v>49</v>
      </c>
      <c r="Q37" s="195" t="s">
        <v>49</v>
      </c>
      <c r="R37" s="195" t="s">
        <v>49</v>
      </c>
      <c r="S37" s="195" t="s">
        <v>49</v>
      </c>
      <c r="T37" s="196" t="s">
        <v>41</v>
      </c>
      <c r="U37" s="224"/>
      <c r="V37" s="224"/>
      <c r="W37" s="224"/>
      <c r="X37" s="224"/>
      <c r="Y37" s="224"/>
      <c r="Z37" s="224"/>
      <c r="AA37" s="224"/>
      <c r="AB37" s="224"/>
      <c r="AC37" s="195" t="s">
        <v>49</v>
      </c>
      <c r="AD37" s="195" t="s">
        <v>49</v>
      </c>
      <c r="AE37" s="195" t="s">
        <v>49</v>
      </c>
      <c r="AF37" s="195" t="s">
        <v>49</v>
      </c>
      <c r="AG37" s="195" t="s">
        <v>49</v>
      </c>
      <c r="AH37" s="195" t="s">
        <v>49</v>
      </c>
      <c r="AI37" s="43" t="s">
        <v>50</v>
      </c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</row>
    <row r="38" spans="1:223" ht="15.75" customHeight="1">
      <c r="A38" s="10">
        <v>37</v>
      </c>
      <c r="B38" s="186" t="s">
        <v>118</v>
      </c>
      <c r="C38" s="175" t="s">
        <v>119</v>
      </c>
      <c r="D38" s="176" t="s">
        <v>120</v>
      </c>
      <c r="E38" s="177">
        <v>160</v>
      </c>
      <c r="F38" s="178">
        <v>41799</v>
      </c>
      <c r="G38" s="178">
        <v>41799</v>
      </c>
      <c r="H38" s="236">
        <v>41803</v>
      </c>
      <c r="I38" s="179">
        <v>41791</v>
      </c>
      <c r="J38" s="180">
        <v>180</v>
      </c>
      <c r="K38" s="182"/>
      <c r="L38" s="32">
        <f>SUM(H38+J38)-1</f>
        <v>41982</v>
      </c>
      <c r="M38" s="207" t="s">
        <v>68</v>
      </c>
      <c r="N38" s="200" t="s">
        <v>39</v>
      </c>
      <c r="O38" s="201">
        <v>2252</v>
      </c>
      <c r="P38" s="202">
        <v>41802</v>
      </c>
      <c r="Q38" s="201">
        <v>19837</v>
      </c>
      <c r="R38" s="203">
        <v>41803</v>
      </c>
      <c r="S38" s="204" t="s">
        <v>97</v>
      </c>
      <c r="T38" s="206" t="s">
        <v>62</v>
      </c>
      <c r="U38" s="223" t="s">
        <v>63</v>
      </c>
      <c r="V38" s="223"/>
      <c r="W38" s="223" t="s">
        <v>63</v>
      </c>
      <c r="X38" s="223" t="s">
        <v>63</v>
      </c>
      <c r="Y38" s="223" t="s">
        <v>63</v>
      </c>
      <c r="Z38" s="223"/>
      <c r="AA38" s="223" t="s">
        <v>63</v>
      </c>
      <c r="AB38" s="223"/>
      <c r="AC38" s="220">
        <v>170</v>
      </c>
      <c r="AD38" s="202">
        <v>41814</v>
      </c>
      <c r="AE38" s="219">
        <v>119</v>
      </c>
      <c r="AF38" s="202">
        <v>41815</v>
      </c>
      <c r="AG38" s="219">
        <v>38</v>
      </c>
      <c r="AH38" s="219" t="s">
        <v>67</v>
      </c>
      <c r="AI38" s="42" t="s">
        <v>43</v>
      </c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</row>
    <row r="39" spans="1:223" ht="15.75" customHeight="1">
      <c r="A39" s="10">
        <v>38</v>
      </c>
      <c r="B39" s="170" t="s">
        <v>121</v>
      </c>
      <c r="C39" s="163" t="s">
        <v>84</v>
      </c>
      <c r="D39" s="164" t="s">
        <v>116</v>
      </c>
      <c r="E39" s="165">
        <v>17</v>
      </c>
      <c r="F39" s="166">
        <v>41684</v>
      </c>
      <c r="G39" s="166">
        <v>41684</v>
      </c>
      <c r="H39" s="233">
        <v>41684</v>
      </c>
      <c r="I39" s="167">
        <v>41671</v>
      </c>
      <c r="J39" s="168">
        <v>90</v>
      </c>
      <c r="K39" s="183"/>
      <c r="L39" s="32">
        <f>SUM(H39+J39)</f>
        <v>41774</v>
      </c>
      <c r="M39" s="192" t="s">
        <v>47</v>
      </c>
      <c r="N39" s="193" t="s">
        <v>39</v>
      </c>
      <c r="O39" s="194" t="s">
        <v>48</v>
      </c>
      <c r="P39" s="195" t="s">
        <v>49</v>
      </c>
      <c r="Q39" s="195" t="s">
        <v>49</v>
      </c>
      <c r="R39" s="195" t="s">
        <v>49</v>
      </c>
      <c r="S39" s="195" t="s">
        <v>49</v>
      </c>
      <c r="T39" s="196" t="s">
        <v>41</v>
      </c>
      <c r="U39" s="224"/>
      <c r="V39" s="224"/>
      <c r="W39" s="224"/>
      <c r="X39" s="224"/>
      <c r="Y39" s="224"/>
      <c r="Z39" s="224"/>
      <c r="AA39" s="224"/>
      <c r="AB39" s="224"/>
      <c r="AC39" s="195" t="s">
        <v>49</v>
      </c>
      <c r="AD39" s="195" t="s">
        <v>49</v>
      </c>
      <c r="AE39" s="195" t="s">
        <v>49</v>
      </c>
      <c r="AF39" s="195" t="s">
        <v>49</v>
      </c>
      <c r="AG39" s="195" t="s">
        <v>49</v>
      </c>
      <c r="AH39" s="195" t="s">
        <v>49</v>
      </c>
      <c r="AI39" s="43" t="s">
        <v>50</v>
      </c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</row>
    <row r="40" spans="1:223" ht="15.75" customHeight="1">
      <c r="A40" s="10">
        <v>39</v>
      </c>
      <c r="B40" s="186" t="s">
        <v>122</v>
      </c>
      <c r="C40" s="175" t="s">
        <v>104</v>
      </c>
      <c r="D40" s="176" t="s">
        <v>123</v>
      </c>
      <c r="E40" s="177">
        <v>40</v>
      </c>
      <c r="F40" s="178">
        <v>41798</v>
      </c>
      <c r="G40" s="178">
        <v>41799</v>
      </c>
      <c r="H40" s="236">
        <v>41803</v>
      </c>
      <c r="I40" s="179">
        <v>41791</v>
      </c>
      <c r="J40" s="180">
        <v>180</v>
      </c>
      <c r="K40" s="182"/>
      <c r="L40" s="32">
        <f>SUM(H40+J40)-1</f>
        <v>41982</v>
      </c>
      <c r="M40" s="207" t="s">
        <v>51</v>
      </c>
      <c r="N40" s="200" t="s">
        <v>39</v>
      </c>
      <c r="O40" s="201">
        <v>2252</v>
      </c>
      <c r="P40" s="202">
        <v>41802</v>
      </c>
      <c r="Q40" s="201">
        <v>19837</v>
      </c>
      <c r="R40" s="203">
        <v>41803</v>
      </c>
      <c r="S40" s="204" t="s">
        <v>97</v>
      </c>
      <c r="T40" s="205" t="s">
        <v>41</v>
      </c>
      <c r="U40" s="223"/>
      <c r="V40" s="223"/>
      <c r="W40" s="223"/>
      <c r="X40" s="223"/>
      <c r="Y40" s="223"/>
      <c r="Z40" s="223"/>
      <c r="AA40" s="223"/>
      <c r="AB40" s="223"/>
      <c r="AC40" s="220">
        <v>170</v>
      </c>
      <c r="AD40" s="202">
        <v>41814</v>
      </c>
      <c r="AE40" s="219">
        <v>119</v>
      </c>
      <c r="AF40" s="202">
        <v>41815</v>
      </c>
      <c r="AG40" s="219">
        <v>38</v>
      </c>
      <c r="AH40" s="219" t="s">
        <v>67</v>
      </c>
      <c r="AI40" s="42" t="s">
        <v>43</v>
      </c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</row>
    <row r="41" spans="1:223" ht="15.75" customHeight="1">
      <c r="A41" s="10">
        <v>40</v>
      </c>
      <c r="B41" s="170" t="s">
        <v>126</v>
      </c>
      <c r="C41" s="163" t="s">
        <v>127</v>
      </c>
      <c r="D41" s="164" t="s">
        <v>128</v>
      </c>
      <c r="E41" s="165">
        <v>1621</v>
      </c>
      <c r="F41" s="166">
        <v>41683</v>
      </c>
      <c r="G41" s="166">
        <v>41683</v>
      </c>
      <c r="H41" s="233">
        <v>41683</v>
      </c>
      <c r="I41" s="167">
        <v>41671</v>
      </c>
      <c r="J41" s="168">
        <v>90</v>
      </c>
      <c r="K41" s="169"/>
      <c r="L41" s="32">
        <f t="shared" ref="L41:L54" si="7">SUM(H41+J41)</f>
        <v>41773</v>
      </c>
      <c r="M41" s="192" t="s">
        <v>47</v>
      </c>
      <c r="N41" s="193" t="s">
        <v>39</v>
      </c>
      <c r="O41" s="194" t="s">
        <v>48</v>
      </c>
      <c r="P41" s="195" t="s">
        <v>49</v>
      </c>
      <c r="Q41" s="195" t="s">
        <v>49</v>
      </c>
      <c r="R41" s="195" t="s">
        <v>49</v>
      </c>
      <c r="S41" s="195" t="s">
        <v>49</v>
      </c>
      <c r="T41" s="196" t="s">
        <v>41</v>
      </c>
      <c r="U41" s="224"/>
      <c r="V41" s="224"/>
      <c r="W41" s="224"/>
      <c r="X41" s="224"/>
      <c r="Y41" s="224"/>
      <c r="Z41" s="224"/>
      <c r="AA41" s="224"/>
      <c r="AB41" s="224"/>
      <c r="AC41" s="195" t="s">
        <v>49</v>
      </c>
      <c r="AD41" s="195" t="s">
        <v>49</v>
      </c>
      <c r="AE41" s="195" t="s">
        <v>49</v>
      </c>
      <c r="AF41" s="195" t="s">
        <v>49</v>
      </c>
      <c r="AG41" s="195" t="s">
        <v>49</v>
      </c>
      <c r="AH41" s="195" t="s">
        <v>49</v>
      </c>
      <c r="AI41" s="43" t="s">
        <v>50</v>
      </c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</row>
    <row r="42" spans="1:223" ht="15.75" customHeight="1">
      <c r="A42" s="10">
        <v>41</v>
      </c>
      <c r="B42" s="170" t="s">
        <v>126</v>
      </c>
      <c r="C42" s="170" t="s">
        <v>127</v>
      </c>
      <c r="D42" s="171" t="s">
        <v>128</v>
      </c>
      <c r="E42" s="165">
        <v>1784</v>
      </c>
      <c r="F42" s="172">
        <v>41818</v>
      </c>
      <c r="G42" s="172">
        <v>41818</v>
      </c>
      <c r="H42" s="233">
        <f t="shared" ref="H42" si="8">G42</f>
        <v>41818</v>
      </c>
      <c r="I42" s="173">
        <v>41791</v>
      </c>
      <c r="J42" s="168">
        <v>90</v>
      </c>
      <c r="K42" s="174"/>
      <c r="L42" s="44">
        <f t="shared" si="7"/>
        <v>41908</v>
      </c>
      <c r="M42" s="192" t="s">
        <v>114</v>
      </c>
      <c r="N42" s="193" t="s">
        <v>39</v>
      </c>
      <c r="O42" s="197" t="s">
        <v>49</v>
      </c>
      <c r="P42" s="197" t="s">
        <v>49</v>
      </c>
      <c r="Q42" s="197" t="s">
        <v>49</v>
      </c>
      <c r="R42" s="197" t="s">
        <v>49</v>
      </c>
      <c r="S42" s="197" t="s">
        <v>49</v>
      </c>
      <c r="T42" s="196" t="s">
        <v>52</v>
      </c>
      <c r="U42" s="225"/>
      <c r="V42" s="225"/>
      <c r="W42" s="225"/>
      <c r="X42" s="225"/>
      <c r="Y42" s="225"/>
      <c r="Z42" s="225"/>
      <c r="AA42" s="225"/>
      <c r="AB42" s="225"/>
      <c r="AC42" s="198"/>
      <c r="AD42" s="209"/>
      <c r="AE42" s="218"/>
      <c r="AF42" s="209"/>
      <c r="AG42" s="218"/>
      <c r="AH42" s="218"/>
      <c r="AI42" s="43" t="s">
        <v>50</v>
      </c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</row>
    <row r="43" spans="1:223" ht="15.75" customHeight="1">
      <c r="A43" s="10">
        <v>42</v>
      </c>
      <c r="B43" s="186" t="s">
        <v>129</v>
      </c>
      <c r="C43" s="175" t="s">
        <v>45</v>
      </c>
      <c r="D43" s="176" t="s">
        <v>46</v>
      </c>
      <c r="E43" s="177">
        <v>33</v>
      </c>
      <c r="F43" s="178">
        <v>41710</v>
      </c>
      <c r="G43" s="178">
        <v>41712</v>
      </c>
      <c r="H43" s="236">
        <f>F43</f>
        <v>41710</v>
      </c>
      <c r="I43" s="179">
        <v>41699</v>
      </c>
      <c r="J43" s="180">
        <v>90</v>
      </c>
      <c r="K43" s="182"/>
      <c r="L43" s="32">
        <f t="shared" si="7"/>
        <v>41800</v>
      </c>
      <c r="M43" s="199" t="s">
        <v>80</v>
      </c>
      <c r="N43" s="200" t="s">
        <v>39</v>
      </c>
      <c r="O43" s="201">
        <v>12122</v>
      </c>
      <c r="P43" s="202">
        <v>41365</v>
      </c>
      <c r="Q43" s="201">
        <v>19790</v>
      </c>
      <c r="R43" s="203">
        <v>41731</v>
      </c>
      <c r="S43" s="204">
        <v>3</v>
      </c>
      <c r="T43" s="205" t="s">
        <v>41</v>
      </c>
      <c r="U43" s="227"/>
      <c r="V43" s="223"/>
      <c r="W43" s="223"/>
      <c r="X43" s="223"/>
      <c r="Y43" s="223"/>
      <c r="Z43" s="223"/>
      <c r="AA43" s="223"/>
      <c r="AB43" s="223"/>
      <c r="AC43" s="206"/>
      <c r="AD43" s="202"/>
      <c r="AE43" s="219"/>
      <c r="AF43" s="202"/>
      <c r="AG43" s="219"/>
      <c r="AH43" s="219"/>
      <c r="AI43" s="42" t="s">
        <v>61</v>
      </c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</row>
    <row r="44" spans="1:223" ht="15.75" customHeight="1">
      <c r="A44" s="10">
        <v>43</v>
      </c>
      <c r="B44" s="170" t="s">
        <v>130</v>
      </c>
      <c r="C44" s="163" t="s">
        <v>127</v>
      </c>
      <c r="D44" s="164" t="s">
        <v>131</v>
      </c>
      <c r="E44" s="165">
        <v>20</v>
      </c>
      <c r="F44" s="166">
        <v>41682</v>
      </c>
      <c r="G44" s="166">
        <v>41682</v>
      </c>
      <c r="H44" s="233">
        <v>41682</v>
      </c>
      <c r="I44" s="167">
        <v>41671</v>
      </c>
      <c r="J44" s="168">
        <v>90</v>
      </c>
      <c r="K44" s="183"/>
      <c r="L44" s="32">
        <f t="shared" si="7"/>
        <v>41772</v>
      </c>
      <c r="M44" s="192" t="s">
        <v>47</v>
      </c>
      <c r="N44" s="193" t="s">
        <v>39</v>
      </c>
      <c r="O44" s="194" t="s">
        <v>48</v>
      </c>
      <c r="P44" s="195" t="s">
        <v>49</v>
      </c>
      <c r="Q44" s="195" t="s">
        <v>49</v>
      </c>
      <c r="R44" s="195" t="s">
        <v>49</v>
      </c>
      <c r="S44" s="195" t="s">
        <v>49</v>
      </c>
      <c r="T44" s="196" t="s">
        <v>41</v>
      </c>
      <c r="U44" s="224"/>
      <c r="V44" s="224"/>
      <c r="W44" s="224"/>
      <c r="X44" s="224"/>
      <c r="Y44" s="224"/>
      <c r="Z44" s="224"/>
      <c r="AA44" s="224"/>
      <c r="AB44" s="224"/>
      <c r="AC44" s="195" t="s">
        <v>49</v>
      </c>
      <c r="AD44" s="195" t="s">
        <v>49</v>
      </c>
      <c r="AE44" s="195" t="s">
        <v>49</v>
      </c>
      <c r="AF44" s="195" t="s">
        <v>49</v>
      </c>
      <c r="AG44" s="195" t="s">
        <v>49</v>
      </c>
      <c r="AH44" s="195" t="s">
        <v>49</v>
      </c>
      <c r="AI44" s="43" t="s">
        <v>50</v>
      </c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</row>
    <row r="45" spans="1:223" ht="15.75" customHeight="1">
      <c r="A45" s="10">
        <v>44</v>
      </c>
      <c r="B45" s="186" t="s">
        <v>130</v>
      </c>
      <c r="C45" s="175" t="s">
        <v>127</v>
      </c>
      <c r="D45" s="176" t="s">
        <v>131</v>
      </c>
      <c r="E45" s="177">
        <v>82</v>
      </c>
      <c r="F45" s="178">
        <v>41926</v>
      </c>
      <c r="G45" s="178">
        <v>41926</v>
      </c>
      <c r="H45" s="236">
        <f t="shared" ref="H45" si="9">G45</f>
        <v>41926</v>
      </c>
      <c r="I45" s="179">
        <v>41913</v>
      </c>
      <c r="J45" s="180">
        <v>180</v>
      </c>
      <c r="K45" s="182"/>
      <c r="L45" s="32">
        <f t="shared" si="7"/>
        <v>42106</v>
      </c>
      <c r="M45" s="199" t="s">
        <v>80</v>
      </c>
      <c r="N45" s="200" t="s">
        <v>39</v>
      </c>
      <c r="O45" s="201">
        <v>2443</v>
      </c>
      <c r="P45" s="212" t="s">
        <v>132</v>
      </c>
      <c r="Q45" s="212" t="s">
        <v>133</v>
      </c>
      <c r="R45" s="212" t="s">
        <v>134</v>
      </c>
      <c r="S45" s="212" t="s">
        <v>135</v>
      </c>
      <c r="T45" s="205" t="s">
        <v>41</v>
      </c>
      <c r="U45" s="223"/>
      <c r="V45" s="223"/>
      <c r="W45" s="223"/>
      <c r="X45" s="223"/>
      <c r="Y45" s="223"/>
      <c r="Z45" s="223"/>
      <c r="AA45" s="223"/>
      <c r="AB45" s="223"/>
      <c r="AC45" s="212"/>
      <c r="AD45" s="212"/>
      <c r="AE45" s="212"/>
      <c r="AF45" s="212"/>
      <c r="AG45" s="212"/>
      <c r="AH45" s="212"/>
      <c r="AI45" s="42" t="s">
        <v>61</v>
      </c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</row>
    <row r="46" spans="1:223" ht="15.75" customHeight="1">
      <c r="A46" s="10">
        <v>45</v>
      </c>
      <c r="B46" s="186" t="s">
        <v>138</v>
      </c>
      <c r="C46" s="175" t="s">
        <v>101</v>
      </c>
      <c r="D46" s="176" t="s">
        <v>139</v>
      </c>
      <c r="E46" s="177">
        <v>7</v>
      </c>
      <c r="F46" s="178">
        <v>41683</v>
      </c>
      <c r="G46" s="178">
        <v>41684</v>
      </c>
      <c r="H46" s="236">
        <f>F46</f>
        <v>41683</v>
      </c>
      <c r="I46" s="179">
        <v>41671</v>
      </c>
      <c r="J46" s="180">
        <v>90</v>
      </c>
      <c r="K46" s="182"/>
      <c r="L46" s="32">
        <f t="shared" si="7"/>
        <v>41773</v>
      </c>
      <c r="M46" s="207" t="s">
        <v>51</v>
      </c>
      <c r="N46" s="200" t="s">
        <v>39</v>
      </c>
      <c r="O46" s="201">
        <v>2067</v>
      </c>
      <c r="P46" s="202">
        <v>41703</v>
      </c>
      <c r="Q46" s="201">
        <v>19771</v>
      </c>
      <c r="R46" s="203">
        <v>41704</v>
      </c>
      <c r="S46" s="204">
        <v>5</v>
      </c>
      <c r="T46" s="205" t="s">
        <v>41</v>
      </c>
      <c r="U46" s="223"/>
      <c r="V46" s="223"/>
      <c r="W46" s="223"/>
      <c r="X46" s="223"/>
      <c r="Y46" s="223"/>
      <c r="Z46" s="223"/>
      <c r="AA46" s="223"/>
      <c r="AB46" s="223"/>
      <c r="AC46" s="206"/>
      <c r="AD46" s="202"/>
      <c r="AE46" s="219"/>
      <c r="AF46" s="202"/>
      <c r="AG46" s="219"/>
      <c r="AH46" s="219"/>
      <c r="AI46" s="42" t="s">
        <v>61</v>
      </c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</row>
    <row r="47" spans="1:223" ht="15.75" customHeight="1">
      <c r="A47" s="10">
        <v>46</v>
      </c>
      <c r="B47" s="186" t="s">
        <v>138</v>
      </c>
      <c r="C47" s="175" t="s">
        <v>101</v>
      </c>
      <c r="D47" s="176" t="s">
        <v>139</v>
      </c>
      <c r="E47" s="177">
        <v>22</v>
      </c>
      <c r="F47" s="178">
        <v>41683</v>
      </c>
      <c r="G47" s="178">
        <v>41766</v>
      </c>
      <c r="H47" s="236">
        <v>41773</v>
      </c>
      <c r="I47" s="179">
        <v>41760</v>
      </c>
      <c r="J47" s="180">
        <v>90</v>
      </c>
      <c r="K47" s="181" t="s">
        <v>58</v>
      </c>
      <c r="L47" s="32">
        <f t="shared" si="7"/>
        <v>41863</v>
      </c>
      <c r="M47" s="199" t="s">
        <v>64</v>
      </c>
      <c r="N47" s="200" t="s">
        <v>60</v>
      </c>
      <c r="O47" s="201">
        <v>2214</v>
      </c>
      <c r="P47" s="202">
        <v>41787</v>
      </c>
      <c r="Q47" s="201">
        <v>19826</v>
      </c>
      <c r="R47" s="203">
        <v>41788</v>
      </c>
      <c r="S47" s="204">
        <v>2</v>
      </c>
      <c r="T47" s="205" t="s">
        <v>41</v>
      </c>
      <c r="U47" s="223"/>
      <c r="V47" s="223"/>
      <c r="W47" s="223"/>
      <c r="X47" s="223"/>
      <c r="Y47" s="223"/>
      <c r="Z47" s="223"/>
      <c r="AA47" s="223"/>
      <c r="AB47" s="223"/>
      <c r="AC47" s="206"/>
      <c r="AD47" s="202"/>
      <c r="AE47" s="219"/>
      <c r="AF47" s="202"/>
      <c r="AG47" s="219"/>
      <c r="AH47" s="219"/>
      <c r="AI47" s="42" t="s">
        <v>61</v>
      </c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</row>
    <row r="48" spans="1:223" ht="15.75" customHeight="1">
      <c r="A48" s="10">
        <v>47</v>
      </c>
      <c r="B48" s="170" t="s">
        <v>140</v>
      </c>
      <c r="C48" s="163" t="s">
        <v>56</v>
      </c>
      <c r="D48" s="164" t="s">
        <v>57</v>
      </c>
      <c r="E48" s="165">
        <v>15</v>
      </c>
      <c r="F48" s="166">
        <v>41680</v>
      </c>
      <c r="G48" s="166">
        <v>41680</v>
      </c>
      <c r="H48" s="233">
        <v>41680</v>
      </c>
      <c r="I48" s="167">
        <v>41671</v>
      </c>
      <c r="J48" s="168">
        <v>90</v>
      </c>
      <c r="K48" s="183"/>
      <c r="L48" s="32">
        <f t="shared" si="7"/>
        <v>41770</v>
      </c>
      <c r="M48" s="192" t="s">
        <v>47</v>
      </c>
      <c r="N48" s="193" t="s">
        <v>39</v>
      </c>
      <c r="O48" s="194" t="s">
        <v>48</v>
      </c>
      <c r="P48" s="195" t="s">
        <v>49</v>
      </c>
      <c r="Q48" s="195" t="s">
        <v>49</v>
      </c>
      <c r="R48" s="195" t="s">
        <v>49</v>
      </c>
      <c r="S48" s="195" t="s">
        <v>49</v>
      </c>
      <c r="T48" s="196" t="s">
        <v>41</v>
      </c>
      <c r="U48" s="224"/>
      <c r="V48" s="224"/>
      <c r="W48" s="224"/>
      <c r="X48" s="224"/>
      <c r="Y48" s="224"/>
      <c r="Z48" s="224"/>
      <c r="AA48" s="224"/>
      <c r="AB48" s="224"/>
      <c r="AC48" s="195" t="s">
        <v>49</v>
      </c>
      <c r="AD48" s="195" t="s">
        <v>49</v>
      </c>
      <c r="AE48" s="195" t="s">
        <v>49</v>
      </c>
      <c r="AF48" s="195" t="s">
        <v>49</v>
      </c>
      <c r="AG48" s="195" t="s">
        <v>49</v>
      </c>
      <c r="AH48" s="195" t="s">
        <v>49</v>
      </c>
      <c r="AI48" s="43" t="s">
        <v>50</v>
      </c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</row>
    <row r="49" spans="1:223" ht="15.75" customHeight="1">
      <c r="A49" s="10">
        <v>48</v>
      </c>
      <c r="B49" s="170" t="s">
        <v>140</v>
      </c>
      <c r="C49" s="163" t="s">
        <v>56</v>
      </c>
      <c r="D49" s="164" t="s">
        <v>57</v>
      </c>
      <c r="E49" s="165">
        <v>110</v>
      </c>
      <c r="F49" s="166">
        <v>41913</v>
      </c>
      <c r="G49" s="166">
        <v>41913</v>
      </c>
      <c r="H49" s="233">
        <f t="shared" ref="H49" si="10">G49</f>
        <v>41913</v>
      </c>
      <c r="I49" s="167">
        <v>41913</v>
      </c>
      <c r="J49" s="168">
        <v>90</v>
      </c>
      <c r="K49" s="183"/>
      <c r="L49" s="32">
        <f t="shared" si="7"/>
        <v>42003</v>
      </c>
      <c r="M49" s="192" t="s">
        <v>51</v>
      </c>
      <c r="N49" s="193" t="s">
        <v>39</v>
      </c>
      <c r="O49" s="194"/>
      <c r="P49" s="195"/>
      <c r="Q49" s="195"/>
      <c r="R49" s="195"/>
      <c r="S49" s="195"/>
      <c r="T49" s="198" t="s">
        <v>62</v>
      </c>
      <c r="U49" s="224" t="s">
        <v>53</v>
      </c>
      <c r="V49" s="224" t="s">
        <v>53</v>
      </c>
      <c r="W49" s="224"/>
      <c r="X49" s="224"/>
      <c r="Y49" s="224"/>
      <c r="Z49" s="224"/>
      <c r="AA49" s="224"/>
      <c r="AB49" s="224"/>
      <c r="AC49" s="195"/>
      <c r="AD49" s="195"/>
      <c r="AE49" s="195"/>
      <c r="AF49" s="195"/>
      <c r="AG49" s="195"/>
      <c r="AH49" s="195"/>
      <c r="AI49" s="43" t="s">
        <v>50</v>
      </c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</row>
    <row r="50" spans="1:223" ht="15.75" customHeight="1">
      <c r="A50" s="10">
        <v>49</v>
      </c>
      <c r="B50" s="186" t="s">
        <v>142</v>
      </c>
      <c r="C50" s="175" t="s">
        <v>142</v>
      </c>
      <c r="D50" s="176" t="s">
        <v>143</v>
      </c>
      <c r="E50" s="177">
        <v>5875</v>
      </c>
      <c r="F50" s="178">
        <v>41649</v>
      </c>
      <c r="G50" s="178">
        <v>41651</v>
      </c>
      <c r="H50" s="236">
        <f>F50</f>
        <v>41649</v>
      </c>
      <c r="I50" s="179">
        <v>41640</v>
      </c>
      <c r="J50" s="180">
        <v>90</v>
      </c>
      <c r="K50" s="182"/>
      <c r="L50" s="32">
        <f t="shared" si="7"/>
        <v>41739</v>
      </c>
      <c r="M50" s="207" t="s">
        <v>51</v>
      </c>
      <c r="N50" s="200" t="s">
        <v>39</v>
      </c>
      <c r="O50" s="201">
        <v>1994</v>
      </c>
      <c r="P50" s="202">
        <v>41673</v>
      </c>
      <c r="Q50" s="201">
        <v>19751</v>
      </c>
      <c r="R50" s="203">
        <v>41674</v>
      </c>
      <c r="S50" s="212" t="s">
        <v>144</v>
      </c>
      <c r="T50" s="205" t="s">
        <v>41</v>
      </c>
      <c r="U50" s="223"/>
      <c r="V50" s="223"/>
      <c r="W50" s="223"/>
      <c r="X50" s="223"/>
      <c r="Y50" s="223"/>
      <c r="Z50" s="223"/>
      <c r="AA50" s="223"/>
      <c r="AB50" s="223"/>
      <c r="AC50" s="206"/>
      <c r="AD50" s="202"/>
      <c r="AE50" s="219"/>
      <c r="AF50" s="202"/>
      <c r="AG50" s="219"/>
      <c r="AH50" s="219"/>
      <c r="AI50" s="42" t="s">
        <v>61</v>
      </c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</row>
    <row r="51" spans="1:223" ht="15.75" customHeight="1">
      <c r="A51" s="10">
        <v>50</v>
      </c>
      <c r="B51" s="186" t="s">
        <v>142</v>
      </c>
      <c r="C51" s="175" t="s">
        <v>142</v>
      </c>
      <c r="D51" s="176" t="s">
        <v>143</v>
      </c>
      <c r="E51" s="177">
        <v>5959</v>
      </c>
      <c r="F51" s="178">
        <v>41649</v>
      </c>
      <c r="G51" s="178">
        <v>41736</v>
      </c>
      <c r="H51" s="236">
        <v>41739</v>
      </c>
      <c r="I51" s="179">
        <v>41730</v>
      </c>
      <c r="J51" s="180">
        <v>90</v>
      </c>
      <c r="K51" s="184" t="s">
        <v>58</v>
      </c>
      <c r="L51" s="32">
        <f t="shared" si="7"/>
        <v>41829</v>
      </c>
      <c r="M51" s="199" t="s">
        <v>64</v>
      </c>
      <c r="N51" s="200" t="s">
        <v>60</v>
      </c>
      <c r="O51" s="201">
        <v>2169</v>
      </c>
      <c r="P51" s="202">
        <v>41758</v>
      </c>
      <c r="Q51" s="201">
        <v>19807</v>
      </c>
      <c r="R51" s="203">
        <v>41759</v>
      </c>
      <c r="S51" s="212" t="s">
        <v>145</v>
      </c>
      <c r="T51" s="205" t="s">
        <v>41</v>
      </c>
      <c r="U51" s="223"/>
      <c r="V51" s="223"/>
      <c r="W51" s="223"/>
      <c r="X51" s="223"/>
      <c r="Y51" s="223"/>
      <c r="Z51" s="223"/>
      <c r="AA51" s="223"/>
      <c r="AB51" s="223"/>
      <c r="AC51" s="206"/>
      <c r="AD51" s="202"/>
      <c r="AE51" s="219"/>
      <c r="AF51" s="202"/>
      <c r="AG51" s="219"/>
      <c r="AH51" s="219"/>
      <c r="AI51" s="42" t="s">
        <v>61</v>
      </c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</row>
    <row r="52" spans="1:223" ht="15.75" customHeight="1">
      <c r="A52" s="10">
        <v>51</v>
      </c>
      <c r="B52" s="186" t="s">
        <v>142</v>
      </c>
      <c r="C52" s="175" t="s">
        <v>142</v>
      </c>
      <c r="D52" s="176" t="s">
        <v>143</v>
      </c>
      <c r="E52" s="177">
        <v>6048</v>
      </c>
      <c r="F52" s="178">
        <v>41817</v>
      </c>
      <c r="G52" s="178">
        <v>41820</v>
      </c>
      <c r="H52" s="236">
        <f>F52</f>
        <v>41817</v>
      </c>
      <c r="I52" s="179">
        <v>41791</v>
      </c>
      <c r="J52" s="180">
        <v>90</v>
      </c>
      <c r="K52" s="184"/>
      <c r="L52" s="32">
        <f t="shared" si="7"/>
        <v>41907</v>
      </c>
      <c r="M52" s="215" t="s">
        <v>114</v>
      </c>
      <c r="N52" s="200" t="s">
        <v>39</v>
      </c>
      <c r="O52" s="201">
        <v>2294</v>
      </c>
      <c r="P52" s="202">
        <v>41836</v>
      </c>
      <c r="Q52" s="201">
        <v>19859</v>
      </c>
      <c r="R52" s="203">
        <v>41837</v>
      </c>
      <c r="S52" s="204" t="s">
        <v>93</v>
      </c>
      <c r="T52" s="205" t="s">
        <v>41</v>
      </c>
      <c r="U52" s="223"/>
      <c r="V52" s="223"/>
      <c r="W52" s="223"/>
      <c r="X52" s="223"/>
      <c r="Y52" s="223"/>
      <c r="Z52" s="223"/>
      <c r="AA52" s="223"/>
      <c r="AB52" s="223"/>
      <c r="AC52" s="206">
        <v>253</v>
      </c>
      <c r="AD52" s="202">
        <v>41912</v>
      </c>
      <c r="AE52" s="219">
        <v>189</v>
      </c>
      <c r="AF52" s="202">
        <v>41913</v>
      </c>
      <c r="AG52" s="219">
        <v>40</v>
      </c>
      <c r="AH52" s="219" t="s">
        <v>42</v>
      </c>
      <c r="AI52" s="42" t="s">
        <v>43</v>
      </c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</row>
    <row r="53" spans="1:223" ht="15.75" customHeight="1">
      <c r="A53" s="10">
        <v>52</v>
      </c>
      <c r="B53" s="186" t="s">
        <v>146</v>
      </c>
      <c r="C53" s="175" t="s">
        <v>74</v>
      </c>
      <c r="D53" s="176" t="s">
        <v>75</v>
      </c>
      <c r="E53" s="177">
        <v>95</v>
      </c>
      <c r="F53" s="178">
        <v>41817</v>
      </c>
      <c r="G53" s="178">
        <v>41817</v>
      </c>
      <c r="H53" s="236">
        <f>G53</f>
        <v>41817</v>
      </c>
      <c r="I53" s="179">
        <v>41791</v>
      </c>
      <c r="J53" s="180">
        <v>90</v>
      </c>
      <c r="K53" s="184"/>
      <c r="L53" s="32">
        <f t="shared" si="7"/>
        <v>41907</v>
      </c>
      <c r="M53" s="199" t="s">
        <v>38</v>
      </c>
      <c r="N53" s="200" t="s">
        <v>39</v>
      </c>
      <c r="O53" s="201">
        <v>2318</v>
      </c>
      <c r="P53" s="202">
        <v>41845</v>
      </c>
      <c r="Q53" s="201">
        <v>19866</v>
      </c>
      <c r="R53" s="203">
        <v>41848</v>
      </c>
      <c r="S53" s="212" t="s">
        <v>40</v>
      </c>
      <c r="T53" s="206" t="s">
        <v>62</v>
      </c>
      <c r="U53" s="223" t="s">
        <v>53</v>
      </c>
      <c r="V53" s="223" t="s">
        <v>53</v>
      </c>
      <c r="W53" s="223"/>
      <c r="X53" s="223"/>
      <c r="Y53" s="223"/>
      <c r="Z53" s="223"/>
      <c r="AA53" s="223"/>
      <c r="AB53" s="223"/>
      <c r="AC53" s="206">
        <v>253</v>
      </c>
      <c r="AD53" s="202">
        <v>41912</v>
      </c>
      <c r="AE53" s="219">
        <v>189</v>
      </c>
      <c r="AF53" s="202">
        <v>41913</v>
      </c>
      <c r="AG53" s="219">
        <v>40</v>
      </c>
      <c r="AH53" s="219" t="s">
        <v>42</v>
      </c>
      <c r="AI53" s="42" t="s">
        <v>43</v>
      </c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</row>
    <row r="54" spans="1:223" ht="15.75" customHeight="1">
      <c r="A54" s="10">
        <v>53</v>
      </c>
      <c r="B54" s="247" t="s">
        <v>146</v>
      </c>
      <c r="C54" s="175" t="s">
        <v>74</v>
      </c>
      <c r="D54" s="176" t="s">
        <v>75</v>
      </c>
      <c r="E54" s="177">
        <v>146</v>
      </c>
      <c r="F54" s="178">
        <v>41817</v>
      </c>
      <c r="G54" s="178">
        <v>41906</v>
      </c>
      <c r="H54" s="236">
        <v>41907</v>
      </c>
      <c r="I54" s="179">
        <v>41883</v>
      </c>
      <c r="J54" s="180">
        <v>90</v>
      </c>
      <c r="K54" s="184" t="s">
        <v>58</v>
      </c>
      <c r="L54" s="32">
        <f t="shared" si="7"/>
        <v>41997</v>
      </c>
      <c r="M54" s="200" t="s">
        <v>72</v>
      </c>
      <c r="N54" s="200" t="s">
        <v>60</v>
      </c>
      <c r="O54" s="201">
        <v>2414</v>
      </c>
      <c r="P54" s="208">
        <v>41914</v>
      </c>
      <c r="Q54" s="201">
        <v>19915</v>
      </c>
      <c r="R54" s="203">
        <v>41915</v>
      </c>
      <c r="S54" s="204">
        <v>1</v>
      </c>
      <c r="T54" s="205" t="s">
        <v>41</v>
      </c>
      <c r="U54" s="223"/>
      <c r="V54" s="223"/>
      <c r="W54" s="223"/>
      <c r="X54" s="223"/>
      <c r="Y54" s="223"/>
      <c r="Z54" s="223"/>
      <c r="AA54" s="223"/>
      <c r="AB54" s="223"/>
      <c r="AC54" s="206">
        <v>253</v>
      </c>
      <c r="AD54" s="202">
        <v>41912</v>
      </c>
      <c r="AE54" s="219">
        <v>189</v>
      </c>
      <c r="AF54" s="202">
        <v>41913</v>
      </c>
      <c r="AG54" s="219">
        <v>40</v>
      </c>
      <c r="AH54" s="219" t="s">
        <v>42</v>
      </c>
      <c r="AI54" s="42" t="s">
        <v>43</v>
      </c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</row>
    <row r="55" spans="1:223" ht="15.75" customHeight="1">
      <c r="A55" s="10">
        <v>54</v>
      </c>
      <c r="B55" s="186" t="s">
        <v>147</v>
      </c>
      <c r="C55" s="175" t="s">
        <v>142</v>
      </c>
      <c r="D55" s="176" t="s">
        <v>143</v>
      </c>
      <c r="E55" s="177">
        <v>93</v>
      </c>
      <c r="F55" s="178">
        <v>41798</v>
      </c>
      <c r="G55" s="178">
        <v>41799</v>
      </c>
      <c r="H55" s="236">
        <v>41803</v>
      </c>
      <c r="I55" s="179">
        <v>41791</v>
      </c>
      <c r="J55" s="180">
        <v>180</v>
      </c>
      <c r="K55" s="181"/>
      <c r="L55" s="32">
        <f t="shared" ref="L55:L56" si="11">SUM(H55+J55)-1</f>
        <v>41982</v>
      </c>
      <c r="M55" s="207" t="s">
        <v>51</v>
      </c>
      <c r="N55" s="200" t="s">
        <v>39</v>
      </c>
      <c r="O55" s="201">
        <v>2252</v>
      </c>
      <c r="P55" s="202">
        <v>41802</v>
      </c>
      <c r="Q55" s="201">
        <v>19837</v>
      </c>
      <c r="R55" s="203">
        <v>41803</v>
      </c>
      <c r="S55" s="204" t="s">
        <v>97</v>
      </c>
      <c r="T55" s="206" t="s">
        <v>62</v>
      </c>
      <c r="U55" s="223" t="s">
        <v>63</v>
      </c>
      <c r="V55" s="223" t="s">
        <v>63</v>
      </c>
      <c r="W55" s="223" t="s">
        <v>63</v>
      </c>
      <c r="X55" s="223" t="s">
        <v>63</v>
      </c>
      <c r="Y55" s="223" t="s">
        <v>63</v>
      </c>
      <c r="Z55" s="223" t="s">
        <v>63</v>
      </c>
      <c r="AA55" s="223" t="s">
        <v>63</v>
      </c>
      <c r="AB55" s="223"/>
      <c r="AC55" s="220">
        <v>170</v>
      </c>
      <c r="AD55" s="202">
        <v>41814</v>
      </c>
      <c r="AE55" s="219">
        <v>119</v>
      </c>
      <c r="AF55" s="202">
        <v>41815</v>
      </c>
      <c r="AG55" s="219">
        <v>38</v>
      </c>
      <c r="AH55" s="219" t="s">
        <v>67</v>
      </c>
      <c r="AI55" s="42" t="s">
        <v>43</v>
      </c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</row>
    <row r="56" spans="1:223" ht="15.75" customHeight="1">
      <c r="A56" s="10">
        <v>55</v>
      </c>
      <c r="B56" s="186" t="s">
        <v>148</v>
      </c>
      <c r="C56" s="175" t="s">
        <v>119</v>
      </c>
      <c r="D56" s="176" t="s">
        <v>149</v>
      </c>
      <c r="E56" s="177">
        <v>8400</v>
      </c>
      <c r="F56" s="178">
        <v>41798</v>
      </c>
      <c r="G56" s="178">
        <v>41799</v>
      </c>
      <c r="H56" s="236">
        <v>41803</v>
      </c>
      <c r="I56" s="179">
        <v>41791</v>
      </c>
      <c r="J56" s="180">
        <v>180</v>
      </c>
      <c r="K56" s="181"/>
      <c r="L56" s="32">
        <f t="shared" si="11"/>
        <v>41982</v>
      </c>
      <c r="M56" s="207" t="s">
        <v>51</v>
      </c>
      <c r="N56" s="200" t="s">
        <v>39</v>
      </c>
      <c r="O56" s="201">
        <v>2252</v>
      </c>
      <c r="P56" s="202">
        <v>41802</v>
      </c>
      <c r="Q56" s="201">
        <v>19837</v>
      </c>
      <c r="R56" s="203">
        <v>41803</v>
      </c>
      <c r="S56" s="204" t="s">
        <v>97</v>
      </c>
      <c r="T56" s="206" t="s">
        <v>62</v>
      </c>
      <c r="U56" s="223"/>
      <c r="V56" s="223" t="s">
        <v>98</v>
      </c>
      <c r="W56" s="223" t="s">
        <v>53</v>
      </c>
      <c r="X56" s="223" t="s">
        <v>63</v>
      </c>
      <c r="Y56" s="223" t="s">
        <v>63</v>
      </c>
      <c r="Z56" s="223"/>
      <c r="AA56" s="223" t="s">
        <v>63</v>
      </c>
      <c r="AB56" s="223"/>
      <c r="AC56" s="220">
        <v>170</v>
      </c>
      <c r="AD56" s="202">
        <v>41814</v>
      </c>
      <c r="AE56" s="219">
        <v>119</v>
      </c>
      <c r="AF56" s="202">
        <v>41815</v>
      </c>
      <c r="AG56" s="219">
        <v>38</v>
      </c>
      <c r="AH56" s="219" t="s">
        <v>67</v>
      </c>
      <c r="AI56" s="42" t="s">
        <v>43</v>
      </c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</row>
    <row r="57" spans="1:223" ht="15.75" customHeight="1">
      <c r="A57" s="10">
        <v>56</v>
      </c>
      <c r="B57" s="186" t="s">
        <v>151</v>
      </c>
      <c r="C57" s="175" t="s">
        <v>45</v>
      </c>
      <c r="D57" s="176" t="s">
        <v>152</v>
      </c>
      <c r="E57" s="177">
        <v>424</v>
      </c>
      <c r="F57" s="178">
        <v>41819</v>
      </c>
      <c r="G57" s="178">
        <v>41820</v>
      </c>
      <c r="H57" s="236">
        <f t="shared" ref="H57:H58" si="12">F57</f>
        <v>41819</v>
      </c>
      <c r="I57" s="179">
        <v>41791</v>
      </c>
      <c r="J57" s="180">
        <v>90</v>
      </c>
      <c r="K57" s="181"/>
      <c r="L57" s="32">
        <f t="shared" ref="L57:L58" si="13">SUM(H57+J57)</f>
        <v>41909</v>
      </c>
      <c r="M57" s="199" t="s">
        <v>38</v>
      </c>
      <c r="N57" s="200" t="s">
        <v>39</v>
      </c>
      <c r="O57" s="201">
        <v>2317</v>
      </c>
      <c r="P57" s="202">
        <v>41845</v>
      </c>
      <c r="Q57" s="201">
        <v>19866</v>
      </c>
      <c r="R57" s="203">
        <v>41848</v>
      </c>
      <c r="S57" s="204" t="s">
        <v>40</v>
      </c>
      <c r="T57" s="205" t="s">
        <v>41</v>
      </c>
      <c r="U57" s="223"/>
      <c r="V57" s="223"/>
      <c r="W57" s="223"/>
      <c r="X57" s="223"/>
      <c r="Y57" s="223"/>
      <c r="Z57" s="223"/>
      <c r="AA57" s="223"/>
      <c r="AB57" s="223"/>
      <c r="AC57" s="206">
        <v>269</v>
      </c>
      <c r="AD57" s="202">
        <v>41925</v>
      </c>
      <c r="AE57" s="219">
        <v>198</v>
      </c>
      <c r="AF57" s="202">
        <v>41926</v>
      </c>
      <c r="AG57" s="219">
        <v>31</v>
      </c>
      <c r="AH57" s="219" t="s">
        <v>42</v>
      </c>
      <c r="AI57" s="42" t="s">
        <v>43</v>
      </c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</row>
    <row r="58" spans="1:223" ht="15.75" customHeight="1">
      <c r="A58" s="10">
        <v>57</v>
      </c>
      <c r="B58" s="170" t="s">
        <v>154</v>
      </c>
      <c r="C58" s="170" t="s">
        <v>36</v>
      </c>
      <c r="D58" s="171" t="s">
        <v>37</v>
      </c>
      <c r="E58" s="165">
        <v>7052</v>
      </c>
      <c r="F58" s="172">
        <v>41816</v>
      </c>
      <c r="G58" s="172">
        <v>41820</v>
      </c>
      <c r="H58" s="233">
        <f t="shared" si="12"/>
        <v>41816</v>
      </c>
      <c r="I58" s="173">
        <v>41791</v>
      </c>
      <c r="J58" s="168">
        <v>90</v>
      </c>
      <c r="K58" s="174"/>
      <c r="L58" s="44">
        <f t="shared" si="13"/>
        <v>41906</v>
      </c>
      <c r="M58" s="192" t="s">
        <v>38</v>
      </c>
      <c r="N58" s="193" t="s">
        <v>39</v>
      </c>
      <c r="O58" s="197" t="s">
        <v>49</v>
      </c>
      <c r="P58" s="197" t="s">
        <v>49</v>
      </c>
      <c r="Q58" s="197" t="s">
        <v>49</v>
      </c>
      <c r="R58" s="197" t="s">
        <v>49</v>
      </c>
      <c r="S58" s="197" t="s">
        <v>49</v>
      </c>
      <c r="T58" s="196" t="s">
        <v>52</v>
      </c>
      <c r="U58" s="225" t="s">
        <v>53</v>
      </c>
      <c r="V58" s="225" t="s">
        <v>53</v>
      </c>
      <c r="W58" s="225"/>
      <c r="X58" s="225"/>
      <c r="Y58" s="225"/>
      <c r="Z58" s="225"/>
      <c r="AA58" s="225"/>
      <c r="AB58" s="225"/>
      <c r="AC58" s="198"/>
      <c r="AD58" s="209"/>
      <c r="AE58" s="218"/>
      <c r="AF58" s="209"/>
      <c r="AG58" s="218"/>
      <c r="AH58" s="218"/>
      <c r="AI58" s="43" t="s">
        <v>50</v>
      </c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</row>
    <row r="59" spans="1:223" ht="15.75" customHeight="1">
      <c r="A59" s="10">
        <v>58</v>
      </c>
      <c r="B59" s="186" t="s">
        <v>119</v>
      </c>
      <c r="C59" s="175" t="s">
        <v>119</v>
      </c>
      <c r="D59" s="176" t="s">
        <v>120</v>
      </c>
      <c r="E59" s="177">
        <v>132</v>
      </c>
      <c r="F59" s="178">
        <v>41798</v>
      </c>
      <c r="G59" s="178">
        <v>41798</v>
      </c>
      <c r="H59" s="236">
        <v>41803</v>
      </c>
      <c r="I59" s="179">
        <v>41791</v>
      </c>
      <c r="J59" s="180">
        <v>180</v>
      </c>
      <c r="K59" s="182"/>
      <c r="L59" s="32">
        <f>SUM(H59+J59)-1</f>
        <v>41982</v>
      </c>
      <c r="M59" s="207" t="s">
        <v>68</v>
      </c>
      <c r="N59" s="200" t="s">
        <v>39</v>
      </c>
      <c r="O59" s="201">
        <v>2252</v>
      </c>
      <c r="P59" s="202">
        <v>41802</v>
      </c>
      <c r="Q59" s="201">
        <v>19837</v>
      </c>
      <c r="R59" s="203">
        <v>41803</v>
      </c>
      <c r="S59" s="204" t="s">
        <v>97</v>
      </c>
      <c r="T59" s="206" t="s">
        <v>62</v>
      </c>
      <c r="U59" s="223" t="s">
        <v>63</v>
      </c>
      <c r="V59" s="223" t="s">
        <v>63</v>
      </c>
      <c r="W59" s="223" t="s">
        <v>63</v>
      </c>
      <c r="X59" s="223" t="s">
        <v>63</v>
      </c>
      <c r="Y59" s="223" t="s">
        <v>63</v>
      </c>
      <c r="Z59" s="223" t="s">
        <v>63</v>
      </c>
      <c r="AA59" s="223" t="s">
        <v>63</v>
      </c>
      <c r="AB59" s="223"/>
      <c r="AC59" s="220">
        <v>170</v>
      </c>
      <c r="AD59" s="202">
        <v>41814</v>
      </c>
      <c r="AE59" s="219">
        <v>119</v>
      </c>
      <c r="AF59" s="202">
        <v>41815</v>
      </c>
      <c r="AG59" s="219">
        <v>38</v>
      </c>
      <c r="AH59" s="219" t="s">
        <v>67</v>
      </c>
      <c r="AI59" s="42" t="s">
        <v>43</v>
      </c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</row>
    <row r="60" spans="1:223" ht="15.75" customHeight="1">
      <c r="A60" s="10">
        <v>59</v>
      </c>
      <c r="B60" s="170" t="s">
        <v>156</v>
      </c>
      <c r="C60" s="163" t="s">
        <v>70</v>
      </c>
      <c r="D60" s="164" t="s">
        <v>71</v>
      </c>
      <c r="E60" s="165">
        <v>65</v>
      </c>
      <c r="F60" s="166">
        <v>41758</v>
      </c>
      <c r="G60" s="166">
        <v>41761</v>
      </c>
      <c r="H60" s="233">
        <f>F60</f>
        <v>41758</v>
      </c>
      <c r="I60" s="167">
        <v>41730</v>
      </c>
      <c r="J60" s="168">
        <v>90</v>
      </c>
      <c r="K60" s="183"/>
      <c r="L60" s="44">
        <f t="shared" ref="L60:L73" si="14">SUM(H60+J60)</f>
        <v>41848</v>
      </c>
      <c r="M60" s="193" t="s">
        <v>51</v>
      </c>
      <c r="N60" s="193" t="s">
        <v>39</v>
      </c>
      <c r="O60" s="195" t="s">
        <v>49</v>
      </c>
      <c r="P60" s="195" t="s">
        <v>49</v>
      </c>
      <c r="Q60" s="195" t="s">
        <v>49</v>
      </c>
      <c r="R60" s="195" t="s">
        <v>49</v>
      </c>
      <c r="S60" s="195" t="s">
        <v>49</v>
      </c>
      <c r="T60" s="196" t="s">
        <v>52</v>
      </c>
      <c r="U60" s="224"/>
      <c r="V60" s="224" t="s">
        <v>53</v>
      </c>
      <c r="W60" s="224"/>
      <c r="X60" s="224"/>
      <c r="Y60" s="224"/>
      <c r="Z60" s="224"/>
      <c r="AA60" s="224"/>
      <c r="AB60" s="224"/>
      <c r="AC60" s="195" t="s">
        <v>49</v>
      </c>
      <c r="AD60" s="195" t="s">
        <v>49</v>
      </c>
      <c r="AE60" s="195" t="s">
        <v>49</v>
      </c>
      <c r="AF60" s="195" t="s">
        <v>49</v>
      </c>
      <c r="AG60" s="195" t="s">
        <v>49</v>
      </c>
      <c r="AH60" s="195" t="s">
        <v>49</v>
      </c>
      <c r="AI60" s="43" t="s">
        <v>50</v>
      </c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</row>
    <row r="61" spans="1:223" ht="15.75" customHeight="1">
      <c r="A61" s="10">
        <v>60</v>
      </c>
      <c r="B61" s="186" t="s">
        <v>156</v>
      </c>
      <c r="C61" s="175" t="s">
        <v>70</v>
      </c>
      <c r="D61" s="176" t="s">
        <v>71</v>
      </c>
      <c r="E61" s="177">
        <v>92</v>
      </c>
      <c r="F61" s="178">
        <v>41817</v>
      </c>
      <c r="G61" s="178">
        <v>41817</v>
      </c>
      <c r="H61" s="236">
        <f t="shared" ref="H61:H62" si="15">G61</f>
        <v>41817</v>
      </c>
      <c r="I61" s="179">
        <v>41791</v>
      </c>
      <c r="J61" s="180">
        <v>90</v>
      </c>
      <c r="K61" s="182"/>
      <c r="L61" s="32">
        <f t="shared" si="14"/>
        <v>41907</v>
      </c>
      <c r="M61" s="199" t="s">
        <v>38</v>
      </c>
      <c r="N61" s="200" t="s">
        <v>39</v>
      </c>
      <c r="O61" s="201">
        <v>2294</v>
      </c>
      <c r="P61" s="202">
        <v>41836</v>
      </c>
      <c r="Q61" s="201">
        <v>19859</v>
      </c>
      <c r="R61" s="203">
        <v>41837</v>
      </c>
      <c r="S61" s="204" t="s">
        <v>93</v>
      </c>
      <c r="T61" s="205" t="s">
        <v>41</v>
      </c>
      <c r="U61" s="223"/>
      <c r="V61" s="223"/>
      <c r="W61" s="223"/>
      <c r="X61" s="223"/>
      <c r="Y61" s="223"/>
      <c r="Z61" s="223"/>
      <c r="AA61" s="223"/>
      <c r="AB61" s="223"/>
      <c r="AC61" s="220">
        <v>208</v>
      </c>
      <c r="AD61" s="202">
        <v>41871</v>
      </c>
      <c r="AE61" s="219">
        <v>160</v>
      </c>
      <c r="AF61" s="202">
        <v>41872</v>
      </c>
      <c r="AG61" s="219">
        <v>32</v>
      </c>
      <c r="AH61" s="219" t="s">
        <v>42</v>
      </c>
      <c r="AI61" s="42" t="s">
        <v>43</v>
      </c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</row>
    <row r="62" spans="1:223" ht="15.75" customHeight="1">
      <c r="A62" s="10">
        <v>61</v>
      </c>
      <c r="B62" s="170" t="s">
        <v>157</v>
      </c>
      <c r="C62" s="170" t="s">
        <v>70</v>
      </c>
      <c r="D62" s="171" t="s">
        <v>71</v>
      </c>
      <c r="E62" s="165">
        <v>1997</v>
      </c>
      <c r="F62" s="172">
        <v>41817</v>
      </c>
      <c r="G62" s="172">
        <v>41817</v>
      </c>
      <c r="H62" s="233">
        <f t="shared" si="15"/>
        <v>41817</v>
      </c>
      <c r="I62" s="173">
        <v>41791</v>
      </c>
      <c r="J62" s="168">
        <v>90</v>
      </c>
      <c r="K62" s="185"/>
      <c r="L62" s="44">
        <f t="shared" si="14"/>
        <v>41907</v>
      </c>
      <c r="M62" s="192" t="s">
        <v>38</v>
      </c>
      <c r="N62" s="193" t="s">
        <v>39</v>
      </c>
      <c r="O62" s="197" t="s">
        <v>49</v>
      </c>
      <c r="P62" s="197" t="s">
        <v>49</v>
      </c>
      <c r="Q62" s="197" t="s">
        <v>49</v>
      </c>
      <c r="R62" s="197" t="s">
        <v>49</v>
      </c>
      <c r="S62" s="197" t="s">
        <v>49</v>
      </c>
      <c r="T62" s="196" t="s">
        <v>52</v>
      </c>
      <c r="U62" s="225" t="s">
        <v>53</v>
      </c>
      <c r="V62" s="225" t="s">
        <v>53</v>
      </c>
      <c r="W62" s="225" t="s">
        <v>53</v>
      </c>
      <c r="X62" s="225"/>
      <c r="Y62" s="225"/>
      <c r="Z62" s="225"/>
      <c r="AA62" s="225"/>
      <c r="AB62" s="225"/>
      <c r="AC62" s="198"/>
      <c r="AD62" s="209"/>
      <c r="AE62" s="218"/>
      <c r="AF62" s="209"/>
      <c r="AG62" s="218"/>
      <c r="AH62" s="218"/>
      <c r="AI62" s="43" t="s">
        <v>50</v>
      </c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</row>
    <row r="63" spans="1:223" ht="15.75" customHeight="1">
      <c r="A63" s="10">
        <v>62</v>
      </c>
      <c r="B63" s="170" t="s">
        <v>158</v>
      </c>
      <c r="C63" s="170" t="s">
        <v>159</v>
      </c>
      <c r="D63" s="171" t="s">
        <v>160</v>
      </c>
      <c r="E63" s="165" t="s">
        <v>161</v>
      </c>
      <c r="F63" s="172">
        <v>41815</v>
      </c>
      <c r="G63" s="172">
        <v>41820</v>
      </c>
      <c r="H63" s="233">
        <f>F63</f>
        <v>41815</v>
      </c>
      <c r="I63" s="173">
        <v>41791</v>
      </c>
      <c r="J63" s="168">
        <v>90</v>
      </c>
      <c r="K63" s="185"/>
      <c r="L63" s="44">
        <f t="shared" si="14"/>
        <v>41905</v>
      </c>
      <c r="M63" s="192" t="s">
        <v>38</v>
      </c>
      <c r="N63" s="193" t="s">
        <v>39</v>
      </c>
      <c r="O63" s="197" t="s">
        <v>49</v>
      </c>
      <c r="P63" s="197" t="s">
        <v>49</v>
      </c>
      <c r="Q63" s="197" t="s">
        <v>49</v>
      </c>
      <c r="R63" s="197" t="s">
        <v>49</v>
      </c>
      <c r="S63" s="197" t="s">
        <v>49</v>
      </c>
      <c r="T63" s="196" t="s">
        <v>52</v>
      </c>
      <c r="U63" s="225"/>
      <c r="V63" s="225"/>
      <c r="W63" s="225"/>
      <c r="X63" s="225"/>
      <c r="Y63" s="225"/>
      <c r="Z63" s="225"/>
      <c r="AA63" s="225"/>
      <c r="AB63" s="225"/>
      <c r="AC63" s="198"/>
      <c r="AD63" s="209"/>
      <c r="AE63" s="218"/>
      <c r="AF63" s="209"/>
      <c r="AG63" s="218"/>
      <c r="AH63" s="218"/>
      <c r="AI63" s="43" t="s">
        <v>50</v>
      </c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</row>
    <row r="64" spans="1:223" ht="15.75" customHeight="1">
      <c r="A64" s="10">
        <v>63</v>
      </c>
      <c r="B64" s="170" t="s">
        <v>162</v>
      </c>
      <c r="C64" s="163" t="s">
        <v>36</v>
      </c>
      <c r="D64" s="164" t="s">
        <v>37</v>
      </c>
      <c r="E64" s="165">
        <v>60</v>
      </c>
      <c r="F64" s="166">
        <v>41690</v>
      </c>
      <c r="G64" s="166">
        <v>41690</v>
      </c>
      <c r="H64" s="233">
        <v>41690</v>
      </c>
      <c r="I64" s="167">
        <v>41671</v>
      </c>
      <c r="J64" s="168">
        <v>90</v>
      </c>
      <c r="K64" s="183"/>
      <c r="L64" s="32">
        <f t="shared" si="14"/>
        <v>41780</v>
      </c>
      <c r="M64" s="192" t="s">
        <v>47</v>
      </c>
      <c r="N64" s="193" t="s">
        <v>39</v>
      </c>
      <c r="O64" s="194" t="s">
        <v>48</v>
      </c>
      <c r="P64" s="195" t="s">
        <v>49</v>
      </c>
      <c r="Q64" s="195" t="s">
        <v>49</v>
      </c>
      <c r="R64" s="195" t="s">
        <v>49</v>
      </c>
      <c r="S64" s="195" t="s">
        <v>49</v>
      </c>
      <c r="T64" s="196" t="s">
        <v>41</v>
      </c>
      <c r="U64" s="224"/>
      <c r="V64" s="224"/>
      <c r="W64" s="224"/>
      <c r="X64" s="224"/>
      <c r="Y64" s="224"/>
      <c r="Z64" s="224"/>
      <c r="AA64" s="224"/>
      <c r="AB64" s="224"/>
      <c r="AC64" s="195" t="s">
        <v>49</v>
      </c>
      <c r="AD64" s="195" t="s">
        <v>49</v>
      </c>
      <c r="AE64" s="195" t="s">
        <v>49</v>
      </c>
      <c r="AF64" s="195" t="s">
        <v>49</v>
      </c>
      <c r="AG64" s="195" t="s">
        <v>49</v>
      </c>
      <c r="AH64" s="195" t="s">
        <v>49</v>
      </c>
      <c r="AI64" s="43" t="s">
        <v>50</v>
      </c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</row>
    <row r="65" spans="1:223" ht="15.75" customHeight="1">
      <c r="A65" s="10">
        <v>64</v>
      </c>
      <c r="B65" s="170" t="s">
        <v>163</v>
      </c>
      <c r="C65" s="170" t="s">
        <v>127</v>
      </c>
      <c r="D65" s="171" t="s">
        <v>128</v>
      </c>
      <c r="E65" s="165">
        <v>509</v>
      </c>
      <c r="F65" s="172">
        <v>41817</v>
      </c>
      <c r="G65" s="172">
        <v>41818</v>
      </c>
      <c r="H65" s="233">
        <f>F65</f>
        <v>41817</v>
      </c>
      <c r="I65" s="173">
        <v>41791</v>
      </c>
      <c r="J65" s="168">
        <v>90</v>
      </c>
      <c r="K65" s="185"/>
      <c r="L65" s="44">
        <f t="shared" si="14"/>
        <v>41907</v>
      </c>
      <c r="M65" s="192" t="s">
        <v>38</v>
      </c>
      <c r="N65" s="193" t="s">
        <v>39</v>
      </c>
      <c r="O65" s="197" t="s">
        <v>49</v>
      </c>
      <c r="P65" s="197" t="s">
        <v>49</v>
      </c>
      <c r="Q65" s="197" t="s">
        <v>49</v>
      </c>
      <c r="R65" s="197" t="s">
        <v>49</v>
      </c>
      <c r="S65" s="197" t="s">
        <v>49</v>
      </c>
      <c r="T65" s="196" t="s">
        <v>52</v>
      </c>
      <c r="U65" s="225" t="s">
        <v>63</v>
      </c>
      <c r="V65" s="225" t="s">
        <v>63</v>
      </c>
      <c r="W65" s="225" t="s">
        <v>63</v>
      </c>
      <c r="X65" s="225"/>
      <c r="Y65" s="225"/>
      <c r="Z65" s="225"/>
      <c r="AA65" s="225"/>
      <c r="AB65" s="225"/>
      <c r="AC65" s="198"/>
      <c r="AD65" s="209"/>
      <c r="AE65" s="218"/>
      <c r="AF65" s="209"/>
      <c r="AG65" s="218"/>
      <c r="AH65" s="218"/>
      <c r="AI65" s="43" t="s">
        <v>50</v>
      </c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</row>
    <row r="66" spans="1:223" ht="15.75" customHeight="1">
      <c r="A66" s="10">
        <v>65</v>
      </c>
      <c r="B66" s="170" t="s">
        <v>164</v>
      </c>
      <c r="C66" s="163" t="s">
        <v>78</v>
      </c>
      <c r="D66" s="164" t="s">
        <v>105</v>
      </c>
      <c r="E66" s="165">
        <v>1</v>
      </c>
      <c r="F66" s="166">
        <v>41680</v>
      </c>
      <c r="G66" s="166">
        <v>41680</v>
      </c>
      <c r="H66" s="233">
        <v>41680</v>
      </c>
      <c r="I66" s="167">
        <v>41671</v>
      </c>
      <c r="J66" s="168">
        <v>90</v>
      </c>
      <c r="K66" s="169"/>
      <c r="L66" s="32">
        <f t="shared" si="14"/>
        <v>41770</v>
      </c>
      <c r="M66" s="192" t="s">
        <v>47</v>
      </c>
      <c r="N66" s="193" t="s">
        <v>39</v>
      </c>
      <c r="O66" s="194" t="s">
        <v>48</v>
      </c>
      <c r="P66" s="195" t="s">
        <v>49</v>
      </c>
      <c r="Q66" s="195" t="s">
        <v>49</v>
      </c>
      <c r="R66" s="195" t="s">
        <v>49</v>
      </c>
      <c r="S66" s="195" t="s">
        <v>49</v>
      </c>
      <c r="T66" s="196" t="s">
        <v>41</v>
      </c>
      <c r="U66" s="224"/>
      <c r="V66" s="224"/>
      <c r="W66" s="224"/>
      <c r="X66" s="224"/>
      <c r="Y66" s="224"/>
      <c r="Z66" s="224"/>
      <c r="AA66" s="224"/>
      <c r="AB66" s="224"/>
      <c r="AC66" s="195" t="s">
        <v>49</v>
      </c>
      <c r="AD66" s="195" t="s">
        <v>49</v>
      </c>
      <c r="AE66" s="195" t="s">
        <v>49</v>
      </c>
      <c r="AF66" s="195" t="s">
        <v>49</v>
      </c>
      <c r="AG66" s="195" t="s">
        <v>49</v>
      </c>
      <c r="AH66" s="195" t="s">
        <v>49</v>
      </c>
      <c r="AI66" s="43" t="s">
        <v>50</v>
      </c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</row>
    <row r="67" spans="1:223" ht="15.75" customHeight="1">
      <c r="A67" s="10">
        <v>66</v>
      </c>
      <c r="B67" s="170" t="s">
        <v>159</v>
      </c>
      <c r="C67" s="170" t="s">
        <v>159</v>
      </c>
      <c r="D67" s="171" t="s">
        <v>160</v>
      </c>
      <c r="E67" s="165">
        <v>28675</v>
      </c>
      <c r="F67" s="166">
        <v>41677</v>
      </c>
      <c r="G67" s="166">
        <v>41677</v>
      </c>
      <c r="H67" s="233">
        <v>41677</v>
      </c>
      <c r="I67" s="167">
        <v>41671</v>
      </c>
      <c r="J67" s="168">
        <v>180</v>
      </c>
      <c r="K67" s="169"/>
      <c r="L67" s="32">
        <f t="shared" si="14"/>
        <v>41857</v>
      </c>
      <c r="M67" s="192" t="s">
        <v>47</v>
      </c>
      <c r="N67" s="193" t="s">
        <v>39</v>
      </c>
      <c r="O67" s="194" t="s">
        <v>48</v>
      </c>
      <c r="P67" s="195" t="s">
        <v>49</v>
      </c>
      <c r="Q67" s="195" t="s">
        <v>49</v>
      </c>
      <c r="R67" s="195" t="s">
        <v>49</v>
      </c>
      <c r="S67" s="195" t="s">
        <v>49</v>
      </c>
      <c r="T67" s="198" t="s">
        <v>62</v>
      </c>
      <c r="U67" s="224" t="s">
        <v>63</v>
      </c>
      <c r="V67" s="224" t="s">
        <v>63</v>
      </c>
      <c r="W67" s="224" t="s">
        <v>63</v>
      </c>
      <c r="X67" s="224" t="s">
        <v>63</v>
      </c>
      <c r="Y67" s="224" t="s">
        <v>63</v>
      </c>
      <c r="Z67" s="224" t="s">
        <v>63</v>
      </c>
      <c r="AA67" s="224" t="s">
        <v>63</v>
      </c>
      <c r="AB67" s="224"/>
      <c r="AC67" s="195" t="s">
        <v>49</v>
      </c>
      <c r="AD67" s="195" t="s">
        <v>49</v>
      </c>
      <c r="AE67" s="195" t="s">
        <v>49</v>
      </c>
      <c r="AF67" s="195" t="s">
        <v>49</v>
      </c>
      <c r="AG67" s="195" t="s">
        <v>49</v>
      </c>
      <c r="AH67" s="195" t="s">
        <v>49</v>
      </c>
      <c r="AI67" s="43" t="s">
        <v>50</v>
      </c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</row>
    <row r="68" spans="1:223" ht="15.75" customHeight="1">
      <c r="A68" s="10">
        <v>67</v>
      </c>
      <c r="B68" s="170" t="s">
        <v>159</v>
      </c>
      <c r="C68" s="170" t="s">
        <v>159</v>
      </c>
      <c r="D68" s="171" t="s">
        <v>160</v>
      </c>
      <c r="E68" s="165">
        <v>29350</v>
      </c>
      <c r="F68" s="172">
        <v>41816</v>
      </c>
      <c r="G68" s="172">
        <v>41816</v>
      </c>
      <c r="H68" s="233">
        <f t="shared" ref="H68:H69" si="16">G68</f>
        <v>41816</v>
      </c>
      <c r="I68" s="173">
        <v>41791</v>
      </c>
      <c r="J68" s="168">
        <v>90</v>
      </c>
      <c r="K68" s="174"/>
      <c r="L68" s="44">
        <f t="shared" si="14"/>
        <v>41906</v>
      </c>
      <c r="M68" s="193" t="s">
        <v>68</v>
      </c>
      <c r="N68" s="193" t="s">
        <v>39</v>
      </c>
      <c r="O68" s="197" t="s">
        <v>49</v>
      </c>
      <c r="P68" s="197" t="s">
        <v>49</v>
      </c>
      <c r="Q68" s="197" t="s">
        <v>49</v>
      </c>
      <c r="R68" s="197" t="s">
        <v>49</v>
      </c>
      <c r="S68" s="197" t="s">
        <v>49</v>
      </c>
      <c r="T68" s="196" t="s">
        <v>52</v>
      </c>
      <c r="U68" s="225" t="s">
        <v>63</v>
      </c>
      <c r="V68" s="225" t="s">
        <v>63</v>
      </c>
      <c r="W68" s="225" t="s">
        <v>63</v>
      </c>
      <c r="X68" s="225"/>
      <c r="Y68" s="225"/>
      <c r="Z68" s="225"/>
      <c r="AA68" s="225"/>
      <c r="AB68" s="225"/>
      <c r="AC68" s="198"/>
      <c r="AD68" s="209"/>
      <c r="AE68" s="218"/>
      <c r="AF68" s="209"/>
      <c r="AG68" s="218"/>
      <c r="AH68" s="218"/>
      <c r="AI68" s="43" t="s">
        <v>50</v>
      </c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</row>
    <row r="69" spans="1:223" ht="15.75" customHeight="1">
      <c r="A69" s="10">
        <v>68</v>
      </c>
      <c r="B69" s="170" t="s">
        <v>165</v>
      </c>
      <c r="C69" s="170" t="s">
        <v>159</v>
      </c>
      <c r="D69" s="171" t="s">
        <v>160</v>
      </c>
      <c r="E69" s="165">
        <v>303</v>
      </c>
      <c r="F69" s="172">
        <v>41817</v>
      </c>
      <c r="G69" s="172">
        <v>41817</v>
      </c>
      <c r="H69" s="233">
        <f t="shared" si="16"/>
        <v>41817</v>
      </c>
      <c r="I69" s="173">
        <v>41791</v>
      </c>
      <c r="J69" s="168">
        <v>90</v>
      </c>
      <c r="K69" s="174"/>
      <c r="L69" s="44">
        <f t="shared" si="14"/>
        <v>41907</v>
      </c>
      <c r="M69" s="192" t="s">
        <v>38</v>
      </c>
      <c r="N69" s="193" t="s">
        <v>39</v>
      </c>
      <c r="O69" s="197" t="s">
        <v>49</v>
      </c>
      <c r="P69" s="197" t="s">
        <v>49</v>
      </c>
      <c r="Q69" s="197" t="s">
        <v>49</v>
      </c>
      <c r="R69" s="197" t="s">
        <v>49</v>
      </c>
      <c r="S69" s="197" t="s">
        <v>49</v>
      </c>
      <c r="T69" s="196" t="s">
        <v>52</v>
      </c>
      <c r="U69" s="225" t="s">
        <v>63</v>
      </c>
      <c r="V69" s="225" t="s">
        <v>63</v>
      </c>
      <c r="W69" s="225"/>
      <c r="X69" s="225"/>
      <c r="Y69" s="225"/>
      <c r="Z69" s="225"/>
      <c r="AA69" s="225"/>
      <c r="AB69" s="225"/>
      <c r="AC69" s="198"/>
      <c r="AD69" s="209"/>
      <c r="AE69" s="218"/>
      <c r="AF69" s="209"/>
      <c r="AG69" s="218"/>
      <c r="AH69" s="218"/>
      <c r="AI69" s="43" t="s">
        <v>50</v>
      </c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</row>
    <row r="70" spans="1:223" ht="15.75" customHeight="1">
      <c r="A70" s="10">
        <v>69</v>
      </c>
      <c r="B70" s="170" t="s">
        <v>166</v>
      </c>
      <c r="C70" s="170" t="s">
        <v>159</v>
      </c>
      <c r="D70" s="164" t="s">
        <v>160</v>
      </c>
      <c r="E70" s="165">
        <v>90</v>
      </c>
      <c r="F70" s="166">
        <v>41682</v>
      </c>
      <c r="G70" s="166">
        <v>41682</v>
      </c>
      <c r="H70" s="233">
        <v>41682</v>
      </c>
      <c r="I70" s="167">
        <v>41671</v>
      </c>
      <c r="J70" s="168">
        <v>90</v>
      </c>
      <c r="K70" s="169"/>
      <c r="L70" s="32">
        <f t="shared" si="14"/>
        <v>41772</v>
      </c>
      <c r="M70" s="192" t="s">
        <v>47</v>
      </c>
      <c r="N70" s="193" t="s">
        <v>39</v>
      </c>
      <c r="O70" s="194" t="s">
        <v>48</v>
      </c>
      <c r="P70" s="195" t="s">
        <v>49</v>
      </c>
      <c r="Q70" s="195" t="s">
        <v>49</v>
      </c>
      <c r="R70" s="195" t="s">
        <v>49</v>
      </c>
      <c r="S70" s="195" t="s">
        <v>49</v>
      </c>
      <c r="T70" s="196" t="s">
        <v>41</v>
      </c>
      <c r="U70" s="224"/>
      <c r="V70" s="224"/>
      <c r="W70" s="224"/>
      <c r="X70" s="224"/>
      <c r="Y70" s="224"/>
      <c r="Z70" s="224"/>
      <c r="AA70" s="224"/>
      <c r="AB70" s="224"/>
      <c r="AC70" s="195" t="s">
        <v>49</v>
      </c>
      <c r="AD70" s="195" t="s">
        <v>49</v>
      </c>
      <c r="AE70" s="195" t="s">
        <v>49</v>
      </c>
      <c r="AF70" s="195" t="s">
        <v>49</v>
      </c>
      <c r="AG70" s="195" t="s">
        <v>49</v>
      </c>
      <c r="AH70" s="195" t="s">
        <v>49</v>
      </c>
      <c r="AI70" s="43" t="s">
        <v>50</v>
      </c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</row>
    <row r="71" spans="1:223" ht="15.75" customHeight="1">
      <c r="A71" s="10">
        <v>70</v>
      </c>
      <c r="B71" s="186" t="s">
        <v>166</v>
      </c>
      <c r="C71" s="186" t="s">
        <v>159</v>
      </c>
      <c r="D71" s="176" t="s">
        <v>160</v>
      </c>
      <c r="E71" s="177">
        <v>6788</v>
      </c>
      <c r="F71" s="178">
        <v>41759</v>
      </c>
      <c r="G71" s="178">
        <v>41764</v>
      </c>
      <c r="H71" s="236">
        <f t="shared" ref="H71:H72" si="17">F71</f>
        <v>41759</v>
      </c>
      <c r="I71" s="179">
        <v>41730</v>
      </c>
      <c r="J71" s="180">
        <v>90</v>
      </c>
      <c r="K71" s="181"/>
      <c r="L71" s="32">
        <f t="shared" si="14"/>
        <v>41849</v>
      </c>
      <c r="M71" s="199" t="s">
        <v>38</v>
      </c>
      <c r="N71" s="200" t="s">
        <v>39</v>
      </c>
      <c r="O71" s="201">
        <v>2212</v>
      </c>
      <c r="P71" s="202">
        <v>41787</v>
      </c>
      <c r="Q71" s="201">
        <v>19826</v>
      </c>
      <c r="R71" s="203">
        <v>41788</v>
      </c>
      <c r="S71" s="204">
        <v>2</v>
      </c>
      <c r="T71" s="205" t="s">
        <v>41</v>
      </c>
      <c r="U71" s="223"/>
      <c r="V71" s="223"/>
      <c r="W71" s="223"/>
      <c r="X71" s="223"/>
      <c r="Y71" s="223"/>
      <c r="Z71" s="223"/>
      <c r="AA71" s="223"/>
      <c r="AB71" s="223"/>
      <c r="AC71" s="206"/>
      <c r="AD71" s="202"/>
      <c r="AE71" s="219"/>
      <c r="AF71" s="202"/>
      <c r="AG71" s="219"/>
      <c r="AH71" s="219"/>
      <c r="AI71" s="42" t="s">
        <v>61</v>
      </c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</row>
    <row r="72" spans="1:223" ht="15.75" customHeight="1">
      <c r="A72" s="10">
        <v>71</v>
      </c>
      <c r="B72" s="186" t="s">
        <v>166</v>
      </c>
      <c r="C72" s="186" t="s">
        <v>159</v>
      </c>
      <c r="D72" s="176" t="s">
        <v>160</v>
      </c>
      <c r="E72" s="177">
        <v>6848</v>
      </c>
      <c r="F72" s="178">
        <v>41819</v>
      </c>
      <c r="G72" s="178">
        <v>41823</v>
      </c>
      <c r="H72" s="236">
        <f t="shared" si="17"/>
        <v>41819</v>
      </c>
      <c r="I72" s="179">
        <v>41791</v>
      </c>
      <c r="J72" s="180">
        <v>90</v>
      </c>
      <c r="K72" s="181"/>
      <c r="L72" s="32">
        <f t="shared" si="14"/>
        <v>41909</v>
      </c>
      <c r="M72" s="199" t="s">
        <v>114</v>
      </c>
      <c r="N72" s="200" t="s">
        <v>39</v>
      </c>
      <c r="O72" s="201">
        <v>2294</v>
      </c>
      <c r="P72" s="202">
        <v>41836</v>
      </c>
      <c r="Q72" s="201">
        <v>19859</v>
      </c>
      <c r="R72" s="203">
        <v>41837</v>
      </c>
      <c r="S72" s="204" t="s">
        <v>93</v>
      </c>
      <c r="T72" s="205" t="s">
        <v>41</v>
      </c>
      <c r="U72" s="223"/>
      <c r="V72" s="223"/>
      <c r="W72" s="223"/>
      <c r="X72" s="223"/>
      <c r="Y72" s="223"/>
      <c r="Z72" s="223"/>
      <c r="AA72" s="223"/>
      <c r="AB72" s="223"/>
      <c r="AC72" s="206">
        <v>198</v>
      </c>
      <c r="AD72" s="202">
        <v>41857</v>
      </c>
      <c r="AE72" s="219">
        <v>151</v>
      </c>
      <c r="AF72" s="202">
        <v>41859</v>
      </c>
      <c r="AG72" s="219">
        <v>35</v>
      </c>
      <c r="AH72" s="219" t="s">
        <v>42</v>
      </c>
      <c r="AI72" s="42" t="s">
        <v>43</v>
      </c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</row>
    <row r="73" spans="1:223" ht="15.75" customHeight="1">
      <c r="A73" s="10">
        <v>72</v>
      </c>
      <c r="B73" s="170" t="s">
        <v>167</v>
      </c>
      <c r="C73" s="170" t="s">
        <v>45</v>
      </c>
      <c r="D73" s="164" t="s">
        <v>152</v>
      </c>
      <c r="E73" s="165">
        <v>30</v>
      </c>
      <c r="F73" s="166">
        <v>41682</v>
      </c>
      <c r="G73" s="166">
        <v>41682</v>
      </c>
      <c r="H73" s="233">
        <v>41682</v>
      </c>
      <c r="I73" s="167">
        <v>41671</v>
      </c>
      <c r="J73" s="168">
        <v>90</v>
      </c>
      <c r="K73" s="169"/>
      <c r="L73" s="32">
        <f t="shared" si="14"/>
        <v>41772</v>
      </c>
      <c r="M73" s="192" t="s">
        <v>47</v>
      </c>
      <c r="N73" s="193" t="s">
        <v>39</v>
      </c>
      <c r="O73" s="194" t="s">
        <v>48</v>
      </c>
      <c r="P73" s="195" t="s">
        <v>49</v>
      </c>
      <c r="Q73" s="195" t="s">
        <v>49</v>
      </c>
      <c r="R73" s="195" t="s">
        <v>49</v>
      </c>
      <c r="S73" s="195" t="s">
        <v>49</v>
      </c>
      <c r="T73" s="196" t="s">
        <v>41</v>
      </c>
      <c r="U73" s="224"/>
      <c r="V73" s="224"/>
      <c r="W73" s="224"/>
      <c r="X73" s="224"/>
      <c r="Y73" s="224"/>
      <c r="Z73" s="224"/>
      <c r="AA73" s="224"/>
      <c r="AB73" s="224"/>
      <c r="AC73" s="195" t="s">
        <v>49</v>
      </c>
      <c r="AD73" s="195" t="s">
        <v>49</v>
      </c>
      <c r="AE73" s="195" t="s">
        <v>49</v>
      </c>
      <c r="AF73" s="195" t="s">
        <v>49</v>
      </c>
      <c r="AG73" s="195" t="s">
        <v>49</v>
      </c>
      <c r="AH73" s="195" t="s">
        <v>49</v>
      </c>
      <c r="AI73" s="43" t="s">
        <v>50</v>
      </c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</row>
    <row r="74" spans="1:223" ht="15.75" customHeight="1">
      <c r="A74" s="10">
        <v>73</v>
      </c>
      <c r="B74" s="186" t="s">
        <v>168</v>
      </c>
      <c r="C74" s="187" t="s">
        <v>169</v>
      </c>
      <c r="D74" s="188" t="s">
        <v>170</v>
      </c>
      <c r="E74" s="177">
        <v>189</v>
      </c>
      <c r="F74" s="178">
        <v>41797</v>
      </c>
      <c r="G74" s="178">
        <v>41797</v>
      </c>
      <c r="H74" s="236">
        <v>41803</v>
      </c>
      <c r="I74" s="179">
        <v>41791</v>
      </c>
      <c r="J74" s="180">
        <v>180</v>
      </c>
      <c r="K74" s="181"/>
      <c r="L74" s="32">
        <f>SUM(H74+J74)-1</f>
        <v>41982</v>
      </c>
      <c r="M74" s="207" t="s">
        <v>51</v>
      </c>
      <c r="N74" s="200" t="s">
        <v>39</v>
      </c>
      <c r="O74" s="201">
        <v>2252</v>
      </c>
      <c r="P74" s="202">
        <v>41802</v>
      </c>
      <c r="Q74" s="201">
        <v>19837</v>
      </c>
      <c r="R74" s="203">
        <v>41803</v>
      </c>
      <c r="S74" s="204" t="s">
        <v>97</v>
      </c>
      <c r="T74" s="205" t="s">
        <v>41</v>
      </c>
      <c r="U74" s="223"/>
      <c r="V74" s="223" t="s">
        <v>98</v>
      </c>
      <c r="W74" s="223"/>
      <c r="X74" s="223"/>
      <c r="Y74" s="223"/>
      <c r="Z74" s="223"/>
      <c r="AA74" s="223"/>
      <c r="AB74" s="223"/>
      <c r="AC74" s="220">
        <v>170</v>
      </c>
      <c r="AD74" s="202">
        <v>41814</v>
      </c>
      <c r="AE74" s="219">
        <v>119</v>
      </c>
      <c r="AF74" s="202">
        <v>41815</v>
      </c>
      <c r="AG74" s="219">
        <v>38</v>
      </c>
      <c r="AH74" s="219" t="s">
        <v>67</v>
      </c>
      <c r="AI74" s="42" t="s">
        <v>43</v>
      </c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</row>
    <row r="75" spans="1:223" ht="15.75" customHeight="1">
      <c r="A75" s="10">
        <v>74</v>
      </c>
      <c r="B75" s="186" t="s">
        <v>112</v>
      </c>
      <c r="C75" s="175" t="s">
        <v>112</v>
      </c>
      <c r="D75" s="176" t="s">
        <v>113</v>
      </c>
      <c r="E75" s="177">
        <v>17</v>
      </c>
      <c r="F75" s="178">
        <v>41649</v>
      </c>
      <c r="G75" s="178">
        <v>41649</v>
      </c>
      <c r="H75" s="236">
        <f t="shared" ref="H75:H76" si="18">G75</f>
        <v>41649</v>
      </c>
      <c r="I75" s="179">
        <v>41640</v>
      </c>
      <c r="J75" s="180">
        <v>90</v>
      </c>
      <c r="K75" s="182"/>
      <c r="L75" s="32">
        <f t="shared" ref="L75:L81" si="19">SUM(H75+J75)</f>
        <v>41739</v>
      </c>
      <c r="M75" s="199" t="s">
        <v>150</v>
      </c>
      <c r="N75" s="200" t="s">
        <v>39</v>
      </c>
      <c r="O75" s="201">
        <v>1994</v>
      </c>
      <c r="P75" s="202">
        <v>41673</v>
      </c>
      <c r="Q75" s="201">
        <v>19751</v>
      </c>
      <c r="R75" s="203">
        <v>41674</v>
      </c>
      <c r="S75" s="212" t="s">
        <v>144</v>
      </c>
      <c r="T75" s="205" t="s">
        <v>41</v>
      </c>
      <c r="U75" s="223"/>
      <c r="V75" s="223"/>
      <c r="W75" s="223"/>
      <c r="X75" s="223"/>
      <c r="Y75" s="223"/>
      <c r="Z75" s="223"/>
      <c r="AA75" s="223"/>
      <c r="AB75" s="223"/>
      <c r="AC75" s="206"/>
      <c r="AD75" s="202"/>
      <c r="AE75" s="219"/>
      <c r="AF75" s="202"/>
      <c r="AG75" s="219"/>
      <c r="AH75" s="219"/>
      <c r="AI75" s="42" t="s">
        <v>61</v>
      </c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</row>
    <row r="76" spans="1:223" ht="15.75" customHeight="1">
      <c r="A76" s="10">
        <v>75</v>
      </c>
      <c r="B76" s="186" t="s">
        <v>112</v>
      </c>
      <c r="C76" s="175" t="s">
        <v>112</v>
      </c>
      <c r="D76" s="176" t="s">
        <v>113</v>
      </c>
      <c r="E76" s="177">
        <v>18</v>
      </c>
      <c r="F76" s="178">
        <v>41652</v>
      </c>
      <c r="G76" s="178">
        <v>41652</v>
      </c>
      <c r="H76" s="236">
        <f t="shared" si="18"/>
        <v>41652</v>
      </c>
      <c r="I76" s="179">
        <v>41640</v>
      </c>
      <c r="J76" s="180">
        <v>90</v>
      </c>
      <c r="K76" s="182"/>
      <c r="L76" s="32">
        <f t="shared" si="19"/>
        <v>41742</v>
      </c>
      <c r="M76" s="207" t="s">
        <v>51</v>
      </c>
      <c r="N76" s="200" t="s">
        <v>39</v>
      </c>
      <c r="O76" s="201">
        <v>1994</v>
      </c>
      <c r="P76" s="202">
        <v>41673</v>
      </c>
      <c r="Q76" s="201">
        <v>19751</v>
      </c>
      <c r="R76" s="203">
        <v>41674</v>
      </c>
      <c r="S76" s="212" t="s">
        <v>144</v>
      </c>
      <c r="T76" s="205" t="s">
        <v>41</v>
      </c>
      <c r="U76" s="223"/>
      <c r="V76" s="223"/>
      <c r="W76" s="223"/>
      <c r="X76" s="223"/>
      <c r="Y76" s="223"/>
      <c r="Z76" s="223"/>
      <c r="AA76" s="223"/>
      <c r="AB76" s="223"/>
      <c r="AC76" s="206">
        <v>129</v>
      </c>
      <c r="AD76" s="202">
        <v>41764</v>
      </c>
      <c r="AE76" s="219">
        <v>84</v>
      </c>
      <c r="AF76" s="202">
        <v>41765</v>
      </c>
      <c r="AG76" s="219">
        <v>16</v>
      </c>
      <c r="AH76" s="219" t="s">
        <v>42</v>
      </c>
      <c r="AI76" s="42" t="s">
        <v>43</v>
      </c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</row>
    <row r="77" spans="1:223" ht="15.75" customHeight="1">
      <c r="A77" s="10">
        <v>76</v>
      </c>
      <c r="B77" s="186" t="s">
        <v>112</v>
      </c>
      <c r="C77" s="175" t="s">
        <v>112</v>
      </c>
      <c r="D77" s="176" t="s">
        <v>113</v>
      </c>
      <c r="E77" s="177">
        <v>19</v>
      </c>
      <c r="F77" s="178">
        <v>41653</v>
      </c>
      <c r="G77" s="178">
        <v>41654</v>
      </c>
      <c r="H77" s="236">
        <f t="shared" ref="H77:H78" si="20">F77</f>
        <v>41653</v>
      </c>
      <c r="I77" s="179">
        <v>41640</v>
      </c>
      <c r="J77" s="180">
        <v>90</v>
      </c>
      <c r="K77" s="182"/>
      <c r="L77" s="32">
        <f t="shared" si="19"/>
        <v>41743</v>
      </c>
      <c r="M77" s="199" t="s">
        <v>80</v>
      </c>
      <c r="N77" s="200" t="s">
        <v>39</v>
      </c>
      <c r="O77" s="201">
        <v>1996</v>
      </c>
      <c r="P77" s="202">
        <v>41673</v>
      </c>
      <c r="Q77" s="201">
        <v>19751</v>
      </c>
      <c r="R77" s="203">
        <v>41674</v>
      </c>
      <c r="S77" s="212" t="s">
        <v>144</v>
      </c>
      <c r="T77" s="205" t="s">
        <v>41</v>
      </c>
      <c r="U77" s="223"/>
      <c r="V77" s="223"/>
      <c r="W77" s="223"/>
      <c r="X77" s="223"/>
      <c r="Y77" s="223"/>
      <c r="Z77" s="223"/>
      <c r="AA77" s="223"/>
      <c r="AB77" s="223"/>
      <c r="AC77" s="206"/>
      <c r="AD77" s="202"/>
      <c r="AE77" s="219"/>
      <c r="AF77" s="202"/>
      <c r="AG77" s="219"/>
      <c r="AH77" s="219"/>
      <c r="AI77" s="42" t="s">
        <v>61</v>
      </c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</row>
    <row r="78" spans="1:223" ht="15.75" customHeight="1">
      <c r="A78" s="10">
        <v>77</v>
      </c>
      <c r="B78" s="170" t="s">
        <v>171</v>
      </c>
      <c r="C78" s="170" t="s">
        <v>74</v>
      </c>
      <c r="D78" s="171" t="s">
        <v>75</v>
      </c>
      <c r="E78" s="165">
        <v>69</v>
      </c>
      <c r="F78" s="172">
        <v>41814</v>
      </c>
      <c r="G78" s="172">
        <v>41817</v>
      </c>
      <c r="H78" s="233">
        <f t="shared" si="20"/>
        <v>41814</v>
      </c>
      <c r="I78" s="173">
        <v>41791</v>
      </c>
      <c r="J78" s="168">
        <v>90</v>
      </c>
      <c r="K78" s="185"/>
      <c r="L78" s="44">
        <f t="shared" si="19"/>
        <v>41904</v>
      </c>
      <c r="M78" s="193" t="s">
        <v>51</v>
      </c>
      <c r="N78" s="193" t="s">
        <v>39</v>
      </c>
      <c r="O78" s="197" t="s">
        <v>49</v>
      </c>
      <c r="P78" s="197" t="s">
        <v>49</v>
      </c>
      <c r="Q78" s="197" t="s">
        <v>49</v>
      </c>
      <c r="R78" s="197" t="s">
        <v>49</v>
      </c>
      <c r="S78" s="197" t="s">
        <v>49</v>
      </c>
      <c r="T78" s="196" t="s">
        <v>52</v>
      </c>
      <c r="U78" s="225" t="s">
        <v>53</v>
      </c>
      <c r="V78" s="225" t="s">
        <v>53</v>
      </c>
      <c r="W78" s="225"/>
      <c r="X78" s="225"/>
      <c r="Y78" s="225"/>
      <c r="Z78" s="225"/>
      <c r="AA78" s="225"/>
      <c r="AB78" s="225"/>
      <c r="AC78" s="198"/>
      <c r="AD78" s="209"/>
      <c r="AE78" s="218"/>
      <c r="AF78" s="209"/>
      <c r="AG78" s="218"/>
      <c r="AH78" s="218"/>
      <c r="AI78" s="43" t="s">
        <v>50</v>
      </c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</row>
    <row r="79" spans="1:223" ht="15.75" customHeight="1">
      <c r="A79" s="10">
        <v>78</v>
      </c>
      <c r="B79" s="186" t="s">
        <v>172</v>
      </c>
      <c r="C79" s="175" t="s">
        <v>84</v>
      </c>
      <c r="D79" s="176" t="s">
        <v>116</v>
      </c>
      <c r="E79" s="177">
        <v>1585</v>
      </c>
      <c r="F79" s="178">
        <v>41813</v>
      </c>
      <c r="G79" s="178">
        <v>41816</v>
      </c>
      <c r="H79" s="236">
        <f t="shared" ref="H79:H81" si="21">G79</f>
        <v>41816</v>
      </c>
      <c r="I79" s="179">
        <v>41791</v>
      </c>
      <c r="J79" s="180">
        <v>90</v>
      </c>
      <c r="K79" s="182"/>
      <c r="L79" s="32">
        <f t="shared" si="19"/>
        <v>41906</v>
      </c>
      <c r="M79" s="207" t="s">
        <v>51</v>
      </c>
      <c r="N79" s="200" t="s">
        <v>39</v>
      </c>
      <c r="O79" s="201">
        <v>2318</v>
      </c>
      <c r="P79" s="202">
        <v>41845</v>
      </c>
      <c r="Q79" s="201">
        <v>19866</v>
      </c>
      <c r="R79" s="203">
        <v>41848</v>
      </c>
      <c r="S79" s="212" t="s">
        <v>40</v>
      </c>
      <c r="T79" s="205" t="s">
        <v>41</v>
      </c>
      <c r="U79" s="223"/>
      <c r="V79" s="223"/>
      <c r="W79" s="223"/>
      <c r="X79" s="223"/>
      <c r="Y79" s="223"/>
      <c r="Z79" s="223"/>
      <c r="AA79" s="223"/>
      <c r="AB79" s="223"/>
      <c r="AC79" s="206"/>
      <c r="AD79" s="202"/>
      <c r="AE79" s="219"/>
      <c r="AF79" s="202"/>
      <c r="AG79" s="219"/>
      <c r="AH79" s="219"/>
      <c r="AI79" s="42" t="s">
        <v>61</v>
      </c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</row>
    <row r="80" spans="1:223" ht="15.75" customHeight="1">
      <c r="A80" s="10">
        <v>79</v>
      </c>
      <c r="B80" s="186" t="s">
        <v>173</v>
      </c>
      <c r="C80" s="175" t="s">
        <v>84</v>
      </c>
      <c r="D80" s="176" t="s">
        <v>85</v>
      </c>
      <c r="E80" s="177">
        <v>5225</v>
      </c>
      <c r="F80" s="178">
        <v>41817</v>
      </c>
      <c r="G80" s="178">
        <v>41817</v>
      </c>
      <c r="H80" s="236">
        <f t="shared" si="21"/>
        <v>41817</v>
      </c>
      <c r="I80" s="179">
        <v>41791</v>
      </c>
      <c r="J80" s="180">
        <v>90</v>
      </c>
      <c r="K80" s="182"/>
      <c r="L80" s="32">
        <f t="shared" si="19"/>
        <v>41907</v>
      </c>
      <c r="M80" s="207" t="s">
        <v>51</v>
      </c>
      <c r="N80" s="200" t="s">
        <v>39</v>
      </c>
      <c r="O80" s="201">
        <v>2317</v>
      </c>
      <c r="P80" s="202">
        <v>41845</v>
      </c>
      <c r="Q80" s="201">
        <v>19866</v>
      </c>
      <c r="R80" s="203">
        <v>41848</v>
      </c>
      <c r="S80" s="204" t="s">
        <v>40</v>
      </c>
      <c r="T80" s="206" t="s">
        <v>62</v>
      </c>
      <c r="U80" s="223" t="s">
        <v>53</v>
      </c>
      <c r="V80" s="223" t="s">
        <v>53</v>
      </c>
      <c r="W80" s="223"/>
      <c r="X80" s="223"/>
      <c r="Y80" s="223"/>
      <c r="Z80" s="223"/>
      <c r="AA80" s="223"/>
      <c r="AB80" s="223"/>
      <c r="AC80" s="220">
        <v>208</v>
      </c>
      <c r="AD80" s="202">
        <v>41871</v>
      </c>
      <c r="AE80" s="219">
        <v>160</v>
      </c>
      <c r="AF80" s="202">
        <v>41872</v>
      </c>
      <c r="AG80" s="219">
        <v>32</v>
      </c>
      <c r="AH80" s="219" t="s">
        <v>42</v>
      </c>
      <c r="AI80" s="42" t="s">
        <v>43</v>
      </c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</row>
    <row r="81" spans="1:223" ht="15.75" customHeight="1">
      <c r="A81" s="10">
        <v>80</v>
      </c>
      <c r="B81" s="186" t="s">
        <v>173</v>
      </c>
      <c r="C81" s="175" t="s">
        <v>84</v>
      </c>
      <c r="D81" s="176" t="s">
        <v>85</v>
      </c>
      <c r="E81" s="177">
        <v>5275</v>
      </c>
      <c r="F81" s="178">
        <v>41911</v>
      </c>
      <c r="G81" s="178">
        <v>41911</v>
      </c>
      <c r="H81" s="236">
        <f t="shared" si="21"/>
        <v>41911</v>
      </c>
      <c r="I81" s="179">
        <v>41883</v>
      </c>
      <c r="J81" s="180">
        <v>90</v>
      </c>
      <c r="K81" s="182"/>
      <c r="L81" s="32">
        <f t="shared" si="19"/>
        <v>42001</v>
      </c>
      <c r="M81" s="207" t="s">
        <v>51</v>
      </c>
      <c r="N81" s="200" t="s">
        <v>39</v>
      </c>
      <c r="O81" s="201">
        <v>2435</v>
      </c>
      <c r="P81" s="202">
        <v>41933</v>
      </c>
      <c r="Q81" s="201">
        <v>19928</v>
      </c>
      <c r="R81" s="203">
        <v>41934</v>
      </c>
      <c r="S81" s="204">
        <v>3</v>
      </c>
      <c r="T81" s="205" t="s">
        <v>41</v>
      </c>
      <c r="U81" s="223"/>
      <c r="V81" s="223"/>
      <c r="W81" s="223"/>
      <c r="X81" s="223"/>
      <c r="Y81" s="223"/>
      <c r="Z81" s="223"/>
      <c r="AA81" s="223"/>
      <c r="AB81" s="223"/>
      <c r="AC81" s="220">
        <v>275</v>
      </c>
      <c r="AD81" s="202">
        <v>41928</v>
      </c>
      <c r="AE81" s="219">
        <v>31</v>
      </c>
      <c r="AF81" s="202">
        <v>41932</v>
      </c>
      <c r="AG81" s="219">
        <v>31</v>
      </c>
      <c r="AH81" s="219" t="s">
        <v>42</v>
      </c>
      <c r="AI81" s="42" t="s">
        <v>43</v>
      </c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</row>
    <row r="82" spans="1:223" ht="15.75" customHeight="1">
      <c r="A82" s="10">
        <v>81</v>
      </c>
      <c r="B82" s="186" t="s">
        <v>174</v>
      </c>
      <c r="C82" s="175" t="s">
        <v>56</v>
      </c>
      <c r="D82" s="176" t="s">
        <v>90</v>
      </c>
      <c r="E82" s="177">
        <v>49</v>
      </c>
      <c r="F82" s="178">
        <v>41798</v>
      </c>
      <c r="G82" s="178">
        <v>41799</v>
      </c>
      <c r="H82" s="236">
        <v>41803</v>
      </c>
      <c r="I82" s="179">
        <v>41791</v>
      </c>
      <c r="J82" s="180">
        <v>180</v>
      </c>
      <c r="K82" s="181"/>
      <c r="L82" s="32">
        <f t="shared" ref="L82:L83" si="22">SUM(H82+J82)-1</f>
        <v>41982</v>
      </c>
      <c r="M82" s="207" t="s">
        <v>51</v>
      </c>
      <c r="N82" s="200" t="s">
        <v>39</v>
      </c>
      <c r="O82" s="201">
        <v>2252</v>
      </c>
      <c r="P82" s="202">
        <v>41802</v>
      </c>
      <c r="Q82" s="201">
        <v>19837</v>
      </c>
      <c r="R82" s="203">
        <v>41803</v>
      </c>
      <c r="S82" s="204" t="s">
        <v>97</v>
      </c>
      <c r="T82" s="205" t="s">
        <v>41</v>
      </c>
      <c r="U82" s="223"/>
      <c r="V82" s="223"/>
      <c r="W82" s="223"/>
      <c r="X82" s="223"/>
      <c r="Y82" s="223"/>
      <c r="Z82" s="223"/>
      <c r="AA82" s="223"/>
      <c r="AB82" s="223"/>
      <c r="AC82" s="220">
        <v>170</v>
      </c>
      <c r="AD82" s="202">
        <v>41814</v>
      </c>
      <c r="AE82" s="219">
        <v>119</v>
      </c>
      <c r="AF82" s="202">
        <v>41815</v>
      </c>
      <c r="AG82" s="219">
        <v>38</v>
      </c>
      <c r="AH82" s="219" t="s">
        <v>67</v>
      </c>
      <c r="AI82" s="42" t="s">
        <v>43</v>
      </c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</row>
    <row r="83" spans="1:223" ht="15.75" customHeight="1">
      <c r="A83" s="10">
        <v>82</v>
      </c>
      <c r="B83" s="186" t="s">
        <v>175</v>
      </c>
      <c r="C83" s="175" t="s">
        <v>104</v>
      </c>
      <c r="D83" s="176" t="s">
        <v>123</v>
      </c>
      <c r="E83" s="177">
        <v>41</v>
      </c>
      <c r="F83" s="178">
        <v>41798</v>
      </c>
      <c r="G83" s="178">
        <v>41799</v>
      </c>
      <c r="H83" s="236">
        <v>41803</v>
      </c>
      <c r="I83" s="179">
        <v>41791</v>
      </c>
      <c r="J83" s="180">
        <v>180</v>
      </c>
      <c r="K83" s="181"/>
      <c r="L83" s="32">
        <f t="shared" si="22"/>
        <v>41982</v>
      </c>
      <c r="M83" s="207" t="s">
        <v>68</v>
      </c>
      <c r="N83" s="200" t="s">
        <v>39</v>
      </c>
      <c r="O83" s="201">
        <v>2252</v>
      </c>
      <c r="P83" s="202">
        <v>41802</v>
      </c>
      <c r="Q83" s="201">
        <v>19837</v>
      </c>
      <c r="R83" s="203">
        <v>41803</v>
      </c>
      <c r="S83" s="204" t="s">
        <v>97</v>
      </c>
      <c r="T83" s="205" t="s">
        <v>41</v>
      </c>
      <c r="U83" s="223"/>
      <c r="V83" s="223"/>
      <c r="W83" s="223"/>
      <c r="X83" s="223"/>
      <c r="Y83" s="223"/>
      <c r="Z83" s="223"/>
      <c r="AA83" s="223"/>
      <c r="AB83" s="223"/>
      <c r="AC83" s="220">
        <v>170</v>
      </c>
      <c r="AD83" s="202">
        <v>41814</v>
      </c>
      <c r="AE83" s="219">
        <v>119</v>
      </c>
      <c r="AF83" s="202">
        <v>41815</v>
      </c>
      <c r="AG83" s="219">
        <v>38</v>
      </c>
      <c r="AH83" s="219" t="s">
        <v>67</v>
      </c>
      <c r="AI83" s="42" t="s">
        <v>43</v>
      </c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</row>
    <row r="84" spans="1:223" ht="15.75" customHeight="1">
      <c r="A84" s="10">
        <v>83</v>
      </c>
      <c r="B84" s="170" t="s">
        <v>176</v>
      </c>
      <c r="C84" s="163" t="s">
        <v>45</v>
      </c>
      <c r="D84" s="164" t="s">
        <v>46</v>
      </c>
      <c r="E84" s="165">
        <v>184</v>
      </c>
      <c r="F84" s="166">
        <v>41682</v>
      </c>
      <c r="G84" s="166">
        <v>41682</v>
      </c>
      <c r="H84" s="233">
        <v>41682</v>
      </c>
      <c r="I84" s="167">
        <v>41671</v>
      </c>
      <c r="J84" s="168">
        <v>90</v>
      </c>
      <c r="K84" s="169"/>
      <c r="L84" s="32">
        <f t="shared" ref="L84:L96" si="23">SUM(H84+J84)</f>
        <v>41772</v>
      </c>
      <c r="M84" s="192" t="s">
        <v>47</v>
      </c>
      <c r="N84" s="193" t="s">
        <v>39</v>
      </c>
      <c r="O84" s="194" t="s">
        <v>48</v>
      </c>
      <c r="P84" s="195" t="s">
        <v>49</v>
      </c>
      <c r="Q84" s="195" t="s">
        <v>49</v>
      </c>
      <c r="R84" s="195" t="s">
        <v>49</v>
      </c>
      <c r="S84" s="195" t="s">
        <v>49</v>
      </c>
      <c r="T84" s="196" t="s">
        <v>41</v>
      </c>
      <c r="U84" s="224"/>
      <c r="V84" s="224"/>
      <c r="W84" s="224"/>
      <c r="X84" s="224"/>
      <c r="Y84" s="224"/>
      <c r="Z84" s="224"/>
      <c r="AA84" s="224"/>
      <c r="AB84" s="224"/>
      <c r="AC84" s="195" t="s">
        <v>49</v>
      </c>
      <c r="AD84" s="195" t="s">
        <v>49</v>
      </c>
      <c r="AE84" s="195" t="s">
        <v>49</v>
      </c>
      <c r="AF84" s="195" t="s">
        <v>49</v>
      </c>
      <c r="AG84" s="195" t="s">
        <v>49</v>
      </c>
      <c r="AH84" s="195" t="s">
        <v>49</v>
      </c>
      <c r="AI84" s="43" t="s">
        <v>50</v>
      </c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</row>
    <row r="85" spans="1:223" ht="15.75" customHeight="1">
      <c r="A85" s="10">
        <v>84</v>
      </c>
      <c r="B85" s="170" t="s">
        <v>176</v>
      </c>
      <c r="C85" s="163" t="s">
        <v>45</v>
      </c>
      <c r="D85" s="164" t="s">
        <v>46</v>
      </c>
      <c r="E85" s="165">
        <v>257</v>
      </c>
      <c r="F85" s="166">
        <v>41804</v>
      </c>
      <c r="G85" s="166">
        <v>41806</v>
      </c>
      <c r="H85" s="233">
        <f>F85</f>
        <v>41804</v>
      </c>
      <c r="I85" s="167">
        <v>41791</v>
      </c>
      <c r="J85" s="168">
        <v>90</v>
      </c>
      <c r="K85" s="169"/>
      <c r="L85" s="44">
        <f t="shared" si="23"/>
        <v>41894</v>
      </c>
      <c r="M85" s="192" t="s">
        <v>150</v>
      </c>
      <c r="N85" s="193" t="s">
        <v>39</v>
      </c>
      <c r="O85" s="195" t="s">
        <v>49</v>
      </c>
      <c r="P85" s="195" t="s">
        <v>49</v>
      </c>
      <c r="Q85" s="195" t="s">
        <v>49</v>
      </c>
      <c r="R85" s="195" t="s">
        <v>49</v>
      </c>
      <c r="S85" s="195" t="s">
        <v>49</v>
      </c>
      <c r="T85" s="196" t="s">
        <v>52</v>
      </c>
      <c r="U85" s="224"/>
      <c r="V85" s="224"/>
      <c r="W85" s="224"/>
      <c r="X85" s="224"/>
      <c r="Y85" s="224"/>
      <c r="Z85" s="224"/>
      <c r="AA85" s="224"/>
      <c r="AB85" s="224"/>
      <c r="AC85" s="195" t="s">
        <v>49</v>
      </c>
      <c r="AD85" s="195" t="s">
        <v>49</v>
      </c>
      <c r="AE85" s="195" t="s">
        <v>49</v>
      </c>
      <c r="AF85" s="195" t="s">
        <v>49</v>
      </c>
      <c r="AG85" s="195" t="s">
        <v>49</v>
      </c>
      <c r="AH85" s="195" t="s">
        <v>49</v>
      </c>
      <c r="AI85" s="43" t="s">
        <v>50</v>
      </c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</row>
    <row r="86" spans="1:223" ht="15.75" customHeight="1">
      <c r="A86" s="10">
        <v>85</v>
      </c>
      <c r="B86" s="170" t="s">
        <v>176</v>
      </c>
      <c r="C86" s="170" t="s">
        <v>45</v>
      </c>
      <c r="D86" s="171" t="s">
        <v>46</v>
      </c>
      <c r="E86" s="165">
        <v>264</v>
      </c>
      <c r="F86" s="172">
        <v>41820</v>
      </c>
      <c r="G86" s="172">
        <v>41820</v>
      </c>
      <c r="H86" s="233">
        <f>G86</f>
        <v>41820</v>
      </c>
      <c r="I86" s="173">
        <v>41791</v>
      </c>
      <c r="J86" s="168">
        <v>90</v>
      </c>
      <c r="K86" s="174"/>
      <c r="L86" s="44">
        <f t="shared" si="23"/>
        <v>41910</v>
      </c>
      <c r="M86" s="193" t="s">
        <v>51</v>
      </c>
      <c r="N86" s="193" t="s">
        <v>39</v>
      </c>
      <c r="O86" s="197" t="s">
        <v>49</v>
      </c>
      <c r="P86" s="197" t="s">
        <v>49</v>
      </c>
      <c r="Q86" s="197" t="s">
        <v>49</v>
      </c>
      <c r="R86" s="197" t="s">
        <v>49</v>
      </c>
      <c r="S86" s="197" t="s">
        <v>49</v>
      </c>
      <c r="T86" s="196" t="s">
        <v>52</v>
      </c>
      <c r="U86" s="225"/>
      <c r="V86" s="225"/>
      <c r="W86" s="225"/>
      <c r="X86" s="225"/>
      <c r="Y86" s="225"/>
      <c r="Z86" s="225"/>
      <c r="AA86" s="225"/>
      <c r="AB86" s="225"/>
      <c r="AC86" s="198"/>
      <c r="AD86" s="209"/>
      <c r="AE86" s="218"/>
      <c r="AF86" s="209"/>
      <c r="AG86" s="218"/>
      <c r="AH86" s="218"/>
      <c r="AI86" s="43" t="s">
        <v>50</v>
      </c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</row>
    <row r="87" spans="1:223" ht="15.75" customHeight="1">
      <c r="A87" s="10">
        <v>86</v>
      </c>
      <c r="B87" s="170" t="s">
        <v>177</v>
      </c>
      <c r="C87" s="163" t="s">
        <v>74</v>
      </c>
      <c r="D87" s="164" t="s">
        <v>178</v>
      </c>
      <c r="E87" s="165">
        <v>27</v>
      </c>
      <c r="F87" s="166">
        <v>41683</v>
      </c>
      <c r="G87" s="166">
        <v>41683</v>
      </c>
      <c r="H87" s="233">
        <v>41683</v>
      </c>
      <c r="I87" s="167">
        <v>41671</v>
      </c>
      <c r="J87" s="168">
        <v>90</v>
      </c>
      <c r="K87" s="169"/>
      <c r="L87" s="32">
        <f t="shared" si="23"/>
        <v>41773</v>
      </c>
      <c r="M87" s="192" t="s">
        <v>47</v>
      </c>
      <c r="N87" s="193" t="s">
        <v>39</v>
      </c>
      <c r="O87" s="194" t="s">
        <v>48</v>
      </c>
      <c r="P87" s="195" t="s">
        <v>49</v>
      </c>
      <c r="Q87" s="195" t="s">
        <v>49</v>
      </c>
      <c r="R87" s="195" t="s">
        <v>49</v>
      </c>
      <c r="S87" s="195" t="s">
        <v>49</v>
      </c>
      <c r="T87" s="196" t="s">
        <v>41</v>
      </c>
      <c r="U87" s="224"/>
      <c r="V87" s="224"/>
      <c r="W87" s="224"/>
      <c r="X87" s="224"/>
      <c r="Y87" s="224"/>
      <c r="Z87" s="224"/>
      <c r="AA87" s="224"/>
      <c r="AB87" s="224"/>
      <c r="AC87" s="195" t="s">
        <v>49</v>
      </c>
      <c r="AD87" s="195" t="s">
        <v>49</v>
      </c>
      <c r="AE87" s="195" t="s">
        <v>49</v>
      </c>
      <c r="AF87" s="195" t="s">
        <v>49</v>
      </c>
      <c r="AG87" s="195" t="s">
        <v>49</v>
      </c>
      <c r="AH87" s="195" t="s">
        <v>49</v>
      </c>
      <c r="AI87" s="43" t="s">
        <v>50</v>
      </c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</row>
    <row r="88" spans="1:223" ht="15.75" customHeight="1">
      <c r="A88" s="10">
        <v>87</v>
      </c>
      <c r="B88" s="170" t="s">
        <v>179</v>
      </c>
      <c r="C88" s="163" t="s">
        <v>159</v>
      </c>
      <c r="D88" s="164" t="s">
        <v>180</v>
      </c>
      <c r="E88" s="165">
        <v>3503</v>
      </c>
      <c r="F88" s="166">
        <v>41681</v>
      </c>
      <c r="G88" s="166">
        <v>41681</v>
      </c>
      <c r="H88" s="233">
        <v>41681</v>
      </c>
      <c r="I88" s="167">
        <v>41671</v>
      </c>
      <c r="J88" s="168">
        <v>90</v>
      </c>
      <c r="K88" s="169"/>
      <c r="L88" s="32">
        <f t="shared" si="23"/>
        <v>41771</v>
      </c>
      <c r="M88" s="192" t="s">
        <v>47</v>
      </c>
      <c r="N88" s="193" t="s">
        <v>39</v>
      </c>
      <c r="O88" s="194" t="s">
        <v>48</v>
      </c>
      <c r="P88" s="195" t="s">
        <v>49</v>
      </c>
      <c r="Q88" s="195" t="s">
        <v>49</v>
      </c>
      <c r="R88" s="195" t="s">
        <v>49</v>
      </c>
      <c r="S88" s="195" t="s">
        <v>49</v>
      </c>
      <c r="T88" s="198" t="s">
        <v>62</v>
      </c>
      <c r="U88" s="224"/>
      <c r="V88" s="224" t="s">
        <v>63</v>
      </c>
      <c r="W88" s="224"/>
      <c r="X88" s="224"/>
      <c r="Y88" s="224"/>
      <c r="Z88" s="224"/>
      <c r="AA88" s="224"/>
      <c r="AB88" s="224"/>
      <c r="AC88" s="195" t="s">
        <v>49</v>
      </c>
      <c r="AD88" s="195" t="s">
        <v>49</v>
      </c>
      <c r="AE88" s="195" t="s">
        <v>49</v>
      </c>
      <c r="AF88" s="195" t="s">
        <v>49</v>
      </c>
      <c r="AG88" s="195" t="s">
        <v>49</v>
      </c>
      <c r="AH88" s="195" t="s">
        <v>49</v>
      </c>
      <c r="AI88" s="43" t="s">
        <v>50</v>
      </c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</row>
    <row r="89" spans="1:223" ht="15.75" customHeight="1">
      <c r="A89" s="10">
        <v>88</v>
      </c>
      <c r="B89" s="186" t="s">
        <v>181</v>
      </c>
      <c r="C89" s="175" t="s">
        <v>142</v>
      </c>
      <c r="D89" s="176" t="s">
        <v>182</v>
      </c>
      <c r="E89" s="177">
        <v>86</v>
      </c>
      <c r="F89" s="178">
        <v>41705</v>
      </c>
      <c r="G89" s="178">
        <v>41710</v>
      </c>
      <c r="H89" s="236">
        <f t="shared" ref="H89:H90" si="24">F89</f>
        <v>41705</v>
      </c>
      <c r="I89" s="179">
        <v>41699</v>
      </c>
      <c r="J89" s="180">
        <v>90</v>
      </c>
      <c r="K89" s="181"/>
      <c r="L89" s="32">
        <f t="shared" si="23"/>
        <v>41795</v>
      </c>
      <c r="M89" s="199" t="s">
        <v>80</v>
      </c>
      <c r="N89" s="200" t="s">
        <v>39</v>
      </c>
      <c r="O89" s="201">
        <v>12122</v>
      </c>
      <c r="P89" s="202">
        <v>41365</v>
      </c>
      <c r="Q89" s="201">
        <v>19790</v>
      </c>
      <c r="R89" s="203">
        <v>41731</v>
      </c>
      <c r="S89" s="204">
        <v>3</v>
      </c>
      <c r="T89" s="206" t="s">
        <v>62</v>
      </c>
      <c r="U89" s="223" t="s">
        <v>63</v>
      </c>
      <c r="V89" s="223"/>
      <c r="W89" s="223"/>
      <c r="X89" s="223"/>
      <c r="Y89" s="223"/>
      <c r="Z89" s="223"/>
      <c r="AA89" s="223"/>
      <c r="AB89" s="223"/>
      <c r="AC89" s="206"/>
      <c r="AD89" s="202"/>
      <c r="AE89" s="219"/>
      <c r="AF89" s="202"/>
      <c r="AG89" s="219"/>
      <c r="AH89" s="219"/>
      <c r="AI89" s="42" t="s">
        <v>61</v>
      </c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</row>
    <row r="90" spans="1:223" ht="15.75" customHeight="1">
      <c r="A90" s="10">
        <v>89</v>
      </c>
      <c r="B90" s="186" t="s">
        <v>181</v>
      </c>
      <c r="C90" s="175" t="s">
        <v>142</v>
      </c>
      <c r="D90" s="176" t="s">
        <v>182</v>
      </c>
      <c r="E90" s="177">
        <v>168</v>
      </c>
      <c r="F90" s="178">
        <v>41818</v>
      </c>
      <c r="G90" s="178">
        <v>41821</v>
      </c>
      <c r="H90" s="236">
        <f t="shared" si="24"/>
        <v>41818</v>
      </c>
      <c r="I90" s="179">
        <v>41791</v>
      </c>
      <c r="J90" s="180">
        <v>90</v>
      </c>
      <c r="K90" s="181"/>
      <c r="L90" s="32">
        <f t="shared" si="23"/>
        <v>41908</v>
      </c>
      <c r="M90" s="199" t="s">
        <v>38</v>
      </c>
      <c r="N90" s="200" t="s">
        <v>39</v>
      </c>
      <c r="O90" s="201">
        <v>2294</v>
      </c>
      <c r="P90" s="202">
        <v>41836</v>
      </c>
      <c r="Q90" s="201">
        <v>19859</v>
      </c>
      <c r="R90" s="203">
        <v>41837</v>
      </c>
      <c r="S90" s="204" t="s">
        <v>93</v>
      </c>
      <c r="T90" s="206" t="s">
        <v>62</v>
      </c>
      <c r="U90" s="223" t="s">
        <v>53</v>
      </c>
      <c r="V90" s="223" t="s">
        <v>53</v>
      </c>
      <c r="W90" s="223" t="s">
        <v>53</v>
      </c>
      <c r="X90" s="223" t="s">
        <v>53</v>
      </c>
      <c r="Y90" s="223" t="s">
        <v>53</v>
      </c>
      <c r="Z90" s="223" t="s">
        <v>53</v>
      </c>
      <c r="AA90" s="223" t="s">
        <v>53</v>
      </c>
      <c r="AB90" s="223"/>
      <c r="AC90" s="206">
        <v>253</v>
      </c>
      <c r="AD90" s="202">
        <v>41912</v>
      </c>
      <c r="AE90" s="219">
        <v>189</v>
      </c>
      <c r="AF90" s="202">
        <v>41913</v>
      </c>
      <c r="AG90" s="219">
        <v>40</v>
      </c>
      <c r="AH90" s="219" t="s">
        <v>42</v>
      </c>
      <c r="AI90" s="42" t="s">
        <v>43</v>
      </c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</row>
    <row r="91" spans="1:223" ht="15.75" customHeight="1">
      <c r="A91" s="10">
        <v>90</v>
      </c>
      <c r="B91" s="247" t="s">
        <v>181</v>
      </c>
      <c r="C91" s="175" t="s">
        <v>142</v>
      </c>
      <c r="D91" s="176" t="s">
        <v>182</v>
      </c>
      <c r="E91" s="177">
        <v>249</v>
      </c>
      <c r="F91" s="178">
        <v>41818</v>
      </c>
      <c r="G91" s="178">
        <v>41907</v>
      </c>
      <c r="H91" s="236">
        <v>41908</v>
      </c>
      <c r="I91" s="179">
        <v>41883</v>
      </c>
      <c r="J91" s="180">
        <v>90</v>
      </c>
      <c r="K91" s="181" t="s">
        <v>58</v>
      </c>
      <c r="L91" s="32">
        <f t="shared" si="23"/>
        <v>41998</v>
      </c>
      <c r="M91" s="200" t="s">
        <v>72</v>
      </c>
      <c r="N91" s="200" t="s">
        <v>60</v>
      </c>
      <c r="O91" s="201">
        <v>2414</v>
      </c>
      <c r="P91" s="202">
        <v>41914</v>
      </c>
      <c r="Q91" s="201">
        <v>19915</v>
      </c>
      <c r="R91" s="203">
        <v>41915</v>
      </c>
      <c r="S91" s="204">
        <v>1</v>
      </c>
      <c r="T91" s="205" t="s">
        <v>41</v>
      </c>
      <c r="U91" s="223"/>
      <c r="V91" s="223"/>
      <c r="W91" s="223"/>
      <c r="X91" s="223"/>
      <c r="Y91" s="223"/>
      <c r="Z91" s="223"/>
      <c r="AA91" s="223"/>
      <c r="AB91" s="223"/>
      <c r="AC91" s="206">
        <v>253</v>
      </c>
      <c r="AD91" s="202">
        <v>41912</v>
      </c>
      <c r="AE91" s="219">
        <v>189</v>
      </c>
      <c r="AF91" s="202">
        <v>41913</v>
      </c>
      <c r="AG91" s="219">
        <v>40</v>
      </c>
      <c r="AH91" s="219" t="s">
        <v>42</v>
      </c>
      <c r="AI91" s="42" t="s">
        <v>43</v>
      </c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</row>
    <row r="92" spans="1:223" ht="15.75" customHeight="1">
      <c r="A92" s="10">
        <v>91</v>
      </c>
      <c r="B92" s="170" t="s">
        <v>181</v>
      </c>
      <c r="C92" s="163" t="s">
        <v>142</v>
      </c>
      <c r="D92" s="164" t="s">
        <v>182</v>
      </c>
      <c r="E92" s="165">
        <v>234</v>
      </c>
      <c r="F92" s="166">
        <v>41884</v>
      </c>
      <c r="G92" s="166">
        <v>41886</v>
      </c>
      <c r="H92" s="233">
        <v>41884</v>
      </c>
      <c r="I92" s="167">
        <v>41883</v>
      </c>
      <c r="J92" s="168">
        <v>90</v>
      </c>
      <c r="K92" s="169"/>
      <c r="L92" s="32">
        <f t="shared" si="23"/>
        <v>41974</v>
      </c>
      <c r="M92" s="192" t="s">
        <v>150</v>
      </c>
      <c r="N92" s="193" t="s">
        <v>39</v>
      </c>
      <c r="O92" s="197"/>
      <c r="P92" s="209"/>
      <c r="Q92" s="197"/>
      <c r="R92" s="210"/>
      <c r="S92" s="211"/>
      <c r="T92" s="198" t="s">
        <v>62</v>
      </c>
      <c r="U92" s="224" t="s">
        <v>63</v>
      </c>
      <c r="V92" s="224" t="s">
        <v>63</v>
      </c>
      <c r="W92" s="224"/>
      <c r="X92" s="224"/>
      <c r="Y92" s="224"/>
      <c r="Z92" s="224"/>
      <c r="AA92" s="224"/>
      <c r="AB92" s="224"/>
      <c r="AC92" s="198"/>
      <c r="AD92" s="209"/>
      <c r="AE92" s="218"/>
      <c r="AF92" s="209"/>
      <c r="AG92" s="218"/>
      <c r="AH92" s="218"/>
      <c r="AI92" s="43" t="s">
        <v>50</v>
      </c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</row>
    <row r="93" spans="1:223" ht="15.75" customHeight="1">
      <c r="A93" s="10">
        <v>92</v>
      </c>
      <c r="B93" s="170" t="s">
        <v>183</v>
      </c>
      <c r="C93" s="163" t="s">
        <v>45</v>
      </c>
      <c r="D93" s="164" t="s">
        <v>152</v>
      </c>
      <c r="E93" s="165">
        <v>41</v>
      </c>
      <c r="F93" s="166">
        <v>41683</v>
      </c>
      <c r="G93" s="166">
        <v>41683</v>
      </c>
      <c r="H93" s="233">
        <v>41683</v>
      </c>
      <c r="I93" s="167">
        <v>41671</v>
      </c>
      <c r="J93" s="168">
        <v>90</v>
      </c>
      <c r="K93" s="183"/>
      <c r="L93" s="32">
        <f t="shared" si="23"/>
        <v>41773</v>
      </c>
      <c r="M93" s="192" t="s">
        <v>47</v>
      </c>
      <c r="N93" s="193" t="s">
        <v>39</v>
      </c>
      <c r="O93" s="194" t="s">
        <v>48</v>
      </c>
      <c r="P93" s="195" t="s">
        <v>49</v>
      </c>
      <c r="Q93" s="195" t="s">
        <v>49</v>
      </c>
      <c r="R93" s="195" t="s">
        <v>49</v>
      </c>
      <c r="S93" s="195" t="s">
        <v>49</v>
      </c>
      <c r="T93" s="196" t="s">
        <v>41</v>
      </c>
      <c r="U93" s="224"/>
      <c r="V93" s="224"/>
      <c r="W93" s="224"/>
      <c r="X93" s="224"/>
      <c r="Y93" s="224"/>
      <c r="Z93" s="224"/>
      <c r="AA93" s="224"/>
      <c r="AB93" s="224"/>
      <c r="AC93" s="195" t="s">
        <v>49</v>
      </c>
      <c r="AD93" s="195" t="s">
        <v>49</v>
      </c>
      <c r="AE93" s="195" t="s">
        <v>49</v>
      </c>
      <c r="AF93" s="195" t="s">
        <v>49</v>
      </c>
      <c r="AG93" s="195" t="s">
        <v>49</v>
      </c>
      <c r="AH93" s="195" t="s">
        <v>49</v>
      </c>
      <c r="AI93" s="43" t="s">
        <v>50</v>
      </c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</row>
    <row r="94" spans="1:223" ht="15.75" customHeight="1">
      <c r="A94" s="10">
        <v>93</v>
      </c>
      <c r="B94" s="186" t="s">
        <v>185</v>
      </c>
      <c r="C94" s="175" t="s">
        <v>101</v>
      </c>
      <c r="D94" s="176" t="s">
        <v>102</v>
      </c>
      <c r="E94" s="177">
        <v>6</v>
      </c>
      <c r="F94" s="178">
        <v>41760</v>
      </c>
      <c r="G94" s="178">
        <v>41767</v>
      </c>
      <c r="H94" s="236">
        <f>F94</f>
        <v>41760</v>
      </c>
      <c r="I94" s="179">
        <v>41760</v>
      </c>
      <c r="J94" s="180">
        <v>90</v>
      </c>
      <c r="K94" s="182"/>
      <c r="L94" s="32">
        <f t="shared" si="23"/>
        <v>41850</v>
      </c>
      <c r="M94" s="199" t="s">
        <v>150</v>
      </c>
      <c r="N94" s="200" t="s">
        <v>39</v>
      </c>
      <c r="O94" s="201">
        <v>2245</v>
      </c>
      <c r="P94" s="202">
        <v>41801</v>
      </c>
      <c r="Q94" s="201">
        <v>19836</v>
      </c>
      <c r="R94" s="203">
        <v>41802</v>
      </c>
      <c r="S94" s="204">
        <v>3</v>
      </c>
      <c r="T94" s="205" t="s">
        <v>41</v>
      </c>
      <c r="U94" s="223"/>
      <c r="V94" s="223"/>
      <c r="W94" s="223"/>
      <c r="X94" s="223"/>
      <c r="Y94" s="223"/>
      <c r="Z94" s="223"/>
      <c r="AA94" s="223"/>
      <c r="AB94" s="223"/>
      <c r="AC94" s="206"/>
      <c r="AD94" s="202"/>
      <c r="AE94" s="219"/>
      <c r="AF94" s="202"/>
      <c r="AG94" s="219"/>
      <c r="AH94" s="219"/>
      <c r="AI94" s="42" t="s">
        <v>61</v>
      </c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</row>
    <row r="95" spans="1:223" ht="15.75" customHeight="1">
      <c r="A95" s="10">
        <v>94</v>
      </c>
      <c r="B95" s="170" t="s">
        <v>185</v>
      </c>
      <c r="C95" s="163" t="s">
        <v>101</v>
      </c>
      <c r="D95" s="164" t="s">
        <v>102</v>
      </c>
      <c r="E95" s="165">
        <v>16</v>
      </c>
      <c r="F95" s="166">
        <v>41760</v>
      </c>
      <c r="G95" s="166">
        <v>41859</v>
      </c>
      <c r="H95" s="233">
        <v>41850</v>
      </c>
      <c r="I95" s="167">
        <v>41852</v>
      </c>
      <c r="J95" s="168">
        <v>90</v>
      </c>
      <c r="K95" s="169" t="s">
        <v>58</v>
      </c>
      <c r="L95" s="32">
        <f t="shared" si="23"/>
        <v>41940</v>
      </c>
      <c r="M95" s="192" t="s">
        <v>155</v>
      </c>
      <c r="N95" s="193" t="s">
        <v>60</v>
      </c>
      <c r="O95" s="197"/>
      <c r="P95" s="209"/>
      <c r="Q95" s="197"/>
      <c r="R95" s="210"/>
      <c r="S95" s="211"/>
      <c r="T95" s="196" t="s">
        <v>41</v>
      </c>
      <c r="U95" s="224"/>
      <c r="V95" s="224"/>
      <c r="W95" s="224"/>
      <c r="X95" s="224"/>
      <c r="Y95" s="224"/>
      <c r="Z95" s="224"/>
      <c r="AA95" s="224"/>
      <c r="AB95" s="224"/>
      <c r="AC95" s="198"/>
      <c r="AD95" s="209"/>
      <c r="AE95" s="218"/>
      <c r="AF95" s="209"/>
      <c r="AG95" s="218"/>
      <c r="AH95" s="218"/>
      <c r="AI95" s="43" t="s">
        <v>50</v>
      </c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</row>
    <row r="96" spans="1:223" ht="15.75" customHeight="1">
      <c r="A96" s="10">
        <v>95</v>
      </c>
      <c r="B96" s="170" t="s">
        <v>186</v>
      </c>
      <c r="C96" s="163" t="s">
        <v>84</v>
      </c>
      <c r="D96" s="164" t="s">
        <v>116</v>
      </c>
      <c r="E96" s="165">
        <v>24</v>
      </c>
      <c r="F96" s="166">
        <v>41687</v>
      </c>
      <c r="G96" s="166">
        <v>41687</v>
      </c>
      <c r="H96" s="233">
        <v>41687</v>
      </c>
      <c r="I96" s="167">
        <v>41671</v>
      </c>
      <c r="J96" s="168">
        <v>90</v>
      </c>
      <c r="K96" s="169"/>
      <c r="L96" s="32">
        <f t="shared" si="23"/>
        <v>41777</v>
      </c>
      <c r="M96" s="192" t="s">
        <v>47</v>
      </c>
      <c r="N96" s="193" t="s">
        <v>39</v>
      </c>
      <c r="O96" s="194" t="s">
        <v>48</v>
      </c>
      <c r="P96" s="195" t="s">
        <v>49</v>
      </c>
      <c r="Q96" s="195" t="s">
        <v>49</v>
      </c>
      <c r="R96" s="195" t="s">
        <v>49</v>
      </c>
      <c r="S96" s="195" t="s">
        <v>49</v>
      </c>
      <c r="T96" s="196" t="s">
        <v>41</v>
      </c>
      <c r="U96" s="224"/>
      <c r="V96" s="224"/>
      <c r="W96" s="224"/>
      <c r="X96" s="224"/>
      <c r="Y96" s="224"/>
      <c r="Z96" s="224"/>
      <c r="AA96" s="224"/>
      <c r="AB96" s="224"/>
      <c r="AC96" s="195" t="s">
        <v>49</v>
      </c>
      <c r="AD96" s="195" t="s">
        <v>49</v>
      </c>
      <c r="AE96" s="195" t="s">
        <v>49</v>
      </c>
      <c r="AF96" s="195" t="s">
        <v>49</v>
      </c>
      <c r="AG96" s="195" t="s">
        <v>49</v>
      </c>
      <c r="AH96" s="195" t="s">
        <v>49</v>
      </c>
      <c r="AI96" s="43" t="s">
        <v>50</v>
      </c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</row>
    <row r="97" spans="1:223" ht="15.75" customHeight="1">
      <c r="A97" s="10">
        <v>96</v>
      </c>
      <c r="B97" s="186" t="s">
        <v>187</v>
      </c>
      <c r="C97" s="187" t="s">
        <v>169</v>
      </c>
      <c r="D97" s="188" t="s">
        <v>170</v>
      </c>
      <c r="E97" s="177" t="s">
        <v>188</v>
      </c>
      <c r="F97" s="178">
        <v>41798</v>
      </c>
      <c r="G97" s="178">
        <v>41798</v>
      </c>
      <c r="H97" s="236">
        <v>41803</v>
      </c>
      <c r="I97" s="179">
        <v>41791</v>
      </c>
      <c r="J97" s="180">
        <v>90</v>
      </c>
      <c r="K97" s="181"/>
      <c r="L97" s="32">
        <f>SUM(H97+J97)-1</f>
        <v>41892</v>
      </c>
      <c r="M97" s="207" t="s">
        <v>189</v>
      </c>
      <c r="N97" s="200" t="s">
        <v>190</v>
      </c>
      <c r="O97" s="201">
        <v>2274</v>
      </c>
      <c r="P97" s="202">
        <v>41817</v>
      </c>
      <c r="Q97" s="201">
        <v>19846</v>
      </c>
      <c r="R97" s="203">
        <v>41820</v>
      </c>
      <c r="S97" s="204">
        <v>3</v>
      </c>
      <c r="T97" s="205" t="s">
        <v>41</v>
      </c>
      <c r="U97" s="223"/>
      <c r="V97" s="223"/>
      <c r="W97" s="223"/>
      <c r="X97" s="223"/>
      <c r="Y97" s="223"/>
      <c r="Z97" s="223"/>
      <c r="AA97" s="223"/>
      <c r="AB97" s="223"/>
      <c r="AC97" s="206">
        <v>171</v>
      </c>
      <c r="AD97" s="202">
        <v>41814</v>
      </c>
      <c r="AE97" s="219">
        <v>119</v>
      </c>
      <c r="AF97" s="202">
        <v>41815</v>
      </c>
      <c r="AG97" s="219">
        <v>38</v>
      </c>
      <c r="AH97" s="219" t="s">
        <v>67</v>
      </c>
      <c r="AI97" s="42" t="s">
        <v>43</v>
      </c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</row>
    <row r="98" spans="1:223" ht="15.75" customHeight="1">
      <c r="A98" s="10">
        <v>97</v>
      </c>
      <c r="B98" s="170" t="s">
        <v>191</v>
      </c>
      <c r="C98" s="163" t="s">
        <v>84</v>
      </c>
      <c r="D98" s="164" t="s">
        <v>85</v>
      </c>
      <c r="E98" s="165">
        <v>17</v>
      </c>
      <c r="F98" s="166">
        <v>41680</v>
      </c>
      <c r="G98" s="166">
        <v>41680</v>
      </c>
      <c r="H98" s="233">
        <v>41680</v>
      </c>
      <c r="I98" s="167">
        <v>41671</v>
      </c>
      <c r="J98" s="168">
        <v>90</v>
      </c>
      <c r="K98" s="169"/>
      <c r="L98" s="32">
        <f t="shared" ref="L98:L113" si="25">SUM(H98+J98)</f>
        <v>41770</v>
      </c>
      <c r="M98" s="192" t="s">
        <v>47</v>
      </c>
      <c r="N98" s="193" t="s">
        <v>39</v>
      </c>
      <c r="O98" s="194" t="s">
        <v>48</v>
      </c>
      <c r="P98" s="195" t="s">
        <v>49</v>
      </c>
      <c r="Q98" s="195" t="s">
        <v>49</v>
      </c>
      <c r="R98" s="195" t="s">
        <v>49</v>
      </c>
      <c r="S98" s="195" t="s">
        <v>49</v>
      </c>
      <c r="T98" s="198" t="s">
        <v>62</v>
      </c>
      <c r="U98" s="224"/>
      <c r="V98" s="224"/>
      <c r="W98" s="224"/>
      <c r="X98" s="224"/>
      <c r="Y98" s="224"/>
      <c r="Z98" s="224" t="s">
        <v>63</v>
      </c>
      <c r="AA98" s="224"/>
      <c r="AB98" s="224"/>
      <c r="AC98" s="195" t="s">
        <v>49</v>
      </c>
      <c r="AD98" s="195" t="s">
        <v>49</v>
      </c>
      <c r="AE98" s="195" t="s">
        <v>49</v>
      </c>
      <c r="AF98" s="195" t="s">
        <v>49</v>
      </c>
      <c r="AG98" s="195" t="s">
        <v>49</v>
      </c>
      <c r="AH98" s="195" t="s">
        <v>49</v>
      </c>
      <c r="AI98" s="43" t="s">
        <v>50</v>
      </c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</row>
    <row r="99" spans="1:223" ht="15.75" customHeight="1">
      <c r="A99" s="10">
        <v>98</v>
      </c>
      <c r="B99" s="170" t="s">
        <v>192</v>
      </c>
      <c r="C99" s="163" t="s">
        <v>159</v>
      </c>
      <c r="D99" s="164" t="s">
        <v>160</v>
      </c>
      <c r="E99" s="165">
        <v>29</v>
      </c>
      <c r="F99" s="166">
        <v>41681</v>
      </c>
      <c r="G99" s="166">
        <v>41681</v>
      </c>
      <c r="H99" s="233">
        <v>41681</v>
      </c>
      <c r="I99" s="167">
        <v>41671</v>
      </c>
      <c r="J99" s="168">
        <v>90</v>
      </c>
      <c r="K99" s="169"/>
      <c r="L99" s="32">
        <f t="shared" si="25"/>
        <v>41771</v>
      </c>
      <c r="M99" s="192" t="s">
        <v>47</v>
      </c>
      <c r="N99" s="193" t="s">
        <v>39</v>
      </c>
      <c r="O99" s="194" t="s">
        <v>48</v>
      </c>
      <c r="P99" s="195" t="s">
        <v>49</v>
      </c>
      <c r="Q99" s="195" t="s">
        <v>49</v>
      </c>
      <c r="R99" s="195" t="s">
        <v>49</v>
      </c>
      <c r="S99" s="195" t="s">
        <v>49</v>
      </c>
      <c r="T99" s="198" t="s">
        <v>62</v>
      </c>
      <c r="U99" s="224"/>
      <c r="V99" s="224" t="s">
        <v>63</v>
      </c>
      <c r="W99" s="224"/>
      <c r="X99" s="224"/>
      <c r="Y99" s="224"/>
      <c r="Z99" s="224"/>
      <c r="AA99" s="224"/>
      <c r="AB99" s="224"/>
      <c r="AC99" s="195" t="s">
        <v>49</v>
      </c>
      <c r="AD99" s="195" t="s">
        <v>49</v>
      </c>
      <c r="AE99" s="195" t="s">
        <v>49</v>
      </c>
      <c r="AF99" s="195" t="s">
        <v>49</v>
      </c>
      <c r="AG99" s="195" t="s">
        <v>49</v>
      </c>
      <c r="AH99" s="195" t="s">
        <v>49</v>
      </c>
      <c r="AI99" s="43" t="s">
        <v>50</v>
      </c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</row>
    <row r="100" spans="1:223" ht="15.75" customHeight="1">
      <c r="A100" s="10">
        <v>99</v>
      </c>
      <c r="B100" s="186" t="s">
        <v>192</v>
      </c>
      <c r="C100" s="175" t="s">
        <v>159</v>
      </c>
      <c r="D100" s="176" t="s">
        <v>160</v>
      </c>
      <c r="E100" s="177">
        <v>88</v>
      </c>
      <c r="F100" s="178">
        <v>41817</v>
      </c>
      <c r="G100" s="178">
        <v>41819</v>
      </c>
      <c r="H100" s="236">
        <f>F100</f>
        <v>41817</v>
      </c>
      <c r="I100" s="179">
        <v>41791</v>
      </c>
      <c r="J100" s="180">
        <v>90</v>
      </c>
      <c r="K100" s="181"/>
      <c r="L100" s="32">
        <f t="shared" si="25"/>
        <v>41907</v>
      </c>
      <c r="M100" s="207" t="s">
        <v>51</v>
      </c>
      <c r="N100" s="200" t="s">
        <v>39</v>
      </c>
      <c r="O100" s="201">
        <v>2294</v>
      </c>
      <c r="P100" s="202">
        <v>41836</v>
      </c>
      <c r="Q100" s="201">
        <v>19859</v>
      </c>
      <c r="R100" s="203">
        <v>41837</v>
      </c>
      <c r="S100" s="204" t="s">
        <v>93</v>
      </c>
      <c r="T100" s="205" t="s">
        <v>41</v>
      </c>
      <c r="U100" s="223"/>
      <c r="V100" s="223"/>
      <c r="W100" s="223"/>
      <c r="X100" s="223"/>
      <c r="Y100" s="223"/>
      <c r="Z100" s="223"/>
      <c r="AA100" s="223"/>
      <c r="AB100" s="223"/>
      <c r="AC100" s="206">
        <v>269</v>
      </c>
      <c r="AD100" s="202">
        <v>41925</v>
      </c>
      <c r="AE100" s="219">
        <v>198</v>
      </c>
      <c r="AF100" s="202">
        <v>41926</v>
      </c>
      <c r="AG100" s="219">
        <v>31</v>
      </c>
      <c r="AH100" s="219" t="s">
        <v>42</v>
      </c>
      <c r="AI100" s="42" t="s">
        <v>43</v>
      </c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</row>
    <row r="101" spans="1:223" ht="15.75" customHeight="1">
      <c r="A101" s="10">
        <v>100</v>
      </c>
      <c r="B101" s="170" t="s">
        <v>193</v>
      </c>
      <c r="C101" s="170" t="s">
        <v>70</v>
      </c>
      <c r="D101" s="171" t="s">
        <v>71</v>
      </c>
      <c r="E101" s="165">
        <v>3304</v>
      </c>
      <c r="F101" s="172">
        <v>41816</v>
      </c>
      <c r="G101" s="172">
        <v>41816</v>
      </c>
      <c r="H101" s="233">
        <f t="shared" ref="H101:H102" si="26">G101</f>
        <v>41816</v>
      </c>
      <c r="I101" s="173">
        <v>41791</v>
      </c>
      <c r="J101" s="168">
        <v>90</v>
      </c>
      <c r="K101" s="174"/>
      <c r="L101" s="44">
        <f t="shared" si="25"/>
        <v>41906</v>
      </c>
      <c r="M101" s="193" t="s">
        <v>51</v>
      </c>
      <c r="N101" s="193" t="s">
        <v>39</v>
      </c>
      <c r="O101" s="197" t="s">
        <v>49</v>
      </c>
      <c r="P101" s="197" t="s">
        <v>49</v>
      </c>
      <c r="Q101" s="197" t="s">
        <v>49</v>
      </c>
      <c r="R101" s="197" t="s">
        <v>49</v>
      </c>
      <c r="S101" s="197" t="s">
        <v>49</v>
      </c>
      <c r="T101" s="196" t="s">
        <v>52</v>
      </c>
      <c r="U101" s="225" t="s">
        <v>53</v>
      </c>
      <c r="V101" s="225" t="s">
        <v>53</v>
      </c>
      <c r="W101" s="225"/>
      <c r="X101" s="225"/>
      <c r="Y101" s="225"/>
      <c r="Z101" s="225"/>
      <c r="AA101" s="225"/>
      <c r="AB101" s="225"/>
      <c r="AC101" s="198"/>
      <c r="AD101" s="209"/>
      <c r="AE101" s="218"/>
      <c r="AF101" s="209"/>
      <c r="AG101" s="218"/>
      <c r="AH101" s="218"/>
      <c r="AI101" s="43" t="s">
        <v>50</v>
      </c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</row>
    <row r="102" spans="1:223" ht="15.75" customHeight="1">
      <c r="A102" s="10">
        <v>101</v>
      </c>
      <c r="B102" s="186" t="s">
        <v>194</v>
      </c>
      <c r="C102" s="175" t="s">
        <v>70</v>
      </c>
      <c r="D102" s="176" t="s">
        <v>71</v>
      </c>
      <c r="E102" s="177">
        <v>16</v>
      </c>
      <c r="F102" s="178">
        <v>41817</v>
      </c>
      <c r="G102" s="178">
        <v>41817</v>
      </c>
      <c r="H102" s="236">
        <f t="shared" si="26"/>
        <v>41817</v>
      </c>
      <c r="I102" s="179">
        <v>41791</v>
      </c>
      <c r="J102" s="180">
        <v>90</v>
      </c>
      <c r="K102" s="181"/>
      <c r="L102" s="32">
        <f t="shared" si="25"/>
        <v>41907</v>
      </c>
      <c r="M102" s="199" t="s">
        <v>38</v>
      </c>
      <c r="N102" s="200" t="s">
        <v>39</v>
      </c>
      <c r="O102" s="201">
        <v>2294</v>
      </c>
      <c r="P102" s="202">
        <v>41836</v>
      </c>
      <c r="Q102" s="201">
        <v>19859</v>
      </c>
      <c r="R102" s="203">
        <v>41837</v>
      </c>
      <c r="S102" s="204" t="s">
        <v>93</v>
      </c>
      <c r="T102" s="205" t="s">
        <v>41</v>
      </c>
      <c r="U102" s="223"/>
      <c r="V102" s="223"/>
      <c r="W102" s="223"/>
      <c r="X102" s="223"/>
      <c r="Y102" s="223"/>
      <c r="Z102" s="223"/>
      <c r="AA102" s="223"/>
      <c r="AB102" s="223"/>
      <c r="AC102" s="206">
        <v>269</v>
      </c>
      <c r="AD102" s="202">
        <v>41925</v>
      </c>
      <c r="AE102" s="219">
        <v>198</v>
      </c>
      <c r="AF102" s="202">
        <v>41926</v>
      </c>
      <c r="AG102" s="219">
        <v>31</v>
      </c>
      <c r="AH102" s="219" t="s">
        <v>42</v>
      </c>
      <c r="AI102" s="42" t="s">
        <v>43</v>
      </c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</row>
    <row r="103" spans="1:223" ht="15.75" customHeight="1">
      <c r="A103" s="10">
        <v>102</v>
      </c>
      <c r="B103" s="186" t="s">
        <v>195</v>
      </c>
      <c r="C103" s="175" t="s">
        <v>112</v>
      </c>
      <c r="D103" s="176" t="s">
        <v>113</v>
      </c>
      <c r="E103" s="177">
        <v>23</v>
      </c>
      <c r="F103" s="178">
        <v>41683</v>
      </c>
      <c r="G103" s="178">
        <v>41684</v>
      </c>
      <c r="H103" s="236">
        <f>F103</f>
        <v>41683</v>
      </c>
      <c r="I103" s="179">
        <v>41671</v>
      </c>
      <c r="J103" s="180">
        <v>90</v>
      </c>
      <c r="K103" s="181"/>
      <c r="L103" s="32">
        <f t="shared" si="25"/>
        <v>41773</v>
      </c>
      <c r="M103" s="207" t="s">
        <v>51</v>
      </c>
      <c r="N103" s="200" t="s">
        <v>39</v>
      </c>
      <c r="O103" s="201">
        <v>2056</v>
      </c>
      <c r="P103" s="202">
        <v>41696</v>
      </c>
      <c r="Q103" s="201">
        <v>19768</v>
      </c>
      <c r="R103" s="203">
        <v>41697</v>
      </c>
      <c r="S103" s="204">
        <v>1</v>
      </c>
      <c r="T103" s="205" t="s">
        <v>41</v>
      </c>
      <c r="U103" s="223"/>
      <c r="V103" s="223"/>
      <c r="W103" s="223"/>
      <c r="X103" s="223"/>
      <c r="Y103" s="223"/>
      <c r="Z103" s="223"/>
      <c r="AA103" s="223"/>
      <c r="AB103" s="223"/>
      <c r="AC103" s="206">
        <v>112</v>
      </c>
      <c r="AD103" s="202" t="s">
        <v>196</v>
      </c>
      <c r="AE103" s="219">
        <v>69</v>
      </c>
      <c r="AF103" s="202">
        <v>41739</v>
      </c>
      <c r="AG103" s="219">
        <v>42</v>
      </c>
      <c r="AH103" s="219" t="s">
        <v>42</v>
      </c>
      <c r="AI103" s="42" t="s">
        <v>43</v>
      </c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</row>
    <row r="104" spans="1:223" ht="15.75" customHeight="1">
      <c r="A104" s="10">
        <v>103</v>
      </c>
      <c r="B104" s="186" t="s">
        <v>195</v>
      </c>
      <c r="C104" s="175" t="s">
        <v>112</v>
      </c>
      <c r="D104" s="176" t="s">
        <v>113</v>
      </c>
      <c r="E104" s="177">
        <v>72</v>
      </c>
      <c r="F104" s="178">
        <v>41683</v>
      </c>
      <c r="G104" s="178">
        <v>41773</v>
      </c>
      <c r="H104" s="236">
        <v>41773</v>
      </c>
      <c r="I104" s="179">
        <v>41760</v>
      </c>
      <c r="J104" s="180">
        <v>90</v>
      </c>
      <c r="K104" s="181" t="s">
        <v>58</v>
      </c>
      <c r="L104" s="32">
        <f t="shared" si="25"/>
        <v>41863</v>
      </c>
      <c r="M104" s="199" t="s">
        <v>64</v>
      </c>
      <c r="N104" s="200" t="s">
        <v>60</v>
      </c>
      <c r="O104" s="201">
        <v>2246</v>
      </c>
      <c r="P104" s="202">
        <v>41801</v>
      </c>
      <c r="Q104" s="201">
        <v>19836</v>
      </c>
      <c r="R104" s="203">
        <v>41802</v>
      </c>
      <c r="S104" s="204">
        <v>4</v>
      </c>
      <c r="T104" s="205" t="s">
        <v>41</v>
      </c>
      <c r="U104" s="223"/>
      <c r="V104" s="223"/>
      <c r="W104" s="223"/>
      <c r="X104" s="223"/>
      <c r="Y104" s="223"/>
      <c r="Z104" s="223"/>
      <c r="AA104" s="223"/>
      <c r="AB104" s="223"/>
      <c r="AC104" s="206">
        <v>112</v>
      </c>
      <c r="AD104" s="202" t="s">
        <v>196</v>
      </c>
      <c r="AE104" s="219">
        <v>69</v>
      </c>
      <c r="AF104" s="202">
        <v>41739</v>
      </c>
      <c r="AG104" s="219">
        <v>42</v>
      </c>
      <c r="AH104" s="219" t="s">
        <v>42</v>
      </c>
      <c r="AI104" s="42" t="s">
        <v>43</v>
      </c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</row>
    <row r="105" spans="1:223" ht="15.75" customHeight="1">
      <c r="A105" s="10">
        <v>104</v>
      </c>
      <c r="B105" s="186" t="s">
        <v>197</v>
      </c>
      <c r="C105" s="175" t="s">
        <v>142</v>
      </c>
      <c r="D105" s="176" t="s">
        <v>198</v>
      </c>
      <c r="E105" s="177">
        <v>1547</v>
      </c>
      <c r="F105" s="178">
        <v>41817</v>
      </c>
      <c r="G105" s="178">
        <v>41817</v>
      </c>
      <c r="H105" s="236">
        <f>G105</f>
        <v>41817</v>
      </c>
      <c r="I105" s="179">
        <v>41791</v>
      </c>
      <c r="J105" s="180">
        <v>90</v>
      </c>
      <c r="K105" s="181"/>
      <c r="L105" s="32">
        <f t="shared" si="25"/>
        <v>41907</v>
      </c>
      <c r="M105" s="207" t="s">
        <v>51</v>
      </c>
      <c r="N105" s="200" t="s">
        <v>39</v>
      </c>
      <c r="O105" s="201">
        <v>2294</v>
      </c>
      <c r="P105" s="202">
        <v>41836</v>
      </c>
      <c r="Q105" s="201">
        <v>19859</v>
      </c>
      <c r="R105" s="203">
        <v>41837</v>
      </c>
      <c r="S105" s="204" t="s">
        <v>93</v>
      </c>
      <c r="T105" s="205" t="s">
        <v>41</v>
      </c>
      <c r="U105" s="223"/>
      <c r="V105" s="223"/>
      <c r="W105" s="223"/>
      <c r="X105" s="223"/>
      <c r="Y105" s="223"/>
      <c r="Z105" s="223"/>
      <c r="AA105" s="223"/>
      <c r="AB105" s="223"/>
      <c r="AC105" s="206"/>
      <c r="AD105" s="202"/>
      <c r="AE105" s="219"/>
      <c r="AF105" s="202"/>
      <c r="AG105" s="219"/>
      <c r="AH105" s="219"/>
      <c r="AI105" s="42" t="s">
        <v>61</v>
      </c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</row>
    <row r="106" spans="1:223" ht="15.75" customHeight="1">
      <c r="A106" s="10">
        <v>105</v>
      </c>
      <c r="B106" s="247" t="s">
        <v>197</v>
      </c>
      <c r="C106" s="175" t="s">
        <v>142</v>
      </c>
      <c r="D106" s="176" t="s">
        <v>198</v>
      </c>
      <c r="E106" s="177">
        <v>1565</v>
      </c>
      <c r="F106" s="178">
        <v>41817</v>
      </c>
      <c r="G106" s="178">
        <v>41905</v>
      </c>
      <c r="H106" s="236">
        <v>41907</v>
      </c>
      <c r="I106" s="179">
        <v>41883</v>
      </c>
      <c r="J106" s="180">
        <v>90</v>
      </c>
      <c r="K106" s="181" t="s">
        <v>58</v>
      </c>
      <c r="L106" s="32">
        <f t="shared" si="25"/>
        <v>41997</v>
      </c>
      <c r="M106" s="199" t="s">
        <v>64</v>
      </c>
      <c r="N106" s="200" t="s">
        <v>60</v>
      </c>
      <c r="O106" s="201">
        <v>2414</v>
      </c>
      <c r="P106" s="202">
        <v>41914</v>
      </c>
      <c r="Q106" s="201">
        <v>19915</v>
      </c>
      <c r="R106" s="203">
        <v>41915</v>
      </c>
      <c r="S106" s="204">
        <v>1</v>
      </c>
      <c r="T106" s="206" t="s">
        <v>62</v>
      </c>
      <c r="U106" s="223" t="s">
        <v>53</v>
      </c>
      <c r="V106" s="223" t="s">
        <v>53</v>
      </c>
      <c r="W106" s="223"/>
      <c r="X106" s="223"/>
      <c r="Y106" s="223"/>
      <c r="Z106" s="223"/>
      <c r="AA106" s="223"/>
      <c r="AB106" s="223"/>
      <c r="AC106" s="206"/>
      <c r="AD106" s="202"/>
      <c r="AE106" s="219"/>
      <c r="AF106" s="202"/>
      <c r="AG106" s="219"/>
      <c r="AH106" s="219"/>
      <c r="AI106" s="42" t="s">
        <v>61</v>
      </c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</row>
    <row r="107" spans="1:223" ht="15.75" customHeight="1">
      <c r="A107" s="10">
        <v>106</v>
      </c>
      <c r="B107" s="186" t="s">
        <v>199</v>
      </c>
      <c r="C107" s="175" t="s">
        <v>70</v>
      </c>
      <c r="D107" s="176" t="s">
        <v>82</v>
      </c>
      <c r="E107" s="177">
        <v>172</v>
      </c>
      <c r="F107" s="178">
        <v>41816</v>
      </c>
      <c r="G107" s="178">
        <v>41817</v>
      </c>
      <c r="H107" s="236">
        <f>F107</f>
        <v>41816</v>
      </c>
      <c r="I107" s="179">
        <v>41791</v>
      </c>
      <c r="J107" s="180">
        <v>90</v>
      </c>
      <c r="K107" s="181"/>
      <c r="L107" s="32">
        <f t="shared" si="25"/>
        <v>41906</v>
      </c>
      <c r="M107" s="199" t="s">
        <v>38</v>
      </c>
      <c r="N107" s="200" t="s">
        <v>39</v>
      </c>
      <c r="O107" s="201">
        <v>2317</v>
      </c>
      <c r="P107" s="202">
        <v>41845</v>
      </c>
      <c r="Q107" s="201">
        <v>19866</v>
      </c>
      <c r="R107" s="203">
        <v>41848</v>
      </c>
      <c r="S107" s="204" t="s">
        <v>40</v>
      </c>
      <c r="T107" s="205" t="s">
        <v>41</v>
      </c>
      <c r="U107" s="223"/>
      <c r="V107" s="223"/>
      <c r="W107" s="223"/>
      <c r="X107" s="223"/>
      <c r="Y107" s="223"/>
      <c r="Z107" s="223"/>
      <c r="AA107" s="223"/>
      <c r="AB107" s="223"/>
      <c r="AC107" s="206">
        <v>247</v>
      </c>
      <c r="AD107" s="202">
        <v>41900</v>
      </c>
      <c r="AE107" s="219">
        <v>182</v>
      </c>
      <c r="AF107" s="202">
        <v>41904</v>
      </c>
      <c r="AG107" s="219">
        <v>32</v>
      </c>
      <c r="AH107" s="219" t="s">
        <v>42</v>
      </c>
      <c r="AI107" s="42" t="s">
        <v>43</v>
      </c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</row>
    <row r="108" spans="1:223" ht="15.75" customHeight="1">
      <c r="A108" s="10">
        <v>107</v>
      </c>
      <c r="B108" s="247" t="s">
        <v>199</v>
      </c>
      <c r="C108" s="175" t="s">
        <v>70</v>
      </c>
      <c r="D108" s="176" t="s">
        <v>82</v>
      </c>
      <c r="E108" s="177">
        <v>201</v>
      </c>
      <c r="F108" s="178">
        <v>41816</v>
      </c>
      <c r="G108" s="178">
        <v>41905</v>
      </c>
      <c r="H108" s="236">
        <v>41906</v>
      </c>
      <c r="I108" s="179">
        <v>41883</v>
      </c>
      <c r="J108" s="180">
        <v>90</v>
      </c>
      <c r="K108" s="181" t="s">
        <v>58</v>
      </c>
      <c r="L108" s="32">
        <f t="shared" si="25"/>
        <v>41996</v>
      </c>
      <c r="M108" s="200" t="s">
        <v>72</v>
      </c>
      <c r="N108" s="200" t="s">
        <v>60</v>
      </c>
      <c r="O108" s="201">
        <v>2414</v>
      </c>
      <c r="P108" s="202">
        <v>41914</v>
      </c>
      <c r="Q108" s="201">
        <v>19915</v>
      </c>
      <c r="R108" s="203">
        <v>41915</v>
      </c>
      <c r="S108" s="204">
        <v>1</v>
      </c>
      <c r="T108" s="206" t="s">
        <v>62</v>
      </c>
      <c r="U108" s="223" t="s">
        <v>53</v>
      </c>
      <c r="V108" s="223" t="s">
        <v>53</v>
      </c>
      <c r="W108" s="223"/>
      <c r="X108" s="223"/>
      <c r="Y108" s="223"/>
      <c r="Z108" s="223"/>
      <c r="AA108" s="223"/>
      <c r="AB108" s="223"/>
      <c r="AC108" s="206">
        <v>247</v>
      </c>
      <c r="AD108" s="202">
        <v>41900</v>
      </c>
      <c r="AE108" s="219">
        <v>182</v>
      </c>
      <c r="AF108" s="202">
        <v>41904</v>
      </c>
      <c r="AG108" s="219">
        <v>32</v>
      </c>
      <c r="AH108" s="219" t="s">
        <v>42</v>
      </c>
      <c r="AI108" s="42" t="s">
        <v>43</v>
      </c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</row>
    <row r="109" spans="1:223" ht="15.75" customHeight="1">
      <c r="A109" s="10">
        <v>108</v>
      </c>
      <c r="B109" s="170" t="s">
        <v>200</v>
      </c>
      <c r="C109" s="163" t="s">
        <v>45</v>
      </c>
      <c r="D109" s="164" t="s">
        <v>46</v>
      </c>
      <c r="E109" s="165">
        <v>43</v>
      </c>
      <c r="F109" s="166">
        <v>41687</v>
      </c>
      <c r="G109" s="166">
        <v>41687</v>
      </c>
      <c r="H109" s="233">
        <v>41687</v>
      </c>
      <c r="I109" s="167">
        <v>41671</v>
      </c>
      <c r="J109" s="168">
        <v>90</v>
      </c>
      <c r="K109" s="169"/>
      <c r="L109" s="32">
        <f t="shared" si="25"/>
        <v>41777</v>
      </c>
      <c r="M109" s="192" t="s">
        <v>47</v>
      </c>
      <c r="N109" s="193" t="s">
        <v>39</v>
      </c>
      <c r="O109" s="194" t="s">
        <v>48</v>
      </c>
      <c r="P109" s="195" t="s">
        <v>49</v>
      </c>
      <c r="Q109" s="195" t="s">
        <v>49</v>
      </c>
      <c r="R109" s="195" t="s">
        <v>49</v>
      </c>
      <c r="S109" s="195" t="s">
        <v>49</v>
      </c>
      <c r="T109" s="198" t="s">
        <v>62</v>
      </c>
      <c r="U109" s="224"/>
      <c r="V109" s="224"/>
      <c r="W109" s="224" t="s">
        <v>63</v>
      </c>
      <c r="X109" s="224" t="s">
        <v>63</v>
      </c>
      <c r="Y109" s="224"/>
      <c r="Z109" s="224" t="s">
        <v>63</v>
      </c>
      <c r="AA109" s="224"/>
      <c r="AB109" s="224"/>
      <c r="AC109" s="195" t="s">
        <v>49</v>
      </c>
      <c r="AD109" s="195" t="s">
        <v>49</v>
      </c>
      <c r="AE109" s="195" t="s">
        <v>49</v>
      </c>
      <c r="AF109" s="195" t="s">
        <v>49</v>
      </c>
      <c r="AG109" s="195" t="s">
        <v>49</v>
      </c>
      <c r="AH109" s="195" t="s">
        <v>49</v>
      </c>
      <c r="AI109" s="43" t="s">
        <v>50</v>
      </c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</row>
    <row r="110" spans="1:223" ht="15.75" customHeight="1">
      <c r="A110" s="10">
        <v>109</v>
      </c>
      <c r="B110" s="186" t="s">
        <v>201</v>
      </c>
      <c r="C110" s="175" t="s">
        <v>45</v>
      </c>
      <c r="D110" s="176" t="s">
        <v>92</v>
      </c>
      <c r="E110" s="177">
        <v>2057</v>
      </c>
      <c r="F110" s="178">
        <v>41759</v>
      </c>
      <c r="G110" s="178">
        <v>41766</v>
      </c>
      <c r="H110" s="236">
        <f t="shared" ref="H110:H111" si="27">F110</f>
        <v>41759</v>
      </c>
      <c r="I110" s="179">
        <v>41730</v>
      </c>
      <c r="J110" s="180">
        <v>90</v>
      </c>
      <c r="K110" s="181"/>
      <c r="L110" s="32">
        <f t="shared" si="25"/>
        <v>41849</v>
      </c>
      <c r="M110" s="199" t="s">
        <v>38</v>
      </c>
      <c r="N110" s="200" t="s">
        <v>39</v>
      </c>
      <c r="O110" s="201">
        <v>2212</v>
      </c>
      <c r="P110" s="202">
        <v>41787</v>
      </c>
      <c r="Q110" s="201">
        <v>19826</v>
      </c>
      <c r="R110" s="203">
        <v>41788</v>
      </c>
      <c r="S110" s="204">
        <v>2</v>
      </c>
      <c r="T110" s="205" t="s">
        <v>41</v>
      </c>
      <c r="U110" s="223"/>
      <c r="V110" s="223"/>
      <c r="W110" s="223"/>
      <c r="X110" s="223"/>
      <c r="Y110" s="223"/>
      <c r="Z110" s="223"/>
      <c r="AA110" s="223"/>
      <c r="AB110" s="223"/>
      <c r="AC110" s="206"/>
      <c r="AD110" s="202"/>
      <c r="AE110" s="219"/>
      <c r="AF110" s="202"/>
      <c r="AG110" s="219"/>
      <c r="AH110" s="219"/>
      <c r="AI110" s="42" t="s">
        <v>61</v>
      </c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</row>
    <row r="111" spans="1:223" ht="15.75" customHeight="1">
      <c r="A111" s="10">
        <v>110</v>
      </c>
      <c r="B111" s="186" t="s">
        <v>201</v>
      </c>
      <c r="C111" s="175" t="s">
        <v>45</v>
      </c>
      <c r="D111" s="176" t="s">
        <v>92</v>
      </c>
      <c r="E111" s="177">
        <v>2074</v>
      </c>
      <c r="F111" s="178">
        <v>41817</v>
      </c>
      <c r="G111" s="178">
        <v>41821</v>
      </c>
      <c r="H111" s="236">
        <f t="shared" si="27"/>
        <v>41817</v>
      </c>
      <c r="I111" s="179">
        <v>41791</v>
      </c>
      <c r="J111" s="180">
        <v>90</v>
      </c>
      <c r="K111" s="181"/>
      <c r="L111" s="32">
        <f t="shared" si="25"/>
        <v>41907</v>
      </c>
      <c r="M111" s="199" t="s">
        <v>38</v>
      </c>
      <c r="N111" s="200" t="s">
        <v>39</v>
      </c>
      <c r="O111" s="201">
        <v>2317</v>
      </c>
      <c r="P111" s="202">
        <v>41845</v>
      </c>
      <c r="Q111" s="201">
        <v>19866</v>
      </c>
      <c r="R111" s="203">
        <v>41848</v>
      </c>
      <c r="S111" s="204" t="s">
        <v>40</v>
      </c>
      <c r="T111" s="206" t="s">
        <v>62</v>
      </c>
      <c r="U111" s="223"/>
      <c r="V111" s="223" t="s">
        <v>53</v>
      </c>
      <c r="W111" s="223"/>
      <c r="X111" s="223"/>
      <c r="Y111" s="223"/>
      <c r="Z111" s="223"/>
      <c r="AA111" s="223"/>
      <c r="AB111" s="223"/>
      <c r="AC111" s="206">
        <v>198</v>
      </c>
      <c r="AD111" s="202">
        <v>41857</v>
      </c>
      <c r="AE111" s="219">
        <v>151</v>
      </c>
      <c r="AF111" s="202">
        <v>41859</v>
      </c>
      <c r="AG111" s="219">
        <v>35</v>
      </c>
      <c r="AH111" s="219" t="s">
        <v>42</v>
      </c>
      <c r="AI111" s="42" t="s">
        <v>43</v>
      </c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</row>
    <row r="112" spans="1:223" ht="15.75" customHeight="1">
      <c r="A112" s="10">
        <v>111</v>
      </c>
      <c r="B112" s="247" t="s">
        <v>201</v>
      </c>
      <c r="C112" s="175" t="s">
        <v>45</v>
      </c>
      <c r="D112" s="176" t="s">
        <v>92</v>
      </c>
      <c r="E112" s="177">
        <v>2096</v>
      </c>
      <c r="F112" s="178">
        <v>41817</v>
      </c>
      <c r="G112" s="178">
        <v>41913</v>
      </c>
      <c r="H112" s="236">
        <v>41907</v>
      </c>
      <c r="I112" s="179">
        <v>41913</v>
      </c>
      <c r="J112" s="180">
        <v>90</v>
      </c>
      <c r="K112" s="181" t="s">
        <v>58</v>
      </c>
      <c r="L112" s="32">
        <f t="shared" si="25"/>
        <v>41997</v>
      </c>
      <c r="M112" s="200" t="s">
        <v>72</v>
      </c>
      <c r="N112" s="200" t="s">
        <v>60</v>
      </c>
      <c r="O112" s="201">
        <v>2419</v>
      </c>
      <c r="P112" s="202">
        <v>41926</v>
      </c>
      <c r="Q112" s="201">
        <v>19923</v>
      </c>
      <c r="R112" s="203">
        <v>41927</v>
      </c>
      <c r="S112" s="204" t="s">
        <v>40</v>
      </c>
      <c r="T112" s="205" t="s">
        <v>41</v>
      </c>
      <c r="U112" s="223"/>
      <c r="V112" s="223"/>
      <c r="W112" s="223"/>
      <c r="X112" s="223"/>
      <c r="Y112" s="223"/>
      <c r="Z112" s="223"/>
      <c r="AA112" s="223"/>
      <c r="AB112" s="223"/>
      <c r="AC112" s="206">
        <v>198</v>
      </c>
      <c r="AD112" s="202">
        <v>41857</v>
      </c>
      <c r="AE112" s="219">
        <v>151</v>
      </c>
      <c r="AF112" s="202">
        <v>41859</v>
      </c>
      <c r="AG112" s="219">
        <v>35</v>
      </c>
      <c r="AH112" s="219" t="s">
        <v>42</v>
      </c>
      <c r="AI112" s="42" t="s">
        <v>43</v>
      </c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</row>
    <row r="113" spans="1:223" ht="15.75" customHeight="1">
      <c r="A113" s="10">
        <v>112</v>
      </c>
      <c r="B113" s="186" t="s">
        <v>202</v>
      </c>
      <c r="C113" s="175" t="s">
        <v>70</v>
      </c>
      <c r="D113" s="176" t="s">
        <v>82</v>
      </c>
      <c r="E113" s="177">
        <v>62</v>
      </c>
      <c r="F113" s="178">
        <v>41816</v>
      </c>
      <c r="G113" s="178">
        <v>41820</v>
      </c>
      <c r="H113" s="236">
        <f>F113</f>
        <v>41816</v>
      </c>
      <c r="I113" s="179">
        <v>41791</v>
      </c>
      <c r="J113" s="180">
        <v>90</v>
      </c>
      <c r="K113" s="181"/>
      <c r="L113" s="32">
        <f t="shared" si="25"/>
        <v>41906</v>
      </c>
      <c r="M113" s="207" t="s">
        <v>51</v>
      </c>
      <c r="N113" s="200" t="s">
        <v>39</v>
      </c>
      <c r="O113" s="201">
        <v>2317</v>
      </c>
      <c r="P113" s="202">
        <v>41845</v>
      </c>
      <c r="Q113" s="201">
        <v>19866</v>
      </c>
      <c r="R113" s="203">
        <v>41848</v>
      </c>
      <c r="S113" s="204" t="s">
        <v>40</v>
      </c>
      <c r="T113" s="205" t="s">
        <v>41</v>
      </c>
      <c r="U113" s="223"/>
      <c r="V113" s="223"/>
      <c r="W113" s="223"/>
      <c r="X113" s="223"/>
      <c r="Y113" s="223"/>
      <c r="Z113" s="223"/>
      <c r="AA113" s="223"/>
      <c r="AB113" s="223"/>
      <c r="AC113" s="206"/>
      <c r="AD113" s="202"/>
      <c r="AE113" s="219"/>
      <c r="AF113" s="202"/>
      <c r="AG113" s="219"/>
      <c r="AH113" s="219"/>
      <c r="AI113" s="42" t="s">
        <v>61</v>
      </c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</row>
    <row r="114" spans="1:223" ht="15.75" customHeight="1">
      <c r="A114" s="10">
        <v>113</v>
      </c>
      <c r="B114" s="186" t="s">
        <v>203</v>
      </c>
      <c r="C114" s="175" t="s">
        <v>119</v>
      </c>
      <c r="D114" s="176" t="s">
        <v>120</v>
      </c>
      <c r="E114" s="177">
        <v>2601</v>
      </c>
      <c r="F114" s="178">
        <v>41798</v>
      </c>
      <c r="G114" s="178">
        <v>41798</v>
      </c>
      <c r="H114" s="236">
        <v>41803</v>
      </c>
      <c r="I114" s="179">
        <v>41791</v>
      </c>
      <c r="J114" s="180">
        <v>180</v>
      </c>
      <c r="K114" s="182"/>
      <c r="L114" s="32">
        <f t="shared" ref="L114:L116" si="28">SUM(H114+J114)-1</f>
        <v>41982</v>
      </c>
      <c r="M114" s="207" t="s">
        <v>68</v>
      </c>
      <c r="N114" s="200" t="s">
        <v>39</v>
      </c>
      <c r="O114" s="201">
        <v>2252</v>
      </c>
      <c r="P114" s="202">
        <v>41802</v>
      </c>
      <c r="Q114" s="201">
        <v>19837</v>
      </c>
      <c r="R114" s="203">
        <v>41803</v>
      </c>
      <c r="S114" s="204" t="s">
        <v>97</v>
      </c>
      <c r="T114" s="205" t="s">
        <v>41</v>
      </c>
      <c r="U114" s="223"/>
      <c r="V114" s="223" t="s">
        <v>98</v>
      </c>
      <c r="W114" s="223"/>
      <c r="X114" s="223"/>
      <c r="Y114" s="223"/>
      <c r="Z114" s="223"/>
      <c r="AA114" s="223"/>
      <c r="AB114" s="223"/>
      <c r="AC114" s="220">
        <v>170</v>
      </c>
      <c r="AD114" s="202">
        <v>41814</v>
      </c>
      <c r="AE114" s="219">
        <v>119</v>
      </c>
      <c r="AF114" s="202">
        <v>41815</v>
      </c>
      <c r="AG114" s="219">
        <v>38</v>
      </c>
      <c r="AH114" s="219" t="s">
        <v>67</v>
      </c>
      <c r="AI114" s="42" t="s">
        <v>43</v>
      </c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</row>
    <row r="115" spans="1:223" ht="15.75" customHeight="1">
      <c r="A115" s="10">
        <v>114</v>
      </c>
      <c r="B115" s="186" t="s">
        <v>204</v>
      </c>
      <c r="C115" s="175" t="s">
        <v>45</v>
      </c>
      <c r="D115" s="176" t="s">
        <v>92</v>
      </c>
      <c r="E115" s="177">
        <v>67</v>
      </c>
      <c r="F115" s="178">
        <v>41817</v>
      </c>
      <c r="G115" s="178">
        <v>41817</v>
      </c>
      <c r="H115" s="236">
        <f>G115</f>
        <v>41817</v>
      </c>
      <c r="I115" s="179">
        <v>41791</v>
      </c>
      <c r="J115" s="180">
        <v>90</v>
      </c>
      <c r="K115" s="182"/>
      <c r="L115" s="32">
        <f t="shared" si="28"/>
        <v>41906</v>
      </c>
      <c r="M115" s="199" t="s">
        <v>38</v>
      </c>
      <c r="N115" s="200" t="s">
        <v>39</v>
      </c>
      <c r="O115" s="201">
        <v>2317</v>
      </c>
      <c r="P115" s="202">
        <v>41845</v>
      </c>
      <c r="Q115" s="201">
        <v>19866</v>
      </c>
      <c r="R115" s="203">
        <v>41848</v>
      </c>
      <c r="S115" s="204" t="s">
        <v>40</v>
      </c>
      <c r="T115" s="205" t="s">
        <v>41</v>
      </c>
      <c r="U115" s="223"/>
      <c r="V115" s="223"/>
      <c r="W115" s="223"/>
      <c r="X115" s="223"/>
      <c r="Y115" s="223"/>
      <c r="Z115" s="223"/>
      <c r="AA115" s="223"/>
      <c r="AB115" s="223"/>
      <c r="AC115" s="220">
        <v>200</v>
      </c>
      <c r="AD115" s="202">
        <v>41864</v>
      </c>
      <c r="AE115" s="219">
        <v>155</v>
      </c>
      <c r="AF115" s="202">
        <v>41865</v>
      </c>
      <c r="AG115" s="219">
        <v>41</v>
      </c>
      <c r="AH115" s="219" t="s">
        <v>42</v>
      </c>
      <c r="AI115" s="42" t="s">
        <v>43</v>
      </c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</row>
    <row r="116" spans="1:223" ht="15.75" customHeight="1">
      <c r="A116" s="10">
        <v>115</v>
      </c>
      <c r="B116" s="247" t="s">
        <v>204</v>
      </c>
      <c r="C116" s="175" t="s">
        <v>45</v>
      </c>
      <c r="D116" s="176" t="s">
        <v>92</v>
      </c>
      <c r="E116" s="176">
        <v>93</v>
      </c>
      <c r="F116" s="178">
        <v>41817</v>
      </c>
      <c r="G116" s="178">
        <v>41904</v>
      </c>
      <c r="H116" s="236">
        <v>41906</v>
      </c>
      <c r="I116" s="179">
        <v>41883</v>
      </c>
      <c r="J116" s="180">
        <v>90</v>
      </c>
      <c r="K116" s="181" t="s">
        <v>58</v>
      </c>
      <c r="L116" s="32">
        <f t="shared" si="28"/>
        <v>41995</v>
      </c>
      <c r="M116" s="200" t="s">
        <v>72</v>
      </c>
      <c r="N116" s="200" t="s">
        <v>60</v>
      </c>
      <c r="O116" s="201">
        <v>2414</v>
      </c>
      <c r="P116" s="202">
        <v>41914</v>
      </c>
      <c r="Q116" s="201">
        <v>19915</v>
      </c>
      <c r="R116" s="203">
        <v>41915</v>
      </c>
      <c r="S116" s="204">
        <v>1</v>
      </c>
      <c r="T116" s="205" t="s">
        <v>41</v>
      </c>
      <c r="U116" s="223"/>
      <c r="V116" s="223"/>
      <c r="W116" s="223"/>
      <c r="X116" s="223"/>
      <c r="Y116" s="223"/>
      <c r="Z116" s="223"/>
      <c r="AA116" s="223"/>
      <c r="AB116" s="223"/>
      <c r="AC116" s="220">
        <v>200</v>
      </c>
      <c r="AD116" s="202">
        <v>41864</v>
      </c>
      <c r="AE116" s="219">
        <v>155</v>
      </c>
      <c r="AF116" s="202">
        <v>41865</v>
      </c>
      <c r="AG116" s="219">
        <v>41</v>
      </c>
      <c r="AH116" s="219" t="s">
        <v>42</v>
      </c>
      <c r="AI116" s="42" t="s">
        <v>43</v>
      </c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</row>
    <row r="117" spans="1:223" ht="15.75" customHeight="1">
      <c r="A117" s="10">
        <v>116</v>
      </c>
      <c r="B117" s="170" t="s">
        <v>205</v>
      </c>
      <c r="C117" s="163" t="s">
        <v>119</v>
      </c>
      <c r="D117" s="164" t="s">
        <v>149</v>
      </c>
      <c r="E117" s="165">
        <v>1344</v>
      </c>
      <c r="F117" s="166">
        <v>41673</v>
      </c>
      <c r="G117" s="166">
        <v>41676</v>
      </c>
      <c r="H117" s="233">
        <f>F117</f>
        <v>41673</v>
      </c>
      <c r="I117" s="167">
        <v>41671</v>
      </c>
      <c r="J117" s="168">
        <v>90</v>
      </c>
      <c r="K117" s="169"/>
      <c r="L117" s="32">
        <f t="shared" ref="L117:L118" si="29">SUM(H117+J117)</f>
        <v>41763</v>
      </c>
      <c r="M117" s="192" t="s">
        <v>80</v>
      </c>
      <c r="N117" s="193" t="s">
        <v>39</v>
      </c>
      <c r="O117" s="195" t="s">
        <v>49</v>
      </c>
      <c r="P117" s="195" t="s">
        <v>49</v>
      </c>
      <c r="Q117" s="195" t="s">
        <v>49</v>
      </c>
      <c r="R117" s="195" t="s">
        <v>49</v>
      </c>
      <c r="S117" s="195" t="s">
        <v>49</v>
      </c>
      <c r="T117" s="198" t="s">
        <v>62</v>
      </c>
      <c r="U117" s="228"/>
      <c r="V117" s="229"/>
      <c r="W117" s="224" t="s">
        <v>63</v>
      </c>
      <c r="X117" s="224" t="s">
        <v>63</v>
      </c>
      <c r="Y117" s="224" t="s">
        <v>63</v>
      </c>
      <c r="Z117" s="224" t="s">
        <v>63</v>
      </c>
      <c r="AA117" s="224" t="s">
        <v>63</v>
      </c>
      <c r="AB117" s="224"/>
      <c r="AC117" s="195" t="s">
        <v>49</v>
      </c>
      <c r="AD117" s="195" t="s">
        <v>49</v>
      </c>
      <c r="AE117" s="195" t="s">
        <v>49</v>
      </c>
      <c r="AF117" s="195" t="s">
        <v>49</v>
      </c>
      <c r="AG117" s="195" t="s">
        <v>49</v>
      </c>
      <c r="AH117" s="195" t="s">
        <v>49</v>
      </c>
      <c r="AI117" s="43" t="s">
        <v>50</v>
      </c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</row>
    <row r="118" spans="1:223" ht="15.75" customHeight="1">
      <c r="A118" s="10">
        <v>117</v>
      </c>
      <c r="B118" s="170" t="s">
        <v>205</v>
      </c>
      <c r="C118" s="163" t="s">
        <v>119</v>
      </c>
      <c r="D118" s="164" t="s">
        <v>149</v>
      </c>
      <c r="E118" s="165">
        <v>1343</v>
      </c>
      <c r="F118" s="166">
        <v>41675</v>
      </c>
      <c r="G118" s="166">
        <v>41675</v>
      </c>
      <c r="H118" s="233">
        <v>41675</v>
      </c>
      <c r="I118" s="167">
        <v>41671</v>
      </c>
      <c r="J118" s="168">
        <v>90</v>
      </c>
      <c r="K118" s="169"/>
      <c r="L118" s="32">
        <f t="shared" si="29"/>
        <v>41765</v>
      </c>
      <c r="M118" s="192" t="s">
        <v>47</v>
      </c>
      <c r="N118" s="193" t="s">
        <v>39</v>
      </c>
      <c r="O118" s="194" t="s">
        <v>48</v>
      </c>
      <c r="P118" s="195" t="s">
        <v>49</v>
      </c>
      <c r="Q118" s="195" t="s">
        <v>49</v>
      </c>
      <c r="R118" s="195" t="s">
        <v>49</v>
      </c>
      <c r="S118" s="195" t="s">
        <v>49</v>
      </c>
      <c r="T118" s="198" t="s">
        <v>62</v>
      </c>
      <c r="U118" s="228"/>
      <c r="V118" s="229"/>
      <c r="W118" s="224"/>
      <c r="X118" s="224"/>
      <c r="Y118" s="224" t="s">
        <v>63</v>
      </c>
      <c r="Z118" s="224" t="s">
        <v>63</v>
      </c>
      <c r="AA118" s="224" t="s">
        <v>63</v>
      </c>
      <c r="AB118" s="224"/>
      <c r="AC118" s="195" t="s">
        <v>49</v>
      </c>
      <c r="AD118" s="195" t="s">
        <v>49</v>
      </c>
      <c r="AE118" s="195" t="s">
        <v>49</v>
      </c>
      <c r="AF118" s="195" t="s">
        <v>49</v>
      </c>
      <c r="AG118" s="195" t="s">
        <v>49</v>
      </c>
      <c r="AH118" s="195" t="s">
        <v>49</v>
      </c>
      <c r="AI118" s="43" t="s">
        <v>50</v>
      </c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</row>
    <row r="119" spans="1:223" ht="15.75" customHeight="1">
      <c r="A119" s="10">
        <v>118</v>
      </c>
      <c r="B119" s="186" t="s">
        <v>205</v>
      </c>
      <c r="C119" s="175" t="s">
        <v>119</v>
      </c>
      <c r="D119" s="176" t="s">
        <v>149</v>
      </c>
      <c r="E119" s="177">
        <v>1395</v>
      </c>
      <c r="F119" s="178">
        <v>41798</v>
      </c>
      <c r="G119" s="178">
        <v>41799</v>
      </c>
      <c r="H119" s="236">
        <v>41803</v>
      </c>
      <c r="I119" s="179">
        <v>41791</v>
      </c>
      <c r="J119" s="180">
        <v>180</v>
      </c>
      <c r="K119" s="181"/>
      <c r="L119" s="32">
        <f t="shared" ref="L119:L120" si="30">SUM(H119+J119)-1</f>
        <v>41982</v>
      </c>
      <c r="M119" s="207" t="s">
        <v>51</v>
      </c>
      <c r="N119" s="200" t="s">
        <v>39</v>
      </c>
      <c r="O119" s="201">
        <v>2252</v>
      </c>
      <c r="P119" s="202">
        <v>41802</v>
      </c>
      <c r="Q119" s="201">
        <v>19837</v>
      </c>
      <c r="R119" s="203">
        <v>41803</v>
      </c>
      <c r="S119" s="204" t="s">
        <v>97</v>
      </c>
      <c r="T119" s="205" t="s">
        <v>41</v>
      </c>
      <c r="U119" s="223"/>
      <c r="V119" s="223"/>
      <c r="W119" s="223"/>
      <c r="X119" s="223"/>
      <c r="Y119" s="223"/>
      <c r="Z119" s="223"/>
      <c r="AA119" s="223"/>
      <c r="AB119" s="223"/>
      <c r="AC119" s="220">
        <v>170</v>
      </c>
      <c r="AD119" s="202">
        <v>41814</v>
      </c>
      <c r="AE119" s="219">
        <v>119</v>
      </c>
      <c r="AF119" s="202">
        <v>41815</v>
      </c>
      <c r="AG119" s="219">
        <v>38</v>
      </c>
      <c r="AH119" s="219" t="s">
        <v>67</v>
      </c>
      <c r="AI119" s="42" t="s">
        <v>43</v>
      </c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</row>
    <row r="120" spans="1:223" ht="15.75" customHeight="1">
      <c r="A120" s="10">
        <v>119</v>
      </c>
      <c r="B120" s="186" t="s">
        <v>206</v>
      </c>
      <c r="C120" s="175" t="s">
        <v>84</v>
      </c>
      <c r="D120" s="176" t="s">
        <v>207</v>
      </c>
      <c r="E120" s="177">
        <v>117</v>
      </c>
      <c r="F120" s="178">
        <v>41816</v>
      </c>
      <c r="G120" s="178">
        <v>41816</v>
      </c>
      <c r="H120" s="236">
        <f t="shared" ref="H120" si="31">G120</f>
        <v>41816</v>
      </c>
      <c r="I120" s="179">
        <v>41791</v>
      </c>
      <c r="J120" s="180">
        <v>90</v>
      </c>
      <c r="K120" s="181"/>
      <c r="L120" s="32">
        <f t="shared" si="30"/>
        <v>41905</v>
      </c>
      <c r="M120" s="207" t="s">
        <v>68</v>
      </c>
      <c r="N120" s="200" t="s">
        <v>39</v>
      </c>
      <c r="O120" s="201">
        <v>2317</v>
      </c>
      <c r="P120" s="202">
        <v>41845</v>
      </c>
      <c r="Q120" s="201">
        <v>19866</v>
      </c>
      <c r="R120" s="203">
        <v>41848</v>
      </c>
      <c r="S120" s="204" t="s">
        <v>40</v>
      </c>
      <c r="T120" s="205" t="s">
        <v>41</v>
      </c>
      <c r="U120" s="223"/>
      <c r="V120" s="223"/>
      <c r="W120" s="223"/>
      <c r="X120" s="223"/>
      <c r="Y120" s="223"/>
      <c r="Z120" s="223"/>
      <c r="AA120" s="223"/>
      <c r="AB120" s="223"/>
      <c r="AC120" s="206">
        <v>197</v>
      </c>
      <c r="AD120" s="202">
        <v>41850</v>
      </c>
      <c r="AE120" s="219">
        <v>145</v>
      </c>
      <c r="AF120" s="202">
        <v>41851</v>
      </c>
      <c r="AG120" s="219">
        <v>80</v>
      </c>
      <c r="AH120" s="219" t="s">
        <v>42</v>
      </c>
      <c r="AI120" s="42" t="s">
        <v>43</v>
      </c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</row>
    <row r="121" spans="1:223" ht="15.75" customHeight="1">
      <c r="A121" s="10">
        <v>120</v>
      </c>
      <c r="B121" s="170" t="s">
        <v>208</v>
      </c>
      <c r="C121" s="163" t="s">
        <v>78</v>
      </c>
      <c r="D121" s="164" t="s">
        <v>105</v>
      </c>
      <c r="E121" s="165">
        <v>188</v>
      </c>
      <c r="F121" s="166">
        <v>41682</v>
      </c>
      <c r="G121" s="166">
        <v>41682</v>
      </c>
      <c r="H121" s="233">
        <v>41682</v>
      </c>
      <c r="I121" s="167">
        <v>41671</v>
      </c>
      <c r="J121" s="168">
        <v>90</v>
      </c>
      <c r="K121" s="169"/>
      <c r="L121" s="32">
        <f t="shared" ref="L121:L123" si="32">SUM(H121+J121)</f>
        <v>41772</v>
      </c>
      <c r="M121" s="192" t="s">
        <v>47</v>
      </c>
      <c r="N121" s="193" t="s">
        <v>39</v>
      </c>
      <c r="O121" s="194" t="s">
        <v>48</v>
      </c>
      <c r="P121" s="195" t="s">
        <v>49</v>
      </c>
      <c r="Q121" s="195" t="s">
        <v>49</v>
      </c>
      <c r="R121" s="195" t="s">
        <v>49</v>
      </c>
      <c r="S121" s="195" t="s">
        <v>49</v>
      </c>
      <c r="T121" s="196" t="s">
        <v>41</v>
      </c>
      <c r="U121" s="224"/>
      <c r="V121" s="224"/>
      <c r="W121" s="224"/>
      <c r="X121" s="224"/>
      <c r="Y121" s="224"/>
      <c r="Z121" s="224"/>
      <c r="AA121" s="224"/>
      <c r="AB121" s="224"/>
      <c r="AC121" s="195" t="s">
        <v>49</v>
      </c>
      <c r="AD121" s="195" t="s">
        <v>49</v>
      </c>
      <c r="AE121" s="195" t="s">
        <v>49</v>
      </c>
      <c r="AF121" s="195" t="s">
        <v>49</v>
      </c>
      <c r="AG121" s="195" t="s">
        <v>49</v>
      </c>
      <c r="AH121" s="195" t="s">
        <v>49</v>
      </c>
      <c r="AI121" s="43" t="s">
        <v>50</v>
      </c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</row>
    <row r="122" spans="1:223" ht="15.75" customHeight="1">
      <c r="A122" s="10">
        <v>121</v>
      </c>
      <c r="B122" s="186" t="s">
        <v>209</v>
      </c>
      <c r="C122" s="175" t="s">
        <v>210</v>
      </c>
      <c r="D122" s="188" t="s">
        <v>71</v>
      </c>
      <c r="E122" s="177">
        <v>1527</v>
      </c>
      <c r="F122" s="178">
        <v>41816</v>
      </c>
      <c r="G122" s="178">
        <v>41816</v>
      </c>
      <c r="H122" s="236">
        <f t="shared" ref="H122:H123" si="33">G122</f>
        <v>41816</v>
      </c>
      <c r="I122" s="179">
        <v>41791</v>
      </c>
      <c r="J122" s="180">
        <v>90</v>
      </c>
      <c r="K122" s="182"/>
      <c r="L122" s="32">
        <f t="shared" si="32"/>
        <v>41906</v>
      </c>
      <c r="M122" s="199" t="s">
        <v>38</v>
      </c>
      <c r="N122" s="200" t="s">
        <v>39</v>
      </c>
      <c r="O122" s="201">
        <v>2294</v>
      </c>
      <c r="P122" s="202">
        <v>41836</v>
      </c>
      <c r="Q122" s="201">
        <v>19859</v>
      </c>
      <c r="R122" s="203">
        <v>41837</v>
      </c>
      <c r="S122" s="204" t="s">
        <v>93</v>
      </c>
      <c r="T122" s="206" t="s">
        <v>62</v>
      </c>
      <c r="U122" s="223" t="s">
        <v>53</v>
      </c>
      <c r="V122" s="223" t="s">
        <v>53</v>
      </c>
      <c r="W122" s="223"/>
      <c r="X122" s="223"/>
      <c r="Y122" s="223"/>
      <c r="Z122" s="223"/>
      <c r="AA122" s="223"/>
      <c r="AB122" s="223"/>
      <c r="AC122" s="206">
        <v>253</v>
      </c>
      <c r="AD122" s="202">
        <v>41912</v>
      </c>
      <c r="AE122" s="219">
        <v>189</v>
      </c>
      <c r="AF122" s="202">
        <v>41913</v>
      </c>
      <c r="AG122" s="219">
        <v>40</v>
      </c>
      <c r="AH122" s="219" t="s">
        <v>42</v>
      </c>
      <c r="AI122" s="42" t="s">
        <v>43</v>
      </c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</row>
    <row r="123" spans="1:223" ht="15.75" customHeight="1">
      <c r="A123" s="10">
        <v>122</v>
      </c>
      <c r="B123" s="186" t="s">
        <v>211</v>
      </c>
      <c r="C123" s="175" t="s">
        <v>99</v>
      </c>
      <c r="D123" s="188" t="s">
        <v>100</v>
      </c>
      <c r="E123" s="177">
        <v>22</v>
      </c>
      <c r="F123" s="178">
        <v>41684</v>
      </c>
      <c r="G123" s="178">
        <v>41684</v>
      </c>
      <c r="H123" s="236">
        <f t="shared" si="33"/>
        <v>41684</v>
      </c>
      <c r="I123" s="179">
        <v>41671</v>
      </c>
      <c r="J123" s="180">
        <v>90</v>
      </c>
      <c r="K123" s="182"/>
      <c r="L123" s="32">
        <f t="shared" si="32"/>
        <v>41774</v>
      </c>
      <c r="M123" s="207" t="s">
        <v>51</v>
      </c>
      <c r="N123" s="200" t="s">
        <v>39</v>
      </c>
      <c r="O123" s="201">
        <v>2067</v>
      </c>
      <c r="P123" s="202">
        <v>41703</v>
      </c>
      <c r="Q123" s="201">
        <v>19771</v>
      </c>
      <c r="R123" s="203">
        <v>41704</v>
      </c>
      <c r="S123" s="204">
        <v>5</v>
      </c>
      <c r="T123" s="205" t="s">
        <v>41</v>
      </c>
      <c r="U123" s="223"/>
      <c r="V123" s="223"/>
      <c r="W123" s="223"/>
      <c r="X123" s="223"/>
      <c r="Y123" s="223"/>
      <c r="Z123" s="223"/>
      <c r="AA123" s="223"/>
      <c r="AB123" s="223"/>
      <c r="AC123" s="206">
        <v>93</v>
      </c>
      <c r="AD123" s="202">
        <v>41725</v>
      </c>
      <c r="AE123" s="219">
        <v>61</v>
      </c>
      <c r="AF123" s="202">
        <v>41729</v>
      </c>
      <c r="AG123" s="219">
        <v>27</v>
      </c>
      <c r="AH123" s="219" t="s">
        <v>42</v>
      </c>
      <c r="AI123" s="42" t="s">
        <v>43</v>
      </c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</row>
    <row r="124" spans="1:223" ht="15.75" customHeight="1">
      <c r="A124" s="10">
        <v>123</v>
      </c>
      <c r="B124" s="186" t="s">
        <v>169</v>
      </c>
      <c r="C124" s="175" t="s">
        <v>169</v>
      </c>
      <c r="D124" s="188" t="s">
        <v>170</v>
      </c>
      <c r="E124" s="177">
        <v>9969</v>
      </c>
      <c r="F124" s="178">
        <v>41798</v>
      </c>
      <c r="G124" s="178">
        <v>41798</v>
      </c>
      <c r="H124" s="236">
        <v>41803</v>
      </c>
      <c r="I124" s="179">
        <v>41791</v>
      </c>
      <c r="J124" s="180">
        <v>180</v>
      </c>
      <c r="K124" s="182"/>
      <c r="L124" s="32">
        <f>SUM(H124+J124)-1</f>
        <v>41982</v>
      </c>
      <c r="M124" s="199" t="s">
        <v>38</v>
      </c>
      <c r="N124" s="200" t="s">
        <v>39</v>
      </c>
      <c r="O124" s="201">
        <v>2252</v>
      </c>
      <c r="P124" s="202">
        <v>41802</v>
      </c>
      <c r="Q124" s="201">
        <v>19837</v>
      </c>
      <c r="R124" s="203">
        <v>41803</v>
      </c>
      <c r="S124" s="204" t="s">
        <v>97</v>
      </c>
      <c r="T124" s="205" t="s">
        <v>41</v>
      </c>
      <c r="U124" s="223"/>
      <c r="V124" s="223" t="s">
        <v>98</v>
      </c>
      <c r="W124" s="223"/>
      <c r="X124" s="223"/>
      <c r="Y124" s="223"/>
      <c r="Z124" s="223"/>
      <c r="AA124" s="223"/>
      <c r="AB124" s="223"/>
      <c r="AC124" s="220">
        <v>170</v>
      </c>
      <c r="AD124" s="202">
        <v>41814</v>
      </c>
      <c r="AE124" s="219">
        <v>119</v>
      </c>
      <c r="AF124" s="202">
        <v>41815</v>
      </c>
      <c r="AG124" s="219">
        <v>38</v>
      </c>
      <c r="AH124" s="219" t="s">
        <v>67</v>
      </c>
      <c r="AI124" s="42" t="s">
        <v>43</v>
      </c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</row>
    <row r="125" spans="1:223" ht="15.75" customHeight="1">
      <c r="A125" s="10">
        <v>124</v>
      </c>
      <c r="B125" s="170" t="s">
        <v>212</v>
      </c>
      <c r="C125" s="163" t="s">
        <v>70</v>
      </c>
      <c r="D125" s="189" t="s">
        <v>180</v>
      </c>
      <c r="E125" s="165">
        <v>4165</v>
      </c>
      <c r="F125" s="166">
        <v>41680</v>
      </c>
      <c r="G125" s="166">
        <v>41680</v>
      </c>
      <c r="H125" s="233">
        <v>41680</v>
      </c>
      <c r="I125" s="167">
        <v>41671</v>
      </c>
      <c r="J125" s="168">
        <v>90</v>
      </c>
      <c r="K125" s="183"/>
      <c r="L125" s="32">
        <f t="shared" ref="L125:L127" si="34">SUM(H125+J125)</f>
        <v>41770</v>
      </c>
      <c r="M125" s="192" t="s">
        <v>47</v>
      </c>
      <c r="N125" s="193" t="s">
        <v>39</v>
      </c>
      <c r="O125" s="194" t="s">
        <v>48</v>
      </c>
      <c r="P125" s="195" t="s">
        <v>49</v>
      </c>
      <c r="Q125" s="195" t="s">
        <v>49</v>
      </c>
      <c r="R125" s="195" t="s">
        <v>49</v>
      </c>
      <c r="S125" s="195" t="s">
        <v>49</v>
      </c>
      <c r="T125" s="196" t="s">
        <v>41</v>
      </c>
      <c r="U125" s="224"/>
      <c r="V125" s="224"/>
      <c r="W125" s="224"/>
      <c r="X125" s="224"/>
      <c r="Y125" s="224"/>
      <c r="Z125" s="224"/>
      <c r="AA125" s="224"/>
      <c r="AB125" s="224"/>
      <c r="AC125" s="195" t="s">
        <v>49</v>
      </c>
      <c r="AD125" s="195" t="s">
        <v>49</v>
      </c>
      <c r="AE125" s="195" t="s">
        <v>49</v>
      </c>
      <c r="AF125" s="195" t="s">
        <v>49</v>
      </c>
      <c r="AG125" s="195" t="s">
        <v>49</v>
      </c>
      <c r="AH125" s="195" t="s">
        <v>49</v>
      </c>
      <c r="AI125" s="43" t="s">
        <v>50</v>
      </c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</row>
    <row r="126" spans="1:223" ht="15.75" customHeight="1">
      <c r="A126" s="10">
        <v>125</v>
      </c>
      <c r="B126" s="186" t="s">
        <v>70</v>
      </c>
      <c r="C126" s="175" t="s">
        <v>70</v>
      </c>
      <c r="D126" s="188" t="s">
        <v>71</v>
      </c>
      <c r="E126" s="177">
        <v>4602</v>
      </c>
      <c r="F126" s="178">
        <v>41817</v>
      </c>
      <c r="G126" s="178">
        <v>41817</v>
      </c>
      <c r="H126" s="236">
        <f>G126</f>
        <v>41817</v>
      </c>
      <c r="I126" s="179">
        <v>41791</v>
      </c>
      <c r="J126" s="180">
        <v>90</v>
      </c>
      <c r="K126" s="182"/>
      <c r="L126" s="32">
        <f t="shared" si="34"/>
        <v>41907</v>
      </c>
      <c r="M126" s="199" t="s">
        <v>38</v>
      </c>
      <c r="N126" s="200" t="s">
        <v>39</v>
      </c>
      <c r="O126" s="201">
        <v>2317</v>
      </c>
      <c r="P126" s="202">
        <v>41845</v>
      </c>
      <c r="Q126" s="201">
        <v>19866</v>
      </c>
      <c r="R126" s="203">
        <v>41848</v>
      </c>
      <c r="S126" s="204" t="s">
        <v>40</v>
      </c>
      <c r="T126" s="205" t="s">
        <v>41</v>
      </c>
      <c r="U126" s="223"/>
      <c r="V126" s="223"/>
      <c r="W126" s="223"/>
      <c r="X126" s="223"/>
      <c r="Y126" s="223"/>
      <c r="Z126" s="223"/>
      <c r="AA126" s="223"/>
      <c r="AB126" s="223"/>
      <c r="AC126" s="206"/>
      <c r="AD126" s="202"/>
      <c r="AE126" s="219"/>
      <c r="AF126" s="202"/>
      <c r="AG126" s="219"/>
      <c r="AH126" s="219"/>
      <c r="AI126" s="42" t="s">
        <v>61</v>
      </c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</row>
    <row r="127" spans="1:223" ht="15.75" customHeight="1">
      <c r="A127" s="10">
        <v>126</v>
      </c>
      <c r="B127" s="247" t="s">
        <v>70</v>
      </c>
      <c r="C127" s="175" t="s">
        <v>70</v>
      </c>
      <c r="D127" s="188" t="s">
        <v>71</v>
      </c>
      <c r="E127" s="177">
        <v>4637</v>
      </c>
      <c r="F127" s="178">
        <v>41817</v>
      </c>
      <c r="G127" s="178">
        <v>41900</v>
      </c>
      <c r="H127" s="236">
        <v>41907</v>
      </c>
      <c r="I127" s="179">
        <v>41883</v>
      </c>
      <c r="J127" s="180">
        <v>90</v>
      </c>
      <c r="K127" s="181" t="s">
        <v>58</v>
      </c>
      <c r="L127" s="32">
        <f t="shared" si="34"/>
        <v>41997</v>
      </c>
      <c r="M127" s="200" t="s">
        <v>72</v>
      </c>
      <c r="N127" s="200" t="s">
        <v>60</v>
      </c>
      <c r="O127" s="201">
        <v>2414</v>
      </c>
      <c r="P127" s="202">
        <v>41914</v>
      </c>
      <c r="Q127" s="201">
        <v>19915</v>
      </c>
      <c r="R127" s="203">
        <v>41915</v>
      </c>
      <c r="S127" s="204">
        <v>1</v>
      </c>
      <c r="T127" s="206" t="s">
        <v>62</v>
      </c>
      <c r="U127" s="223" t="s">
        <v>53</v>
      </c>
      <c r="V127" s="223" t="s">
        <v>53</v>
      </c>
      <c r="W127" s="223"/>
      <c r="X127" s="223"/>
      <c r="Y127" s="223"/>
      <c r="Z127" s="223"/>
      <c r="AA127" s="223"/>
      <c r="AB127" s="223"/>
      <c r="AC127" s="206"/>
      <c r="AD127" s="202"/>
      <c r="AE127" s="219"/>
      <c r="AF127" s="202"/>
      <c r="AG127" s="219"/>
      <c r="AH127" s="219"/>
      <c r="AI127" s="42" t="s">
        <v>61</v>
      </c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</row>
    <row r="128" spans="1:223" ht="15.75" customHeight="1">
      <c r="A128" s="10">
        <v>127</v>
      </c>
      <c r="B128" s="186" t="s">
        <v>213</v>
      </c>
      <c r="C128" s="175" t="s">
        <v>56</v>
      </c>
      <c r="D128" s="188" t="s">
        <v>90</v>
      </c>
      <c r="E128" s="177">
        <v>71</v>
      </c>
      <c r="F128" s="178">
        <v>41798</v>
      </c>
      <c r="G128" s="178">
        <v>41800</v>
      </c>
      <c r="H128" s="236">
        <v>41803</v>
      </c>
      <c r="I128" s="179">
        <v>41791</v>
      </c>
      <c r="J128" s="180">
        <v>180</v>
      </c>
      <c r="K128" s="182"/>
      <c r="L128" s="32">
        <f>SUM(H128+J128)-1</f>
        <v>41982</v>
      </c>
      <c r="M128" s="207" t="s">
        <v>68</v>
      </c>
      <c r="N128" s="200" t="s">
        <v>39</v>
      </c>
      <c r="O128" s="201">
        <v>2252</v>
      </c>
      <c r="P128" s="202">
        <v>41802</v>
      </c>
      <c r="Q128" s="201">
        <v>19837</v>
      </c>
      <c r="R128" s="203">
        <v>41803</v>
      </c>
      <c r="S128" s="204" t="s">
        <v>97</v>
      </c>
      <c r="T128" s="205" t="s">
        <v>41</v>
      </c>
      <c r="U128" s="223"/>
      <c r="V128" s="223"/>
      <c r="W128" s="223"/>
      <c r="X128" s="223"/>
      <c r="Y128" s="223"/>
      <c r="Z128" s="223"/>
      <c r="AA128" s="223"/>
      <c r="AB128" s="223"/>
      <c r="AC128" s="220">
        <v>170</v>
      </c>
      <c r="AD128" s="202">
        <v>41814</v>
      </c>
      <c r="AE128" s="219">
        <v>119</v>
      </c>
      <c r="AF128" s="202">
        <v>41815</v>
      </c>
      <c r="AG128" s="219">
        <v>38</v>
      </c>
      <c r="AH128" s="219" t="s">
        <v>67</v>
      </c>
      <c r="AI128" s="42" t="s">
        <v>43</v>
      </c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</row>
    <row r="129" spans="1:223" ht="15.75" customHeight="1">
      <c r="A129" s="10">
        <v>128</v>
      </c>
      <c r="B129" s="170" t="s">
        <v>214</v>
      </c>
      <c r="C129" s="163" t="s">
        <v>45</v>
      </c>
      <c r="D129" s="164" t="s">
        <v>152</v>
      </c>
      <c r="E129" s="165">
        <v>462</v>
      </c>
      <c r="F129" s="166">
        <v>41684</v>
      </c>
      <c r="G129" s="166">
        <v>41684</v>
      </c>
      <c r="H129" s="233">
        <v>41684</v>
      </c>
      <c r="I129" s="167">
        <v>41671</v>
      </c>
      <c r="J129" s="168">
        <v>90</v>
      </c>
      <c r="K129" s="183"/>
      <c r="L129" s="32">
        <f t="shared" ref="L129:L135" si="35">SUM(H129+J129)</f>
        <v>41774</v>
      </c>
      <c r="M129" s="192" t="s">
        <v>47</v>
      </c>
      <c r="N129" s="193" t="s">
        <v>39</v>
      </c>
      <c r="O129" s="194" t="s">
        <v>48</v>
      </c>
      <c r="P129" s="195" t="s">
        <v>49</v>
      </c>
      <c r="Q129" s="195" t="s">
        <v>49</v>
      </c>
      <c r="R129" s="195" t="s">
        <v>49</v>
      </c>
      <c r="S129" s="195" t="s">
        <v>49</v>
      </c>
      <c r="T129" s="196" t="s">
        <v>41</v>
      </c>
      <c r="U129" s="224"/>
      <c r="V129" s="224"/>
      <c r="W129" s="224"/>
      <c r="X129" s="224"/>
      <c r="Y129" s="224"/>
      <c r="Z129" s="224"/>
      <c r="AA129" s="224"/>
      <c r="AB129" s="224"/>
      <c r="AC129" s="195" t="s">
        <v>49</v>
      </c>
      <c r="AD129" s="195" t="s">
        <v>49</v>
      </c>
      <c r="AE129" s="195" t="s">
        <v>49</v>
      </c>
      <c r="AF129" s="195" t="s">
        <v>49</v>
      </c>
      <c r="AG129" s="195" t="s">
        <v>49</v>
      </c>
      <c r="AH129" s="195" t="s">
        <v>49</v>
      </c>
      <c r="AI129" s="43" t="s">
        <v>50</v>
      </c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</row>
    <row r="130" spans="1:223" ht="15.75" customHeight="1">
      <c r="A130" s="10">
        <v>129</v>
      </c>
      <c r="B130" s="186" t="s">
        <v>215</v>
      </c>
      <c r="C130" s="175" t="s">
        <v>70</v>
      </c>
      <c r="D130" s="176" t="s">
        <v>71</v>
      </c>
      <c r="E130" s="177">
        <v>23</v>
      </c>
      <c r="F130" s="178">
        <v>41817</v>
      </c>
      <c r="G130" s="178">
        <v>41817</v>
      </c>
      <c r="H130" s="236">
        <f>G130</f>
        <v>41817</v>
      </c>
      <c r="I130" s="179">
        <v>41791</v>
      </c>
      <c r="J130" s="180">
        <v>90</v>
      </c>
      <c r="K130" s="182"/>
      <c r="L130" s="32">
        <f t="shared" si="35"/>
        <v>41907</v>
      </c>
      <c r="M130" s="199" t="s">
        <v>38</v>
      </c>
      <c r="N130" s="200" t="s">
        <v>39</v>
      </c>
      <c r="O130" s="201">
        <v>2317</v>
      </c>
      <c r="P130" s="202">
        <v>41845</v>
      </c>
      <c r="Q130" s="201">
        <v>19866</v>
      </c>
      <c r="R130" s="203">
        <v>41848</v>
      </c>
      <c r="S130" s="204" t="s">
        <v>40</v>
      </c>
      <c r="T130" s="205" t="s">
        <v>41</v>
      </c>
      <c r="U130" s="223"/>
      <c r="V130" s="223"/>
      <c r="W130" s="223"/>
      <c r="X130" s="223"/>
      <c r="Y130" s="223"/>
      <c r="Z130" s="223"/>
      <c r="AA130" s="223"/>
      <c r="AB130" s="223"/>
      <c r="AC130" s="220">
        <v>200</v>
      </c>
      <c r="AD130" s="202">
        <v>41864</v>
      </c>
      <c r="AE130" s="219">
        <v>155</v>
      </c>
      <c r="AF130" s="202">
        <v>41865</v>
      </c>
      <c r="AG130" s="219">
        <v>41</v>
      </c>
      <c r="AH130" s="219" t="s">
        <v>42</v>
      </c>
      <c r="AI130" s="42" t="s">
        <v>43</v>
      </c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</row>
    <row r="131" spans="1:223" ht="15.75" customHeight="1">
      <c r="A131" s="10">
        <v>130</v>
      </c>
      <c r="B131" s="247" t="s">
        <v>215</v>
      </c>
      <c r="C131" s="175" t="s">
        <v>70</v>
      </c>
      <c r="D131" s="176" t="s">
        <v>71</v>
      </c>
      <c r="E131" s="177">
        <v>34</v>
      </c>
      <c r="F131" s="178">
        <v>41817</v>
      </c>
      <c r="G131" s="178">
        <v>41906</v>
      </c>
      <c r="H131" s="236">
        <v>41907</v>
      </c>
      <c r="I131" s="179">
        <v>41883</v>
      </c>
      <c r="J131" s="180">
        <v>90</v>
      </c>
      <c r="K131" s="181" t="s">
        <v>58</v>
      </c>
      <c r="L131" s="32">
        <f t="shared" si="35"/>
        <v>41997</v>
      </c>
      <c r="M131" s="200" t="s">
        <v>72</v>
      </c>
      <c r="N131" s="200" t="s">
        <v>60</v>
      </c>
      <c r="O131" s="201">
        <v>2414</v>
      </c>
      <c r="P131" s="202">
        <v>41914</v>
      </c>
      <c r="Q131" s="201">
        <v>19915</v>
      </c>
      <c r="R131" s="203">
        <v>41915</v>
      </c>
      <c r="S131" s="204">
        <v>2</v>
      </c>
      <c r="T131" s="205" t="s">
        <v>41</v>
      </c>
      <c r="U131" s="223"/>
      <c r="V131" s="223"/>
      <c r="W131" s="223"/>
      <c r="X131" s="223"/>
      <c r="Y131" s="223"/>
      <c r="Z131" s="223"/>
      <c r="AA131" s="223"/>
      <c r="AB131" s="223"/>
      <c r="AC131" s="220">
        <v>200</v>
      </c>
      <c r="AD131" s="202">
        <v>41864</v>
      </c>
      <c r="AE131" s="219">
        <v>155</v>
      </c>
      <c r="AF131" s="202">
        <v>41865</v>
      </c>
      <c r="AG131" s="219">
        <v>41</v>
      </c>
      <c r="AH131" s="219" t="s">
        <v>42</v>
      </c>
      <c r="AI131" s="42" t="s">
        <v>43</v>
      </c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</row>
    <row r="132" spans="1:223" ht="15.75" customHeight="1">
      <c r="A132" s="10">
        <v>131</v>
      </c>
      <c r="B132" s="186" t="s">
        <v>127</v>
      </c>
      <c r="C132" s="175" t="s">
        <v>127</v>
      </c>
      <c r="D132" s="176" t="s">
        <v>128</v>
      </c>
      <c r="E132" s="177">
        <v>14252</v>
      </c>
      <c r="F132" s="178">
        <v>41678</v>
      </c>
      <c r="G132" s="178">
        <v>41680</v>
      </c>
      <c r="H132" s="236">
        <f>F132</f>
        <v>41678</v>
      </c>
      <c r="I132" s="179">
        <v>41671</v>
      </c>
      <c r="J132" s="180">
        <v>90</v>
      </c>
      <c r="K132" s="181"/>
      <c r="L132" s="32">
        <f t="shared" si="35"/>
        <v>41768</v>
      </c>
      <c r="M132" s="199" t="s">
        <v>80</v>
      </c>
      <c r="N132" s="200" t="s">
        <v>39</v>
      </c>
      <c r="O132" s="201">
        <v>2032</v>
      </c>
      <c r="P132" s="202">
        <v>41688</v>
      </c>
      <c r="Q132" s="201">
        <v>19762</v>
      </c>
      <c r="R132" s="203">
        <v>41689</v>
      </c>
      <c r="S132" s="212" t="s">
        <v>141</v>
      </c>
      <c r="T132" s="205" t="s">
        <v>41</v>
      </c>
      <c r="U132" s="223"/>
      <c r="V132" s="223"/>
      <c r="W132" s="223"/>
      <c r="X132" s="223"/>
      <c r="Y132" s="223"/>
      <c r="Z132" s="223"/>
      <c r="AA132" s="223"/>
      <c r="AB132" s="223"/>
      <c r="AC132" s="206"/>
      <c r="AD132" s="202"/>
      <c r="AE132" s="219"/>
      <c r="AF132" s="202"/>
      <c r="AG132" s="219"/>
      <c r="AH132" s="219"/>
      <c r="AI132" s="42" t="s">
        <v>61</v>
      </c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</row>
    <row r="133" spans="1:223" ht="15.75" customHeight="1">
      <c r="A133" s="10">
        <v>132</v>
      </c>
      <c r="B133" s="186" t="s">
        <v>127</v>
      </c>
      <c r="C133" s="175" t="s">
        <v>127</v>
      </c>
      <c r="D133" s="176" t="s">
        <v>128</v>
      </c>
      <c r="E133" s="177">
        <v>14615</v>
      </c>
      <c r="F133" s="178">
        <v>41925</v>
      </c>
      <c r="G133" s="178">
        <v>41925</v>
      </c>
      <c r="H133" s="236">
        <f>G133</f>
        <v>41925</v>
      </c>
      <c r="I133" s="179">
        <v>41913</v>
      </c>
      <c r="J133" s="180">
        <v>180</v>
      </c>
      <c r="K133" s="181"/>
      <c r="L133" s="32">
        <f t="shared" si="35"/>
        <v>42105</v>
      </c>
      <c r="M133" s="199" t="s">
        <v>80</v>
      </c>
      <c r="N133" s="200" t="s">
        <v>39</v>
      </c>
      <c r="O133" s="201">
        <v>2421</v>
      </c>
      <c r="P133" s="202">
        <v>41926</v>
      </c>
      <c r="Q133" s="201">
        <v>19923</v>
      </c>
      <c r="R133" s="203">
        <v>41927</v>
      </c>
      <c r="S133" s="212" t="s">
        <v>135</v>
      </c>
      <c r="T133" s="205" t="s">
        <v>62</v>
      </c>
      <c r="U133" s="223" t="s">
        <v>53</v>
      </c>
      <c r="V133" s="223" t="s">
        <v>53</v>
      </c>
      <c r="W133" s="223"/>
      <c r="X133" s="223"/>
      <c r="Y133" s="223"/>
      <c r="Z133" s="223"/>
      <c r="AA133" s="223"/>
      <c r="AB133" s="223"/>
      <c r="AC133" s="206">
        <v>276</v>
      </c>
      <c r="AD133" s="202">
        <v>41928</v>
      </c>
      <c r="AE133" s="219">
        <v>201</v>
      </c>
      <c r="AF133" s="202">
        <v>41929</v>
      </c>
      <c r="AG133" s="219">
        <v>44</v>
      </c>
      <c r="AH133" s="219" t="s">
        <v>67</v>
      </c>
      <c r="AI133" s="42" t="s">
        <v>43</v>
      </c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</row>
    <row r="134" spans="1:223" ht="15.75" customHeight="1">
      <c r="A134" s="10">
        <v>133</v>
      </c>
      <c r="B134" s="186" t="s">
        <v>216</v>
      </c>
      <c r="C134" s="175" t="s">
        <v>45</v>
      </c>
      <c r="D134" s="176" t="s">
        <v>46</v>
      </c>
      <c r="E134" s="177">
        <v>80</v>
      </c>
      <c r="F134" s="178">
        <v>41816</v>
      </c>
      <c r="G134" s="178">
        <v>41817</v>
      </c>
      <c r="H134" s="236">
        <f>F134</f>
        <v>41816</v>
      </c>
      <c r="I134" s="179">
        <v>41791</v>
      </c>
      <c r="J134" s="180">
        <v>90</v>
      </c>
      <c r="K134" s="181"/>
      <c r="L134" s="32">
        <f t="shared" si="35"/>
        <v>41906</v>
      </c>
      <c r="M134" s="199" t="s">
        <v>38</v>
      </c>
      <c r="N134" s="200" t="s">
        <v>39</v>
      </c>
      <c r="O134" s="201">
        <v>2317</v>
      </c>
      <c r="P134" s="202">
        <v>41845</v>
      </c>
      <c r="Q134" s="201">
        <v>19866</v>
      </c>
      <c r="R134" s="203">
        <v>41848</v>
      </c>
      <c r="S134" s="204" t="s">
        <v>40</v>
      </c>
      <c r="T134" s="205" t="s">
        <v>41</v>
      </c>
      <c r="U134" s="223"/>
      <c r="V134" s="223"/>
      <c r="W134" s="223"/>
      <c r="X134" s="223"/>
      <c r="Y134" s="223"/>
      <c r="Z134" s="223"/>
      <c r="AA134" s="223"/>
      <c r="AB134" s="223"/>
      <c r="AC134" s="206">
        <v>197</v>
      </c>
      <c r="AD134" s="202">
        <v>41850</v>
      </c>
      <c r="AE134" s="219">
        <v>145</v>
      </c>
      <c r="AF134" s="202">
        <v>41851</v>
      </c>
      <c r="AG134" s="219">
        <v>80</v>
      </c>
      <c r="AH134" s="219" t="s">
        <v>42</v>
      </c>
      <c r="AI134" s="42" t="s">
        <v>43</v>
      </c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</row>
    <row r="135" spans="1:223" ht="15.75" customHeight="1">
      <c r="A135" s="10">
        <v>134</v>
      </c>
      <c r="B135" s="170" t="s">
        <v>217</v>
      </c>
      <c r="C135" s="163" t="s">
        <v>56</v>
      </c>
      <c r="D135" s="164" t="s">
        <v>57</v>
      </c>
      <c r="E135" s="165">
        <v>883</v>
      </c>
      <c r="F135" s="166">
        <v>41680</v>
      </c>
      <c r="G135" s="166">
        <v>41680</v>
      </c>
      <c r="H135" s="233">
        <v>41680</v>
      </c>
      <c r="I135" s="167">
        <v>41671</v>
      </c>
      <c r="J135" s="168">
        <v>90</v>
      </c>
      <c r="K135" s="169"/>
      <c r="L135" s="32">
        <f t="shared" si="35"/>
        <v>41770</v>
      </c>
      <c r="M135" s="192" t="s">
        <v>47</v>
      </c>
      <c r="N135" s="193" t="s">
        <v>39</v>
      </c>
      <c r="O135" s="194" t="s">
        <v>48</v>
      </c>
      <c r="P135" s="195" t="s">
        <v>49</v>
      </c>
      <c r="Q135" s="195" t="s">
        <v>49</v>
      </c>
      <c r="R135" s="195" t="s">
        <v>49</v>
      </c>
      <c r="S135" s="195" t="s">
        <v>49</v>
      </c>
      <c r="T135" s="196" t="s">
        <v>41</v>
      </c>
      <c r="U135" s="224"/>
      <c r="V135" s="224"/>
      <c r="W135" s="224"/>
      <c r="X135" s="224"/>
      <c r="Y135" s="224"/>
      <c r="Z135" s="224"/>
      <c r="AA135" s="224"/>
      <c r="AB135" s="224"/>
      <c r="AC135" s="195" t="s">
        <v>49</v>
      </c>
      <c r="AD135" s="195" t="s">
        <v>49</v>
      </c>
      <c r="AE135" s="195" t="s">
        <v>49</v>
      </c>
      <c r="AF135" s="195" t="s">
        <v>49</v>
      </c>
      <c r="AG135" s="195" t="s">
        <v>49</v>
      </c>
      <c r="AH135" s="195" t="s">
        <v>49</v>
      </c>
      <c r="AI135" s="43" t="s">
        <v>50</v>
      </c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</row>
    <row r="136" spans="1:223" ht="15.75" customHeight="1">
      <c r="A136" s="10">
        <v>135</v>
      </c>
      <c r="B136" s="186" t="s">
        <v>217</v>
      </c>
      <c r="C136" s="175" t="s">
        <v>56</v>
      </c>
      <c r="D136" s="176" t="s">
        <v>57</v>
      </c>
      <c r="E136" s="177">
        <v>898</v>
      </c>
      <c r="F136" s="178">
        <v>41798</v>
      </c>
      <c r="G136" s="178">
        <v>41798</v>
      </c>
      <c r="H136" s="236">
        <v>41803</v>
      </c>
      <c r="I136" s="179">
        <v>41791</v>
      </c>
      <c r="J136" s="180">
        <v>180</v>
      </c>
      <c r="K136" s="181"/>
      <c r="L136" s="32">
        <f t="shared" ref="L136:L138" si="36">SUM(H136+J136)-1</f>
        <v>41982</v>
      </c>
      <c r="M136" s="207" t="s">
        <v>51</v>
      </c>
      <c r="N136" s="200" t="s">
        <v>39</v>
      </c>
      <c r="O136" s="201">
        <v>2252</v>
      </c>
      <c r="P136" s="202">
        <v>41802</v>
      </c>
      <c r="Q136" s="201">
        <v>19837</v>
      </c>
      <c r="R136" s="203">
        <v>41803</v>
      </c>
      <c r="S136" s="204" t="s">
        <v>97</v>
      </c>
      <c r="T136" s="205" t="s">
        <v>41</v>
      </c>
      <c r="U136" s="223"/>
      <c r="V136" s="223"/>
      <c r="W136" s="223"/>
      <c r="X136" s="223"/>
      <c r="Y136" s="223"/>
      <c r="Z136" s="223"/>
      <c r="AA136" s="223"/>
      <c r="AB136" s="223"/>
      <c r="AC136" s="220">
        <v>170</v>
      </c>
      <c r="AD136" s="202">
        <v>41814</v>
      </c>
      <c r="AE136" s="219">
        <v>119</v>
      </c>
      <c r="AF136" s="202">
        <v>41815</v>
      </c>
      <c r="AG136" s="219">
        <v>38</v>
      </c>
      <c r="AH136" s="219" t="s">
        <v>67</v>
      </c>
      <c r="AI136" s="42" t="s">
        <v>43</v>
      </c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</row>
    <row r="137" spans="1:223" ht="15.75" customHeight="1">
      <c r="A137" s="10">
        <v>136</v>
      </c>
      <c r="B137" s="186" t="s">
        <v>217</v>
      </c>
      <c r="C137" s="175" t="s">
        <v>56</v>
      </c>
      <c r="D137" s="176" t="s">
        <v>57</v>
      </c>
      <c r="E137" s="177">
        <v>903</v>
      </c>
      <c r="F137" s="178">
        <v>41819</v>
      </c>
      <c r="G137" s="178">
        <v>41819</v>
      </c>
      <c r="H137" s="236">
        <f t="shared" ref="H137:H139" si="37">G137</f>
        <v>41819</v>
      </c>
      <c r="I137" s="179">
        <v>41791</v>
      </c>
      <c r="J137" s="180">
        <v>90</v>
      </c>
      <c r="K137" s="181"/>
      <c r="L137" s="32">
        <f t="shared" si="36"/>
        <v>41908</v>
      </c>
      <c r="M137" s="207" t="s">
        <v>68</v>
      </c>
      <c r="N137" s="200" t="s">
        <v>39</v>
      </c>
      <c r="O137" s="201">
        <v>2294</v>
      </c>
      <c r="P137" s="202">
        <v>41836</v>
      </c>
      <c r="Q137" s="201">
        <v>19859</v>
      </c>
      <c r="R137" s="203">
        <v>41837</v>
      </c>
      <c r="S137" s="204" t="s">
        <v>93</v>
      </c>
      <c r="T137" s="205" t="s">
        <v>41</v>
      </c>
      <c r="U137" s="223"/>
      <c r="V137" s="223"/>
      <c r="W137" s="223"/>
      <c r="X137" s="223"/>
      <c r="Y137" s="223"/>
      <c r="Z137" s="223"/>
      <c r="AA137" s="223"/>
      <c r="AB137" s="223"/>
      <c r="AC137" s="206">
        <v>253</v>
      </c>
      <c r="AD137" s="202">
        <v>41912</v>
      </c>
      <c r="AE137" s="219">
        <v>189</v>
      </c>
      <c r="AF137" s="202">
        <v>41913</v>
      </c>
      <c r="AG137" s="219">
        <v>40</v>
      </c>
      <c r="AH137" s="219" t="s">
        <v>42</v>
      </c>
      <c r="AI137" s="42" t="s">
        <v>43</v>
      </c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</row>
    <row r="138" spans="1:223" ht="15.75" customHeight="1">
      <c r="A138" s="10">
        <v>137</v>
      </c>
      <c r="B138" s="186" t="s">
        <v>217</v>
      </c>
      <c r="C138" s="175" t="s">
        <v>56</v>
      </c>
      <c r="D138" s="176" t="s">
        <v>57</v>
      </c>
      <c r="E138" s="177">
        <v>920</v>
      </c>
      <c r="F138" s="178">
        <v>41913</v>
      </c>
      <c r="G138" s="178">
        <v>41913</v>
      </c>
      <c r="H138" s="236">
        <f t="shared" si="37"/>
        <v>41913</v>
      </c>
      <c r="I138" s="179">
        <v>41913</v>
      </c>
      <c r="J138" s="180">
        <v>90</v>
      </c>
      <c r="K138" s="181"/>
      <c r="L138" s="32">
        <f t="shared" si="36"/>
        <v>42002</v>
      </c>
      <c r="M138" s="207" t="s">
        <v>51</v>
      </c>
      <c r="N138" s="200" t="s">
        <v>39</v>
      </c>
      <c r="O138" s="201">
        <v>2435</v>
      </c>
      <c r="P138" s="202">
        <v>41933</v>
      </c>
      <c r="Q138" s="201">
        <v>19928</v>
      </c>
      <c r="R138" s="203">
        <v>41934</v>
      </c>
      <c r="S138" s="204">
        <v>3</v>
      </c>
      <c r="T138" s="205" t="s">
        <v>41</v>
      </c>
      <c r="U138" s="223"/>
      <c r="V138" s="223"/>
      <c r="W138" s="223"/>
      <c r="X138" s="223"/>
      <c r="Y138" s="223"/>
      <c r="Z138" s="223"/>
      <c r="AA138" s="223"/>
      <c r="AB138" s="223"/>
      <c r="AC138" s="206"/>
      <c r="AD138" s="202"/>
      <c r="AE138" s="219"/>
      <c r="AF138" s="202"/>
      <c r="AG138" s="219"/>
      <c r="AH138" s="219"/>
      <c r="AI138" s="42" t="s">
        <v>61</v>
      </c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</row>
    <row r="139" spans="1:223" ht="15.75" customHeight="1">
      <c r="A139" s="10">
        <v>138</v>
      </c>
      <c r="B139" s="186" t="s">
        <v>218</v>
      </c>
      <c r="C139" s="187" t="s">
        <v>112</v>
      </c>
      <c r="D139" s="188" t="s">
        <v>113</v>
      </c>
      <c r="E139" s="177">
        <v>26</v>
      </c>
      <c r="F139" s="178">
        <v>41716</v>
      </c>
      <c r="G139" s="178">
        <v>41716</v>
      </c>
      <c r="H139" s="236">
        <f t="shared" si="37"/>
        <v>41716</v>
      </c>
      <c r="I139" s="179">
        <v>41699</v>
      </c>
      <c r="J139" s="180">
        <v>90</v>
      </c>
      <c r="K139" s="181"/>
      <c r="L139" s="32">
        <f>SUM(H139+J139)</f>
        <v>41806</v>
      </c>
      <c r="M139" s="199" t="s">
        <v>114</v>
      </c>
      <c r="N139" s="200" t="s">
        <v>39</v>
      </c>
      <c r="O139" s="201">
        <v>2150</v>
      </c>
      <c r="P139" s="202">
        <v>41745</v>
      </c>
      <c r="Q139" s="201">
        <v>19801</v>
      </c>
      <c r="R139" s="203">
        <v>41751</v>
      </c>
      <c r="S139" s="204">
        <v>6</v>
      </c>
      <c r="T139" s="205" t="s">
        <v>41</v>
      </c>
      <c r="U139" s="223"/>
      <c r="V139" s="223"/>
      <c r="W139" s="223"/>
      <c r="X139" s="223"/>
      <c r="Y139" s="223"/>
      <c r="Z139" s="223"/>
      <c r="AA139" s="223"/>
      <c r="AB139" s="223"/>
      <c r="AC139" s="206"/>
      <c r="AD139" s="202"/>
      <c r="AE139" s="219"/>
      <c r="AF139" s="202"/>
      <c r="AG139" s="219"/>
      <c r="AH139" s="219"/>
      <c r="AI139" s="42" t="s">
        <v>61</v>
      </c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</row>
    <row r="140" spans="1:223" ht="15.75" customHeight="1">
      <c r="A140" s="10">
        <v>139</v>
      </c>
      <c r="B140" s="186" t="s">
        <v>219</v>
      </c>
      <c r="C140" s="187" t="s">
        <v>142</v>
      </c>
      <c r="D140" s="188" t="s">
        <v>143</v>
      </c>
      <c r="E140" s="177">
        <v>46</v>
      </c>
      <c r="F140" s="178">
        <v>41798</v>
      </c>
      <c r="G140" s="178">
        <v>41799</v>
      </c>
      <c r="H140" s="236">
        <v>41803</v>
      </c>
      <c r="I140" s="179">
        <v>41791</v>
      </c>
      <c r="J140" s="180">
        <v>180</v>
      </c>
      <c r="K140" s="181"/>
      <c r="L140" s="32">
        <f>SUM(H140+J140)-1</f>
        <v>41982</v>
      </c>
      <c r="M140" s="199" t="s">
        <v>114</v>
      </c>
      <c r="N140" s="200" t="s">
        <v>39</v>
      </c>
      <c r="O140" s="201">
        <v>2252</v>
      </c>
      <c r="P140" s="202">
        <v>41802</v>
      </c>
      <c r="Q140" s="201">
        <v>19837</v>
      </c>
      <c r="R140" s="203">
        <v>41803</v>
      </c>
      <c r="S140" s="204" t="s">
        <v>97</v>
      </c>
      <c r="T140" s="206" t="s">
        <v>62</v>
      </c>
      <c r="U140" s="223"/>
      <c r="V140" s="223" t="s">
        <v>98</v>
      </c>
      <c r="W140" s="223"/>
      <c r="X140" s="223"/>
      <c r="Y140" s="223"/>
      <c r="Z140" s="223"/>
      <c r="AA140" s="223"/>
      <c r="AB140" s="223"/>
      <c r="AC140" s="220">
        <v>170</v>
      </c>
      <c r="AD140" s="202">
        <v>41814</v>
      </c>
      <c r="AE140" s="219">
        <v>119</v>
      </c>
      <c r="AF140" s="202">
        <v>41815</v>
      </c>
      <c r="AG140" s="219">
        <v>38</v>
      </c>
      <c r="AH140" s="219" t="s">
        <v>67</v>
      </c>
      <c r="AI140" s="42" t="s">
        <v>43</v>
      </c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</row>
    <row r="141" spans="1:223" ht="15.75" customHeight="1">
      <c r="A141" s="10">
        <v>140</v>
      </c>
      <c r="B141" s="186" t="s">
        <v>220</v>
      </c>
      <c r="C141" s="175" t="s">
        <v>45</v>
      </c>
      <c r="D141" s="176" t="s">
        <v>92</v>
      </c>
      <c r="E141" s="177">
        <v>2585</v>
      </c>
      <c r="F141" s="178">
        <v>41817</v>
      </c>
      <c r="G141" s="178">
        <v>41817</v>
      </c>
      <c r="H141" s="236">
        <f>G141</f>
        <v>41817</v>
      </c>
      <c r="I141" s="179">
        <v>41791</v>
      </c>
      <c r="J141" s="180">
        <v>90</v>
      </c>
      <c r="K141" s="181"/>
      <c r="L141" s="32">
        <f t="shared" ref="L141:L147" si="38">SUM(H141+J141)</f>
        <v>41907</v>
      </c>
      <c r="M141" s="199" t="s">
        <v>38</v>
      </c>
      <c r="N141" s="200" t="s">
        <v>39</v>
      </c>
      <c r="O141" s="201">
        <v>2317</v>
      </c>
      <c r="P141" s="202">
        <v>41845</v>
      </c>
      <c r="Q141" s="201">
        <v>19866</v>
      </c>
      <c r="R141" s="203">
        <v>41848</v>
      </c>
      <c r="S141" s="204" t="s">
        <v>40</v>
      </c>
      <c r="T141" s="205" t="s">
        <v>41</v>
      </c>
      <c r="U141" s="223"/>
      <c r="V141" s="223"/>
      <c r="W141" s="223"/>
      <c r="X141" s="223"/>
      <c r="Y141" s="223"/>
      <c r="Z141" s="223"/>
      <c r="AA141" s="223"/>
      <c r="AB141" s="223"/>
      <c r="AC141" s="206">
        <v>197</v>
      </c>
      <c r="AD141" s="202">
        <v>41850</v>
      </c>
      <c r="AE141" s="219">
        <v>145</v>
      </c>
      <c r="AF141" s="202">
        <v>41851</v>
      </c>
      <c r="AG141" s="219">
        <v>80</v>
      </c>
      <c r="AH141" s="219" t="s">
        <v>42</v>
      </c>
      <c r="AI141" s="42" t="s">
        <v>43</v>
      </c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</row>
    <row r="142" spans="1:223" ht="15.75" customHeight="1">
      <c r="A142" s="10">
        <v>141</v>
      </c>
      <c r="B142" s="247" t="s">
        <v>220</v>
      </c>
      <c r="C142" s="175" t="s">
        <v>45</v>
      </c>
      <c r="D142" s="176" t="s">
        <v>92</v>
      </c>
      <c r="E142" s="190">
        <v>2617</v>
      </c>
      <c r="F142" s="178">
        <v>41817</v>
      </c>
      <c r="G142" s="178">
        <v>41905</v>
      </c>
      <c r="H142" s="236">
        <v>41907</v>
      </c>
      <c r="I142" s="179">
        <v>41883</v>
      </c>
      <c r="J142" s="180">
        <v>90</v>
      </c>
      <c r="K142" s="181" t="s">
        <v>58</v>
      </c>
      <c r="L142" s="32">
        <f t="shared" si="38"/>
        <v>41997</v>
      </c>
      <c r="M142" s="200" t="s">
        <v>72</v>
      </c>
      <c r="N142" s="200" t="s">
        <v>60</v>
      </c>
      <c r="O142" s="201">
        <v>2414</v>
      </c>
      <c r="P142" s="202">
        <v>41914</v>
      </c>
      <c r="Q142" s="201">
        <v>19915</v>
      </c>
      <c r="R142" s="203">
        <v>41915</v>
      </c>
      <c r="S142" s="204">
        <v>2</v>
      </c>
      <c r="T142" s="205" t="s">
        <v>41</v>
      </c>
      <c r="U142" s="223"/>
      <c r="V142" s="223"/>
      <c r="W142" s="223"/>
      <c r="X142" s="223"/>
      <c r="Y142" s="223"/>
      <c r="Z142" s="223"/>
      <c r="AA142" s="223"/>
      <c r="AB142" s="223"/>
      <c r="AC142" s="206">
        <v>197</v>
      </c>
      <c r="AD142" s="202">
        <v>41850</v>
      </c>
      <c r="AE142" s="219">
        <v>145</v>
      </c>
      <c r="AF142" s="202">
        <v>41851</v>
      </c>
      <c r="AG142" s="219">
        <v>80</v>
      </c>
      <c r="AH142" s="219" t="s">
        <v>42</v>
      </c>
      <c r="AI142" s="42" t="s">
        <v>43</v>
      </c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</row>
    <row r="143" spans="1:223" ht="15.75" customHeight="1">
      <c r="A143" s="10">
        <v>142</v>
      </c>
      <c r="B143" s="170" t="s">
        <v>221</v>
      </c>
      <c r="C143" s="163" t="s">
        <v>56</v>
      </c>
      <c r="D143" s="164" t="s">
        <v>90</v>
      </c>
      <c r="E143" s="165">
        <v>10</v>
      </c>
      <c r="F143" s="166">
        <v>41680</v>
      </c>
      <c r="G143" s="166">
        <v>41680</v>
      </c>
      <c r="H143" s="233">
        <v>41680</v>
      </c>
      <c r="I143" s="167">
        <v>41671</v>
      </c>
      <c r="J143" s="168">
        <v>90</v>
      </c>
      <c r="K143" s="169"/>
      <c r="L143" s="32">
        <f t="shared" si="38"/>
        <v>41770</v>
      </c>
      <c r="M143" s="192" t="s">
        <v>47</v>
      </c>
      <c r="N143" s="193" t="s">
        <v>39</v>
      </c>
      <c r="O143" s="194" t="s">
        <v>48</v>
      </c>
      <c r="P143" s="195" t="s">
        <v>49</v>
      </c>
      <c r="Q143" s="195" t="s">
        <v>49</v>
      </c>
      <c r="R143" s="195" t="s">
        <v>49</v>
      </c>
      <c r="S143" s="195" t="s">
        <v>49</v>
      </c>
      <c r="T143" s="198" t="s">
        <v>62</v>
      </c>
      <c r="U143" s="224"/>
      <c r="V143" s="224" t="s">
        <v>63</v>
      </c>
      <c r="W143" s="224"/>
      <c r="X143" s="224"/>
      <c r="Y143" s="224" t="s">
        <v>63</v>
      </c>
      <c r="Z143" s="224"/>
      <c r="AA143" s="224"/>
      <c r="AB143" s="224"/>
      <c r="AC143" s="195" t="s">
        <v>49</v>
      </c>
      <c r="AD143" s="195" t="s">
        <v>49</v>
      </c>
      <c r="AE143" s="195" t="s">
        <v>49</v>
      </c>
      <c r="AF143" s="195" t="s">
        <v>49</v>
      </c>
      <c r="AG143" s="195" t="s">
        <v>49</v>
      </c>
      <c r="AH143" s="195" t="s">
        <v>49</v>
      </c>
      <c r="AI143" s="43" t="s">
        <v>50</v>
      </c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</row>
    <row r="144" spans="1:223" ht="15.75" customHeight="1">
      <c r="A144" s="10">
        <v>143</v>
      </c>
      <c r="B144" s="186" t="s">
        <v>222</v>
      </c>
      <c r="C144" s="175" t="s">
        <v>70</v>
      </c>
      <c r="D144" s="176" t="s">
        <v>71</v>
      </c>
      <c r="E144" s="177">
        <v>1824</v>
      </c>
      <c r="F144" s="178">
        <v>41816</v>
      </c>
      <c r="G144" s="178">
        <v>41816</v>
      </c>
      <c r="H144" s="236">
        <f>G144</f>
        <v>41816</v>
      </c>
      <c r="I144" s="179">
        <v>41791</v>
      </c>
      <c r="J144" s="180">
        <v>90</v>
      </c>
      <c r="K144" s="181"/>
      <c r="L144" s="32">
        <f t="shared" si="38"/>
        <v>41906</v>
      </c>
      <c r="M144" s="199" t="s">
        <v>38</v>
      </c>
      <c r="N144" s="200" t="s">
        <v>39</v>
      </c>
      <c r="O144" s="201">
        <v>2317</v>
      </c>
      <c r="P144" s="202">
        <v>41845</v>
      </c>
      <c r="Q144" s="201">
        <v>19866</v>
      </c>
      <c r="R144" s="203">
        <v>41848</v>
      </c>
      <c r="S144" s="204" t="s">
        <v>40</v>
      </c>
      <c r="T144" s="205" t="s">
        <v>41</v>
      </c>
      <c r="U144" s="223"/>
      <c r="V144" s="223"/>
      <c r="W144" s="223"/>
      <c r="X144" s="223"/>
      <c r="Y144" s="223"/>
      <c r="Z144" s="223"/>
      <c r="AA144" s="223"/>
      <c r="AB144" s="223"/>
      <c r="AC144" s="206">
        <v>202</v>
      </c>
      <c r="AD144" s="202">
        <v>41865</v>
      </c>
      <c r="AE144" s="219">
        <v>156</v>
      </c>
      <c r="AF144" s="202">
        <v>41866</v>
      </c>
      <c r="AG144" s="219">
        <v>90</v>
      </c>
      <c r="AH144" s="219" t="s">
        <v>42</v>
      </c>
      <c r="AI144" s="42" t="s">
        <v>43</v>
      </c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</row>
    <row r="145" spans="1:223" ht="15.75" customHeight="1">
      <c r="A145" s="10">
        <v>144</v>
      </c>
      <c r="B145" s="247" t="s">
        <v>222</v>
      </c>
      <c r="C145" s="175" t="s">
        <v>70</v>
      </c>
      <c r="D145" s="176" t="s">
        <v>71</v>
      </c>
      <c r="E145" s="177">
        <v>1889</v>
      </c>
      <c r="F145" s="178">
        <v>41816</v>
      </c>
      <c r="G145" s="178">
        <v>41906</v>
      </c>
      <c r="H145" s="236">
        <v>41906</v>
      </c>
      <c r="I145" s="179">
        <v>41883</v>
      </c>
      <c r="J145" s="180">
        <v>90</v>
      </c>
      <c r="K145" s="181" t="s">
        <v>58</v>
      </c>
      <c r="L145" s="32">
        <f t="shared" si="38"/>
        <v>41996</v>
      </c>
      <c r="M145" s="200" t="s">
        <v>72</v>
      </c>
      <c r="N145" s="200" t="s">
        <v>60</v>
      </c>
      <c r="O145" s="201">
        <v>2419</v>
      </c>
      <c r="P145" s="202">
        <v>41926</v>
      </c>
      <c r="Q145" s="201">
        <v>19923</v>
      </c>
      <c r="R145" s="203">
        <v>41927</v>
      </c>
      <c r="S145" s="204" t="s">
        <v>40</v>
      </c>
      <c r="T145" s="205" t="s">
        <v>41</v>
      </c>
      <c r="U145" s="223"/>
      <c r="V145" s="223"/>
      <c r="W145" s="223"/>
      <c r="X145" s="223"/>
      <c r="Y145" s="223"/>
      <c r="Z145" s="223"/>
      <c r="AA145" s="223"/>
      <c r="AB145" s="223"/>
      <c r="AC145" s="206">
        <v>202</v>
      </c>
      <c r="AD145" s="202">
        <v>41865</v>
      </c>
      <c r="AE145" s="219">
        <v>156</v>
      </c>
      <c r="AF145" s="202">
        <v>41866</v>
      </c>
      <c r="AG145" s="219">
        <v>90</v>
      </c>
      <c r="AH145" s="219" t="s">
        <v>42</v>
      </c>
      <c r="AI145" s="42" t="s">
        <v>43</v>
      </c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</row>
    <row r="146" spans="1:223" ht="15.75" customHeight="1">
      <c r="A146" s="10">
        <v>145</v>
      </c>
      <c r="B146" s="186" t="s">
        <v>223</v>
      </c>
      <c r="C146" s="175" t="s">
        <v>142</v>
      </c>
      <c r="D146" s="176" t="s">
        <v>143</v>
      </c>
      <c r="E146" s="177">
        <v>1409</v>
      </c>
      <c r="F146" s="178">
        <v>41817</v>
      </c>
      <c r="G146" s="178">
        <v>41817</v>
      </c>
      <c r="H146" s="236">
        <f>G146</f>
        <v>41817</v>
      </c>
      <c r="I146" s="179">
        <v>41791</v>
      </c>
      <c r="J146" s="180">
        <v>90</v>
      </c>
      <c r="K146" s="181"/>
      <c r="L146" s="32">
        <f t="shared" si="38"/>
        <v>41907</v>
      </c>
      <c r="M146" s="199" t="s">
        <v>114</v>
      </c>
      <c r="N146" s="200" t="s">
        <v>39</v>
      </c>
      <c r="O146" s="201">
        <v>2317</v>
      </c>
      <c r="P146" s="202">
        <v>41845</v>
      </c>
      <c r="Q146" s="201">
        <v>19866</v>
      </c>
      <c r="R146" s="203">
        <v>41848</v>
      </c>
      <c r="S146" s="204" t="s">
        <v>40</v>
      </c>
      <c r="T146" s="206" t="s">
        <v>62</v>
      </c>
      <c r="U146" s="223" t="s">
        <v>63</v>
      </c>
      <c r="V146" s="223" t="s">
        <v>63</v>
      </c>
      <c r="W146" s="223"/>
      <c r="X146" s="223"/>
      <c r="Y146" s="223"/>
      <c r="Z146" s="223"/>
      <c r="AA146" s="223"/>
      <c r="AB146" s="223"/>
      <c r="AC146" s="206">
        <v>253</v>
      </c>
      <c r="AD146" s="202">
        <v>41912</v>
      </c>
      <c r="AE146" s="219">
        <v>189</v>
      </c>
      <c r="AF146" s="202">
        <v>41913</v>
      </c>
      <c r="AG146" s="219">
        <v>40</v>
      </c>
      <c r="AH146" s="219" t="s">
        <v>42</v>
      </c>
      <c r="AI146" s="42" t="s">
        <v>43</v>
      </c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</row>
    <row r="147" spans="1:223" ht="15.75" customHeight="1">
      <c r="A147" s="10">
        <v>146</v>
      </c>
      <c r="B147" s="247" t="s">
        <v>223</v>
      </c>
      <c r="C147" s="175" t="s">
        <v>142</v>
      </c>
      <c r="D147" s="176" t="s">
        <v>143</v>
      </c>
      <c r="E147" s="177">
        <v>1429</v>
      </c>
      <c r="F147" s="178">
        <v>41817</v>
      </c>
      <c r="G147" s="178">
        <v>41901</v>
      </c>
      <c r="H147" s="236">
        <v>41907</v>
      </c>
      <c r="I147" s="179">
        <v>41883</v>
      </c>
      <c r="J147" s="180">
        <v>90</v>
      </c>
      <c r="K147" s="181" t="s">
        <v>58</v>
      </c>
      <c r="L147" s="32">
        <f t="shared" si="38"/>
        <v>41997</v>
      </c>
      <c r="M147" s="215" t="s">
        <v>125</v>
      </c>
      <c r="N147" s="200" t="s">
        <v>60</v>
      </c>
      <c r="O147" s="201">
        <v>2414</v>
      </c>
      <c r="P147" s="202">
        <v>41914</v>
      </c>
      <c r="Q147" s="201">
        <v>19915</v>
      </c>
      <c r="R147" s="203">
        <v>41915</v>
      </c>
      <c r="S147" s="204">
        <v>2</v>
      </c>
      <c r="T147" s="205" t="s">
        <v>41</v>
      </c>
      <c r="U147" s="223"/>
      <c r="V147" s="223"/>
      <c r="W147" s="223"/>
      <c r="X147" s="223"/>
      <c r="Y147" s="223"/>
      <c r="Z147" s="223"/>
      <c r="AA147" s="223"/>
      <c r="AB147" s="223"/>
      <c r="AC147" s="206">
        <v>253</v>
      </c>
      <c r="AD147" s="202">
        <v>41912</v>
      </c>
      <c r="AE147" s="219">
        <v>189</v>
      </c>
      <c r="AF147" s="202">
        <v>41913</v>
      </c>
      <c r="AG147" s="219">
        <v>40</v>
      </c>
      <c r="AH147" s="219" t="s">
        <v>42</v>
      </c>
      <c r="AI147" s="42" t="s">
        <v>43</v>
      </c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</row>
    <row r="148" spans="1:223" ht="15.75" customHeight="1">
      <c r="A148" s="10">
        <v>147</v>
      </c>
      <c r="B148" s="186" t="s">
        <v>224</v>
      </c>
      <c r="C148" s="175" t="s">
        <v>119</v>
      </c>
      <c r="D148" s="176" t="s">
        <v>149</v>
      </c>
      <c r="E148" s="177">
        <v>3754</v>
      </c>
      <c r="F148" s="178">
        <v>41798</v>
      </c>
      <c r="G148" s="178">
        <v>41801</v>
      </c>
      <c r="H148" s="236">
        <v>41803</v>
      </c>
      <c r="I148" s="179">
        <v>41791</v>
      </c>
      <c r="J148" s="180">
        <v>180</v>
      </c>
      <c r="K148" s="182"/>
      <c r="L148" s="32">
        <f>SUM(H148+J148)-1</f>
        <v>41982</v>
      </c>
      <c r="M148" s="207" t="s">
        <v>68</v>
      </c>
      <c r="N148" s="200" t="s">
        <v>39</v>
      </c>
      <c r="O148" s="201">
        <v>2252</v>
      </c>
      <c r="P148" s="202">
        <v>41802</v>
      </c>
      <c r="Q148" s="201">
        <v>19837</v>
      </c>
      <c r="R148" s="203">
        <v>41803</v>
      </c>
      <c r="S148" s="204" t="s">
        <v>97</v>
      </c>
      <c r="T148" s="205" t="s">
        <v>41</v>
      </c>
      <c r="U148" s="223"/>
      <c r="V148" s="223"/>
      <c r="W148" s="223"/>
      <c r="X148" s="223"/>
      <c r="Y148" s="223"/>
      <c r="Z148" s="223"/>
      <c r="AA148" s="223"/>
      <c r="AB148" s="223"/>
      <c r="AC148" s="220">
        <v>170</v>
      </c>
      <c r="AD148" s="202">
        <v>41814</v>
      </c>
      <c r="AE148" s="219">
        <v>119</v>
      </c>
      <c r="AF148" s="202">
        <v>41815</v>
      </c>
      <c r="AG148" s="219">
        <v>38</v>
      </c>
      <c r="AH148" s="219" t="s">
        <v>67</v>
      </c>
      <c r="AI148" s="42" t="s">
        <v>43</v>
      </c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</row>
    <row r="149" spans="1:223" ht="15.75" customHeight="1">
      <c r="A149" s="10">
        <v>148</v>
      </c>
      <c r="B149" s="186" t="s">
        <v>225</v>
      </c>
      <c r="C149" s="175" t="s">
        <v>119</v>
      </c>
      <c r="D149" s="176" t="s">
        <v>120</v>
      </c>
      <c r="E149" s="177">
        <v>1622</v>
      </c>
      <c r="F149" s="178">
        <v>41798</v>
      </c>
      <c r="G149" s="178">
        <v>41798</v>
      </c>
      <c r="H149" s="236">
        <v>41803</v>
      </c>
      <c r="I149" s="179">
        <v>41791</v>
      </c>
      <c r="J149" s="180">
        <v>180</v>
      </c>
      <c r="K149" s="181"/>
      <c r="L149" s="32">
        <f t="shared" ref="L149:L150" si="39">SUM(H149+J149)-1</f>
        <v>41982</v>
      </c>
      <c r="M149" s="207" t="s">
        <v>114</v>
      </c>
      <c r="N149" s="200" t="s">
        <v>39</v>
      </c>
      <c r="O149" s="201">
        <v>2252</v>
      </c>
      <c r="P149" s="202">
        <v>41802</v>
      </c>
      <c r="Q149" s="201">
        <v>19837</v>
      </c>
      <c r="R149" s="203">
        <v>41803</v>
      </c>
      <c r="S149" s="204" t="s">
        <v>97</v>
      </c>
      <c r="T149" s="205" t="s">
        <v>41</v>
      </c>
      <c r="U149" s="223"/>
      <c r="V149" s="223"/>
      <c r="W149" s="223"/>
      <c r="X149" s="223"/>
      <c r="Y149" s="223"/>
      <c r="Z149" s="223"/>
      <c r="AA149" s="223"/>
      <c r="AB149" s="223"/>
      <c r="AC149" s="220">
        <v>170</v>
      </c>
      <c r="AD149" s="202">
        <v>41814</v>
      </c>
      <c r="AE149" s="219">
        <v>119</v>
      </c>
      <c r="AF149" s="202">
        <v>41815</v>
      </c>
      <c r="AG149" s="219">
        <v>38</v>
      </c>
      <c r="AH149" s="219" t="s">
        <v>67</v>
      </c>
      <c r="AI149" s="42" t="s">
        <v>43</v>
      </c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</row>
    <row r="150" spans="1:223" ht="15.75" customHeight="1">
      <c r="A150" s="10">
        <v>149</v>
      </c>
      <c r="B150" s="186" t="s">
        <v>225</v>
      </c>
      <c r="C150" s="175" t="s">
        <v>119</v>
      </c>
      <c r="D150" s="176" t="s">
        <v>120</v>
      </c>
      <c r="E150" s="177">
        <v>1633</v>
      </c>
      <c r="F150" s="178">
        <v>41928</v>
      </c>
      <c r="G150" s="178">
        <v>41929</v>
      </c>
      <c r="H150" s="236">
        <f t="shared" ref="H150:H151" si="40">G150</f>
        <v>41929</v>
      </c>
      <c r="I150" s="179">
        <v>41913</v>
      </c>
      <c r="J150" s="180">
        <v>180</v>
      </c>
      <c r="K150" s="181"/>
      <c r="L150" s="32">
        <f t="shared" si="39"/>
        <v>42108</v>
      </c>
      <c r="M150" s="199" t="s">
        <v>80</v>
      </c>
      <c r="N150" s="200" t="s">
        <v>39</v>
      </c>
      <c r="O150" s="201">
        <v>2449</v>
      </c>
      <c r="P150" s="202">
        <v>41946</v>
      </c>
      <c r="Q150" s="201">
        <v>19936</v>
      </c>
      <c r="R150" s="203">
        <v>41947</v>
      </c>
      <c r="S150" s="204">
        <v>2</v>
      </c>
      <c r="T150" s="205" t="s">
        <v>41</v>
      </c>
      <c r="U150" s="223"/>
      <c r="V150" s="223"/>
      <c r="W150" s="223"/>
      <c r="X150" s="223"/>
      <c r="Y150" s="223"/>
      <c r="Z150" s="223"/>
      <c r="AA150" s="223"/>
      <c r="AB150" s="223"/>
      <c r="AC150" s="220"/>
      <c r="AD150" s="202"/>
      <c r="AE150" s="219"/>
      <c r="AF150" s="202"/>
      <c r="AG150" s="219"/>
      <c r="AH150" s="219"/>
      <c r="AI150" s="42" t="s">
        <v>61</v>
      </c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</row>
    <row r="151" spans="1:223" ht="15.75" customHeight="1">
      <c r="A151" s="10">
        <v>150</v>
      </c>
      <c r="B151" s="186" t="s">
        <v>226</v>
      </c>
      <c r="C151" s="175" t="s">
        <v>45</v>
      </c>
      <c r="D151" s="176" t="s">
        <v>46</v>
      </c>
      <c r="E151" s="177">
        <v>104</v>
      </c>
      <c r="F151" s="178">
        <v>41817</v>
      </c>
      <c r="G151" s="178">
        <v>41817</v>
      </c>
      <c r="H151" s="236">
        <f t="shared" si="40"/>
        <v>41817</v>
      </c>
      <c r="I151" s="179">
        <v>41791</v>
      </c>
      <c r="J151" s="180">
        <v>90</v>
      </c>
      <c r="K151" s="181"/>
      <c r="L151" s="32">
        <f t="shared" ref="L151" si="41">SUM(H151+J151)</f>
        <v>41907</v>
      </c>
      <c r="M151" s="199" t="s">
        <v>38</v>
      </c>
      <c r="N151" s="200" t="s">
        <v>39</v>
      </c>
      <c r="O151" s="201">
        <v>2294</v>
      </c>
      <c r="P151" s="202">
        <v>41836</v>
      </c>
      <c r="Q151" s="201">
        <v>19859</v>
      </c>
      <c r="R151" s="203">
        <v>41837</v>
      </c>
      <c r="S151" s="204" t="s">
        <v>93</v>
      </c>
      <c r="T151" s="205" t="s">
        <v>41</v>
      </c>
      <c r="U151" s="223"/>
      <c r="V151" s="223"/>
      <c r="W151" s="223"/>
      <c r="X151" s="223"/>
      <c r="Y151" s="223"/>
      <c r="Z151" s="223"/>
      <c r="AA151" s="223"/>
      <c r="AB151" s="223"/>
      <c r="AC151" s="206"/>
      <c r="AD151" s="202"/>
      <c r="AE151" s="219"/>
      <c r="AF151" s="202"/>
      <c r="AG151" s="219"/>
      <c r="AH151" s="219"/>
      <c r="AI151" s="42" t="s">
        <v>61</v>
      </c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</row>
    <row r="152" spans="1:223" ht="15.75" customHeight="1">
      <c r="A152" s="10">
        <v>151</v>
      </c>
      <c r="B152" s="186" t="s">
        <v>227</v>
      </c>
      <c r="C152" s="175" t="s">
        <v>142</v>
      </c>
      <c r="D152" s="176" t="s">
        <v>143</v>
      </c>
      <c r="E152" s="177">
        <v>59</v>
      </c>
      <c r="F152" s="178">
        <v>41798</v>
      </c>
      <c r="G152" s="178">
        <v>41799</v>
      </c>
      <c r="H152" s="236">
        <v>41803</v>
      </c>
      <c r="I152" s="179">
        <v>41791</v>
      </c>
      <c r="J152" s="180">
        <v>180</v>
      </c>
      <c r="K152" s="181"/>
      <c r="L152" s="32">
        <f>SUM(H152+J152)-1</f>
        <v>41982</v>
      </c>
      <c r="M152" s="207" t="s">
        <v>51</v>
      </c>
      <c r="N152" s="200" t="s">
        <v>39</v>
      </c>
      <c r="O152" s="201">
        <v>2252</v>
      </c>
      <c r="P152" s="202">
        <v>41802</v>
      </c>
      <c r="Q152" s="201">
        <v>19837</v>
      </c>
      <c r="R152" s="203">
        <v>41803</v>
      </c>
      <c r="S152" s="204" t="s">
        <v>97</v>
      </c>
      <c r="T152" s="206" t="s">
        <v>62</v>
      </c>
      <c r="U152" s="223" t="s">
        <v>63</v>
      </c>
      <c r="V152" s="223" t="s">
        <v>63</v>
      </c>
      <c r="W152" s="223" t="s">
        <v>63</v>
      </c>
      <c r="X152" s="223" t="s">
        <v>63</v>
      </c>
      <c r="Y152" s="223" t="s">
        <v>63</v>
      </c>
      <c r="Z152" s="223" t="s">
        <v>63</v>
      </c>
      <c r="AA152" s="223" t="s">
        <v>63</v>
      </c>
      <c r="AB152" s="223"/>
      <c r="AC152" s="220">
        <v>170</v>
      </c>
      <c r="AD152" s="202">
        <v>41814</v>
      </c>
      <c r="AE152" s="219">
        <v>119</v>
      </c>
      <c r="AF152" s="202">
        <v>41815</v>
      </c>
      <c r="AG152" s="219">
        <v>38</v>
      </c>
      <c r="AH152" s="219" t="s">
        <v>67</v>
      </c>
      <c r="AI152" s="42" t="s">
        <v>43</v>
      </c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</row>
    <row r="153" spans="1:223" ht="15.75" customHeight="1">
      <c r="A153" s="10">
        <v>152</v>
      </c>
      <c r="B153" s="170" t="s">
        <v>228</v>
      </c>
      <c r="C153" s="163" t="s">
        <v>74</v>
      </c>
      <c r="D153" s="164" t="s">
        <v>178</v>
      </c>
      <c r="E153" s="165">
        <v>49</v>
      </c>
      <c r="F153" s="166">
        <v>41683</v>
      </c>
      <c r="G153" s="166">
        <v>41683</v>
      </c>
      <c r="H153" s="233">
        <v>41683</v>
      </c>
      <c r="I153" s="167">
        <v>41671</v>
      </c>
      <c r="J153" s="168">
        <v>90</v>
      </c>
      <c r="K153" s="169"/>
      <c r="L153" s="32">
        <f t="shared" ref="L153:L156" si="42">SUM(H153+J153)</f>
        <v>41773</v>
      </c>
      <c r="M153" s="192" t="s">
        <v>47</v>
      </c>
      <c r="N153" s="193" t="s">
        <v>39</v>
      </c>
      <c r="O153" s="194" t="s">
        <v>48</v>
      </c>
      <c r="P153" s="195" t="s">
        <v>49</v>
      </c>
      <c r="Q153" s="195" t="s">
        <v>49</v>
      </c>
      <c r="R153" s="195" t="s">
        <v>49</v>
      </c>
      <c r="S153" s="195" t="s">
        <v>49</v>
      </c>
      <c r="T153" s="196" t="s">
        <v>41</v>
      </c>
      <c r="U153" s="224"/>
      <c r="V153" s="224"/>
      <c r="W153" s="224"/>
      <c r="X153" s="224"/>
      <c r="Y153" s="224"/>
      <c r="Z153" s="224"/>
      <c r="AA153" s="224"/>
      <c r="AB153" s="224"/>
      <c r="AC153" s="195" t="s">
        <v>49</v>
      </c>
      <c r="AD153" s="195" t="s">
        <v>49</v>
      </c>
      <c r="AE153" s="195" t="s">
        <v>49</v>
      </c>
      <c r="AF153" s="195" t="s">
        <v>49</v>
      </c>
      <c r="AG153" s="195" t="s">
        <v>49</v>
      </c>
      <c r="AH153" s="195" t="s">
        <v>49</v>
      </c>
      <c r="AI153" s="43" t="s">
        <v>50</v>
      </c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</row>
    <row r="154" spans="1:223" ht="15.75" customHeight="1">
      <c r="A154" s="10">
        <v>153</v>
      </c>
      <c r="B154" s="186" t="s">
        <v>229</v>
      </c>
      <c r="C154" s="175" t="s">
        <v>74</v>
      </c>
      <c r="D154" s="176" t="s">
        <v>75</v>
      </c>
      <c r="E154" s="177">
        <v>4564</v>
      </c>
      <c r="F154" s="178">
        <v>41817</v>
      </c>
      <c r="G154" s="178">
        <v>41817</v>
      </c>
      <c r="H154" s="236">
        <f>G154</f>
        <v>41817</v>
      </c>
      <c r="I154" s="179">
        <v>41791</v>
      </c>
      <c r="J154" s="180">
        <v>90</v>
      </c>
      <c r="K154" s="181"/>
      <c r="L154" s="32">
        <f t="shared" si="42"/>
        <v>41907</v>
      </c>
      <c r="M154" s="207" t="s">
        <v>68</v>
      </c>
      <c r="N154" s="200" t="s">
        <v>39</v>
      </c>
      <c r="O154" s="201">
        <v>2317</v>
      </c>
      <c r="P154" s="202">
        <v>41845</v>
      </c>
      <c r="Q154" s="201">
        <v>19866</v>
      </c>
      <c r="R154" s="203">
        <v>41848</v>
      </c>
      <c r="S154" s="204" t="s">
        <v>40</v>
      </c>
      <c r="T154" s="205" t="s">
        <v>41</v>
      </c>
      <c r="U154" s="223"/>
      <c r="V154" s="223"/>
      <c r="W154" s="223"/>
      <c r="X154" s="223"/>
      <c r="Y154" s="223"/>
      <c r="Z154" s="223"/>
      <c r="AA154" s="223"/>
      <c r="AB154" s="223"/>
      <c r="AC154" s="220">
        <v>208</v>
      </c>
      <c r="AD154" s="202">
        <v>41871</v>
      </c>
      <c r="AE154" s="219">
        <v>160</v>
      </c>
      <c r="AF154" s="202">
        <v>41872</v>
      </c>
      <c r="AG154" s="219">
        <v>32</v>
      </c>
      <c r="AH154" s="219" t="s">
        <v>42</v>
      </c>
      <c r="AI154" s="42" t="s">
        <v>43</v>
      </c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</row>
    <row r="155" spans="1:223" ht="15.75" customHeight="1">
      <c r="A155" s="10">
        <v>154</v>
      </c>
      <c r="B155" s="247" t="s">
        <v>229</v>
      </c>
      <c r="C155" s="175" t="s">
        <v>74</v>
      </c>
      <c r="D155" s="176" t="s">
        <v>75</v>
      </c>
      <c r="E155" s="177">
        <v>4605</v>
      </c>
      <c r="F155" s="178">
        <v>41817</v>
      </c>
      <c r="G155" s="178">
        <v>41901</v>
      </c>
      <c r="H155" s="236">
        <v>41907</v>
      </c>
      <c r="I155" s="179">
        <v>41883</v>
      </c>
      <c r="J155" s="180">
        <v>90</v>
      </c>
      <c r="K155" s="181" t="s">
        <v>58</v>
      </c>
      <c r="L155" s="32">
        <f t="shared" si="42"/>
        <v>41997</v>
      </c>
      <c r="M155" s="207" t="s">
        <v>59</v>
      </c>
      <c r="N155" s="200" t="s">
        <v>60</v>
      </c>
      <c r="O155" s="201">
        <v>2414</v>
      </c>
      <c r="P155" s="202">
        <v>41914</v>
      </c>
      <c r="Q155" s="201">
        <v>19915</v>
      </c>
      <c r="R155" s="203">
        <v>41915</v>
      </c>
      <c r="S155" s="204">
        <v>2</v>
      </c>
      <c r="T155" s="205" t="s">
        <v>41</v>
      </c>
      <c r="U155" s="223"/>
      <c r="V155" s="223"/>
      <c r="W155" s="223"/>
      <c r="X155" s="223"/>
      <c r="Y155" s="223"/>
      <c r="Z155" s="223"/>
      <c r="AA155" s="223"/>
      <c r="AB155" s="223"/>
      <c r="AC155" s="220">
        <v>208</v>
      </c>
      <c r="AD155" s="202">
        <v>41871</v>
      </c>
      <c r="AE155" s="219">
        <v>160</v>
      </c>
      <c r="AF155" s="202">
        <v>41872</v>
      </c>
      <c r="AG155" s="219">
        <v>32</v>
      </c>
      <c r="AH155" s="219" t="s">
        <v>42</v>
      </c>
      <c r="AI155" s="42" t="s">
        <v>43</v>
      </c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</row>
    <row r="156" spans="1:223" ht="15.75" customHeight="1">
      <c r="A156" s="10">
        <v>155</v>
      </c>
      <c r="B156" s="170" t="s">
        <v>230</v>
      </c>
      <c r="C156" s="170" t="s">
        <v>36</v>
      </c>
      <c r="D156" s="171" t="s">
        <v>231</v>
      </c>
      <c r="E156" s="165">
        <v>47</v>
      </c>
      <c r="F156" s="172">
        <v>41817</v>
      </c>
      <c r="G156" s="172">
        <v>41820</v>
      </c>
      <c r="H156" s="233">
        <f>G156</f>
        <v>41820</v>
      </c>
      <c r="I156" s="173">
        <v>41791</v>
      </c>
      <c r="J156" s="168">
        <v>90</v>
      </c>
      <c r="K156" s="174"/>
      <c r="L156" s="44">
        <f t="shared" si="42"/>
        <v>41910</v>
      </c>
      <c r="M156" s="193" t="s">
        <v>38</v>
      </c>
      <c r="N156" s="193" t="s">
        <v>39</v>
      </c>
      <c r="O156" s="197" t="s">
        <v>49</v>
      </c>
      <c r="P156" s="197" t="s">
        <v>49</v>
      </c>
      <c r="Q156" s="197" t="s">
        <v>49</v>
      </c>
      <c r="R156" s="197" t="s">
        <v>49</v>
      </c>
      <c r="S156" s="197" t="s">
        <v>49</v>
      </c>
      <c r="T156" s="196" t="s">
        <v>52</v>
      </c>
      <c r="U156" s="225" t="s">
        <v>53</v>
      </c>
      <c r="V156" s="225" t="s">
        <v>53</v>
      </c>
      <c r="W156" s="225" t="s">
        <v>63</v>
      </c>
      <c r="X156" s="225"/>
      <c r="Y156" s="225"/>
      <c r="Z156" s="225"/>
      <c r="AA156" s="225"/>
      <c r="AB156" s="225"/>
      <c r="AC156" s="198"/>
      <c r="AD156" s="209"/>
      <c r="AE156" s="218"/>
      <c r="AF156" s="209"/>
      <c r="AG156" s="218"/>
      <c r="AH156" s="218"/>
      <c r="AI156" s="43" t="s">
        <v>50</v>
      </c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</row>
    <row r="157" spans="1:223" ht="15.75" customHeight="1">
      <c r="A157" s="10">
        <v>156</v>
      </c>
      <c r="B157" s="186" t="s">
        <v>232</v>
      </c>
      <c r="C157" s="175" t="s">
        <v>119</v>
      </c>
      <c r="D157" s="176" t="s">
        <v>149</v>
      </c>
      <c r="E157" s="177">
        <v>1660</v>
      </c>
      <c r="F157" s="178">
        <v>41798</v>
      </c>
      <c r="G157" s="178">
        <v>41798</v>
      </c>
      <c r="H157" s="236">
        <v>41803</v>
      </c>
      <c r="I157" s="179">
        <v>41791</v>
      </c>
      <c r="J157" s="180">
        <v>180</v>
      </c>
      <c r="K157" s="181"/>
      <c r="L157" s="32">
        <f t="shared" ref="L157:L158" si="43">SUM(H157+J157)-1</f>
        <v>41982</v>
      </c>
      <c r="M157" s="207" t="s">
        <v>51</v>
      </c>
      <c r="N157" s="200" t="s">
        <v>39</v>
      </c>
      <c r="O157" s="201">
        <v>2252</v>
      </c>
      <c r="P157" s="202">
        <v>41802</v>
      </c>
      <c r="Q157" s="201">
        <v>19837</v>
      </c>
      <c r="R157" s="203">
        <v>41803</v>
      </c>
      <c r="S157" s="204" t="s">
        <v>97</v>
      </c>
      <c r="T157" s="205" t="s">
        <v>41</v>
      </c>
      <c r="U157" s="223"/>
      <c r="V157" s="223"/>
      <c r="W157" s="223"/>
      <c r="X157" s="223"/>
      <c r="Y157" s="223"/>
      <c r="Z157" s="223"/>
      <c r="AA157" s="223"/>
      <c r="AB157" s="223"/>
      <c r="AC157" s="220">
        <v>170</v>
      </c>
      <c r="AD157" s="202">
        <v>41814</v>
      </c>
      <c r="AE157" s="219">
        <v>119</v>
      </c>
      <c r="AF157" s="202">
        <v>41815</v>
      </c>
      <c r="AG157" s="219">
        <v>38</v>
      </c>
      <c r="AH157" s="219" t="s">
        <v>67</v>
      </c>
      <c r="AI157" s="42" t="s">
        <v>43</v>
      </c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</row>
    <row r="158" spans="1:223" ht="15.75" customHeight="1">
      <c r="A158" s="10">
        <v>157</v>
      </c>
      <c r="B158" s="170" t="s">
        <v>232</v>
      </c>
      <c r="C158" s="163" t="s">
        <v>119</v>
      </c>
      <c r="D158" s="164" t="s">
        <v>149</v>
      </c>
      <c r="E158" s="165">
        <v>1710</v>
      </c>
      <c r="F158" s="166">
        <v>41928</v>
      </c>
      <c r="G158" s="166">
        <v>41929</v>
      </c>
      <c r="H158" s="233">
        <f t="shared" ref="H158:H159" si="44">G158</f>
        <v>41929</v>
      </c>
      <c r="I158" s="167">
        <v>41913</v>
      </c>
      <c r="J158" s="168">
        <v>180</v>
      </c>
      <c r="K158" s="169"/>
      <c r="L158" s="32">
        <f t="shared" si="43"/>
        <v>42108</v>
      </c>
      <c r="M158" s="193" t="s">
        <v>80</v>
      </c>
      <c r="N158" s="193" t="s">
        <v>39</v>
      </c>
      <c r="O158" s="197"/>
      <c r="P158" s="209"/>
      <c r="Q158" s="197"/>
      <c r="R158" s="210"/>
      <c r="S158" s="211"/>
      <c r="T158" s="196" t="s">
        <v>41</v>
      </c>
      <c r="U158" s="224"/>
      <c r="V158" s="224"/>
      <c r="W158" s="224"/>
      <c r="X158" s="224"/>
      <c r="Y158" s="224"/>
      <c r="Z158" s="224"/>
      <c r="AA158" s="224"/>
      <c r="AB158" s="224"/>
      <c r="AC158" s="221"/>
      <c r="AD158" s="209"/>
      <c r="AE158" s="218"/>
      <c r="AF158" s="209"/>
      <c r="AG158" s="218"/>
      <c r="AH158" s="218"/>
      <c r="AI158" s="43" t="s">
        <v>50</v>
      </c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</row>
    <row r="159" spans="1:223" ht="15.75" customHeight="1">
      <c r="A159" s="10">
        <v>158</v>
      </c>
      <c r="B159" s="186" t="s">
        <v>233</v>
      </c>
      <c r="C159" s="175" t="s">
        <v>112</v>
      </c>
      <c r="D159" s="176" t="s">
        <v>113</v>
      </c>
      <c r="E159" s="177">
        <v>18</v>
      </c>
      <c r="F159" s="178">
        <v>41684</v>
      </c>
      <c r="G159" s="178">
        <v>41684</v>
      </c>
      <c r="H159" s="236">
        <f t="shared" si="44"/>
        <v>41684</v>
      </c>
      <c r="I159" s="179">
        <v>41671</v>
      </c>
      <c r="J159" s="180">
        <v>90</v>
      </c>
      <c r="K159" s="181"/>
      <c r="L159" s="32">
        <f t="shared" ref="L159:L172" si="45">SUM(H159+J159)</f>
        <v>41774</v>
      </c>
      <c r="M159" s="207" t="s">
        <v>68</v>
      </c>
      <c r="N159" s="200" t="s">
        <v>39</v>
      </c>
      <c r="O159" s="201">
        <v>2056</v>
      </c>
      <c r="P159" s="202">
        <v>41696</v>
      </c>
      <c r="Q159" s="201">
        <v>19768</v>
      </c>
      <c r="R159" s="203">
        <v>41697</v>
      </c>
      <c r="S159" s="204">
        <v>1</v>
      </c>
      <c r="T159" s="205" t="s">
        <v>41</v>
      </c>
      <c r="U159" s="223"/>
      <c r="V159" s="223"/>
      <c r="W159" s="223"/>
      <c r="X159" s="223"/>
      <c r="Y159" s="223"/>
      <c r="Z159" s="223"/>
      <c r="AA159" s="223"/>
      <c r="AB159" s="223"/>
      <c r="AC159" s="206">
        <v>129</v>
      </c>
      <c r="AD159" s="202">
        <v>41764</v>
      </c>
      <c r="AE159" s="219">
        <v>84</v>
      </c>
      <c r="AF159" s="202">
        <v>41765</v>
      </c>
      <c r="AG159" s="219">
        <v>16</v>
      </c>
      <c r="AH159" s="219" t="s">
        <v>42</v>
      </c>
      <c r="AI159" s="42" t="s">
        <v>43</v>
      </c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</row>
    <row r="160" spans="1:223" ht="15.75" customHeight="1">
      <c r="A160" s="10">
        <v>159</v>
      </c>
      <c r="B160" s="186" t="s">
        <v>234</v>
      </c>
      <c r="C160" s="175" t="s">
        <v>159</v>
      </c>
      <c r="D160" s="176" t="s">
        <v>160</v>
      </c>
      <c r="E160" s="177">
        <v>108</v>
      </c>
      <c r="F160" s="178">
        <v>41759</v>
      </c>
      <c r="G160" s="178">
        <v>41764</v>
      </c>
      <c r="H160" s="236">
        <f t="shared" ref="H160:H161" si="46">F160</f>
        <v>41759</v>
      </c>
      <c r="I160" s="179">
        <v>41730</v>
      </c>
      <c r="J160" s="180">
        <v>90</v>
      </c>
      <c r="K160" s="181"/>
      <c r="L160" s="32">
        <f t="shared" si="45"/>
        <v>41849</v>
      </c>
      <c r="M160" s="207" t="s">
        <v>68</v>
      </c>
      <c r="N160" s="200" t="s">
        <v>39</v>
      </c>
      <c r="O160" s="201">
        <v>2245</v>
      </c>
      <c r="P160" s="202">
        <v>41801</v>
      </c>
      <c r="Q160" s="201">
        <v>19836</v>
      </c>
      <c r="R160" s="203">
        <v>41802</v>
      </c>
      <c r="S160" s="204">
        <v>3</v>
      </c>
      <c r="T160" s="205" t="s">
        <v>41</v>
      </c>
      <c r="U160" s="223"/>
      <c r="V160" s="223"/>
      <c r="W160" s="223"/>
      <c r="X160" s="223"/>
      <c r="Y160" s="223"/>
      <c r="Z160" s="223"/>
      <c r="AA160" s="223"/>
      <c r="AB160" s="223"/>
      <c r="AC160" s="206"/>
      <c r="AD160" s="202"/>
      <c r="AE160" s="219"/>
      <c r="AF160" s="202"/>
      <c r="AG160" s="219"/>
      <c r="AH160" s="219"/>
      <c r="AI160" s="42" t="s">
        <v>61</v>
      </c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</row>
    <row r="161" spans="1:223" ht="15.75" customHeight="1">
      <c r="A161" s="10">
        <v>160</v>
      </c>
      <c r="B161" s="186" t="s">
        <v>234</v>
      </c>
      <c r="C161" s="175" t="s">
        <v>159</v>
      </c>
      <c r="D161" s="176" t="s">
        <v>160</v>
      </c>
      <c r="E161" s="177">
        <v>170</v>
      </c>
      <c r="F161" s="178">
        <v>41815</v>
      </c>
      <c r="G161" s="178">
        <v>41820</v>
      </c>
      <c r="H161" s="236">
        <f t="shared" si="46"/>
        <v>41815</v>
      </c>
      <c r="I161" s="179">
        <v>41791</v>
      </c>
      <c r="J161" s="180">
        <v>90</v>
      </c>
      <c r="K161" s="181"/>
      <c r="L161" s="32">
        <f t="shared" si="45"/>
        <v>41905</v>
      </c>
      <c r="M161" s="207" t="s">
        <v>68</v>
      </c>
      <c r="N161" s="200" t="s">
        <v>39</v>
      </c>
      <c r="O161" s="201">
        <v>2317</v>
      </c>
      <c r="P161" s="202">
        <v>41845</v>
      </c>
      <c r="Q161" s="201">
        <v>19866</v>
      </c>
      <c r="R161" s="203">
        <v>41848</v>
      </c>
      <c r="S161" s="204" t="s">
        <v>40</v>
      </c>
      <c r="T161" s="205" t="s">
        <v>41</v>
      </c>
      <c r="U161" s="223"/>
      <c r="V161" s="223"/>
      <c r="W161" s="223"/>
      <c r="X161" s="223"/>
      <c r="Y161" s="223"/>
      <c r="Z161" s="223"/>
      <c r="AA161" s="223"/>
      <c r="AB161" s="223"/>
      <c r="AC161" s="206"/>
      <c r="AD161" s="202"/>
      <c r="AE161" s="219"/>
      <c r="AF161" s="202"/>
      <c r="AG161" s="219"/>
      <c r="AH161" s="219"/>
      <c r="AI161" s="42" t="s">
        <v>61</v>
      </c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</row>
    <row r="162" spans="1:223" ht="15.75" customHeight="1">
      <c r="A162" s="10">
        <v>161</v>
      </c>
      <c r="B162" s="186" t="s">
        <v>235</v>
      </c>
      <c r="C162" s="175" t="s">
        <v>159</v>
      </c>
      <c r="D162" s="176" t="s">
        <v>160</v>
      </c>
      <c r="E162" s="177">
        <v>173</v>
      </c>
      <c r="F162" s="178">
        <v>41816</v>
      </c>
      <c r="G162" s="178">
        <v>41816</v>
      </c>
      <c r="H162" s="236">
        <f t="shared" ref="H162" si="47">G162</f>
        <v>41816</v>
      </c>
      <c r="I162" s="179">
        <v>41791</v>
      </c>
      <c r="J162" s="180">
        <v>90</v>
      </c>
      <c r="K162" s="181"/>
      <c r="L162" s="32">
        <f t="shared" si="45"/>
        <v>41906</v>
      </c>
      <c r="M162" s="207" t="s">
        <v>51</v>
      </c>
      <c r="N162" s="200" t="s">
        <v>39</v>
      </c>
      <c r="O162" s="201">
        <v>2317</v>
      </c>
      <c r="P162" s="202">
        <v>41845</v>
      </c>
      <c r="Q162" s="201">
        <v>19866</v>
      </c>
      <c r="R162" s="203">
        <v>41848</v>
      </c>
      <c r="S162" s="204" t="s">
        <v>40</v>
      </c>
      <c r="T162" s="206" t="s">
        <v>62</v>
      </c>
      <c r="U162" s="223" t="s">
        <v>53</v>
      </c>
      <c r="V162" s="223" t="s">
        <v>53</v>
      </c>
      <c r="W162" s="223"/>
      <c r="X162" s="223"/>
      <c r="Y162" s="223"/>
      <c r="Z162" s="223"/>
      <c r="AA162" s="223"/>
      <c r="AB162" s="223"/>
      <c r="AC162" s="206">
        <v>198</v>
      </c>
      <c r="AD162" s="202">
        <v>41857</v>
      </c>
      <c r="AE162" s="219">
        <v>151</v>
      </c>
      <c r="AF162" s="202">
        <v>41859</v>
      </c>
      <c r="AG162" s="219">
        <v>35</v>
      </c>
      <c r="AH162" s="219" t="s">
        <v>42</v>
      </c>
      <c r="AI162" s="42" t="s">
        <v>43</v>
      </c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</row>
    <row r="163" spans="1:223" ht="15.75" customHeight="1">
      <c r="A163" s="10">
        <v>162</v>
      </c>
      <c r="B163" s="186" t="s">
        <v>236</v>
      </c>
      <c r="C163" s="175" t="s">
        <v>112</v>
      </c>
      <c r="D163" s="176" t="s">
        <v>113</v>
      </c>
      <c r="E163" s="177">
        <v>218</v>
      </c>
      <c r="F163" s="178">
        <v>41716</v>
      </c>
      <c r="G163" s="178">
        <v>41717</v>
      </c>
      <c r="H163" s="236">
        <f>F163</f>
        <v>41716</v>
      </c>
      <c r="I163" s="179">
        <v>41699</v>
      </c>
      <c r="J163" s="180">
        <v>90</v>
      </c>
      <c r="K163" s="182"/>
      <c r="L163" s="32">
        <f t="shared" si="45"/>
        <v>41806</v>
      </c>
      <c r="M163" s="207" t="s">
        <v>51</v>
      </c>
      <c r="N163" s="200" t="s">
        <v>39</v>
      </c>
      <c r="O163" s="201">
        <v>2127</v>
      </c>
      <c r="P163" s="202" t="s">
        <v>237</v>
      </c>
      <c r="Q163" s="201">
        <v>19793</v>
      </c>
      <c r="R163" s="203">
        <v>41736</v>
      </c>
      <c r="S163" s="204">
        <v>2</v>
      </c>
      <c r="T163" s="205" t="s">
        <v>41</v>
      </c>
      <c r="U163" s="223"/>
      <c r="V163" s="223"/>
      <c r="W163" s="223"/>
      <c r="X163" s="223"/>
      <c r="Y163" s="223"/>
      <c r="Z163" s="223"/>
      <c r="AA163" s="223"/>
      <c r="AB163" s="223"/>
      <c r="AC163" s="206"/>
      <c r="AD163" s="202"/>
      <c r="AE163" s="219"/>
      <c r="AF163" s="202"/>
      <c r="AG163" s="219"/>
      <c r="AH163" s="219"/>
      <c r="AI163" s="42" t="s">
        <v>61</v>
      </c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</row>
    <row r="164" spans="1:223" ht="15.75" customHeight="1">
      <c r="A164" s="10">
        <v>163</v>
      </c>
      <c r="B164" s="170" t="s">
        <v>238</v>
      </c>
      <c r="C164" s="163" t="s">
        <v>45</v>
      </c>
      <c r="D164" s="164" t="s">
        <v>152</v>
      </c>
      <c r="E164" s="165">
        <v>2109</v>
      </c>
      <c r="F164" s="166">
        <v>41691</v>
      </c>
      <c r="G164" s="166">
        <v>41691</v>
      </c>
      <c r="H164" s="233">
        <v>41691</v>
      </c>
      <c r="I164" s="167">
        <v>41671</v>
      </c>
      <c r="J164" s="168">
        <v>90</v>
      </c>
      <c r="K164" s="183"/>
      <c r="L164" s="32">
        <f t="shared" si="45"/>
        <v>41781</v>
      </c>
      <c r="M164" s="192" t="s">
        <v>47</v>
      </c>
      <c r="N164" s="193" t="s">
        <v>39</v>
      </c>
      <c r="O164" s="194" t="s">
        <v>48</v>
      </c>
      <c r="P164" s="195" t="s">
        <v>49</v>
      </c>
      <c r="Q164" s="195" t="s">
        <v>49</v>
      </c>
      <c r="R164" s="195" t="s">
        <v>49</v>
      </c>
      <c r="S164" s="195" t="s">
        <v>49</v>
      </c>
      <c r="T164" s="196" t="s">
        <v>41</v>
      </c>
      <c r="U164" s="224"/>
      <c r="V164" s="224"/>
      <c r="W164" s="224"/>
      <c r="X164" s="224"/>
      <c r="Y164" s="224"/>
      <c r="Z164" s="224"/>
      <c r="AA164" s="224"/>
      <c r="AB164" s="224"/>
      <c r="AC164" s="195" t="s">
        <v>49</v>
      </c>
      <c r="AD164" s="195" t="s">
        <v>49</v>
      </c>
      <c r="AE164" s="195" t="s">
        <v>49</v>
      </c>
      <c r="AF164" s="195" t="s">
        <v>49</v>
      </c>
      <c r="AG164" s="195" t="s">
        <v>49</v>
      </c>
      <c r="AH164" s="195" t="s">
        <v>49</v>
      </c>
      <c r="AI164" s="43" t="s">
        <v>50</v>
      </c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</row>
    <row r="165" spans="1:223" ht="15.75" customHeight="1">
      <c r="A165" s="10">
        <v>164</v>
      </c>
      <c r="B165" s="186" t="s">
        <v>239</v>
      </c>
      <c r="C165" s="175" t="s">
        <v>70</v>
      </c>
      <c r="D165" s="176" t="s">
        <v>71</v>
      </c>
      <c r="E165" s="177">
        <v>195</v>
      </c>
      <c r="F165" s="178">
        <v>41759</v>
      </c>
      <c r="G165" s="178">
        <v>41761</v>
      </c>
      <c r="H165" s="236">
        <f t="shared" ref="H165:H166" si="48">F165</f>
        <v>41759</v>
      </c>
      <c r="I165" s="179">
        <v>41730</v>
      </c>
      <c r="J165" s="180">
        <v>90</v>
      </c>
      <c r="K165" s="182"/>
      <c r="L165" s="32">
        <f t="shared" si="45"/>
        <v>41849</v>
      </c>
      <c r="M165" s="207" t="s">
        <v>51</v>
      </c>
      <c r="N165" s="200" t="s">
        <v>39</v>
      </c>
      <c r="O165" s="201">
        <v>2212</v>
      </c>
      <c r="P165" s="202">
        <v>41787</v>
      </c>
      <c r="Q165" s="201">
        <v>19826</v>
      </c>
      <c r="R165" s="203">
        <v>41788</v>
      </c>
      <c r="S165" s="204">
        <v>2</v>
      </c>
      <c r="T165" s="206" t="s">
        <v>62</v>
      </c>
      <c r="U165" s="223"/>
      <c r="V165" s="223" t="s">
        <v>63</v>
      </c>
      <c r="W165" s="223"/>
      <c r="X165" s="223"/>
      <c r="Y165" s="223"/>
      <c r="Z165" s="223"/>
      <c r="AA165" s="223"/>
      <c r="AB165" s="223"/>
      <c r="AC165" s="206"/>
      <c r="AD165" s="202"/>
      <c r="AE165" s="219"/>
      <c r="AF165" s="202"/>
      <c r="AG165" s="219"/>
      <c r="AH165" s="219"/>
      <c r="AI165" s="42" t="s">
        <v>61</v>
      </c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</row>
    <row r="166" spans="1:223" ht="15.75" customHeight="1">
      <c r="A166" s="10">
        <v>165</v>
      </c>
      <c r="B166" s="186" t="s">
        <v>239</v>
      </c>
      <c r="C166" s="175" t="s">
        <v>70</v>
      </c>
      <c r="D166" s="176" t="s">
        <v>71</v>
      </c>
      <c r="E166" s="177">
        <v>210</v>
      </c>
      <c r="F166" s="178">
        <v>41816</v>
      </c>
      <c r="G166" s="178">
        <v>41817</v>
      </c>
      <c r="H166" s="236">
        <f t="shared" si="48"/>
        <v>41816</v>
      </c>
      <c r="I166" s="179">
        <v>41791</v>
      </c>
      <c r="J166" s="180">
        <v>90</v>
      </c>
      <c r="K166" s="182"/>
      <c r="L166" s="32">
        <f t="shared" si="45"/>
        <v>41906</v>
      </c>
      <c r="M166" s="215" t="s">
        <v>114</v>
      </c>
      <c r="N166" s="200" t="s">
        <v>39</v>
      </c>
      <c r="O166" s="201">
        <v>2317</v>
      </c>
      <c r="P166" s="202">
        <v>41845</v>
      </c>
      <c r="Q166" s="201">
        <v>19866</v>
      </c>
      <c r="R166" s="203">
        <v>41848</v>
      </c>
      <c r="S166" s="204" t="s">
        <v>40</v>
      </c>
      <c r="T166" s="206" t="s">
        <v>62</v>
      </c>
      <c r="U166" s="223" t="s">
        <v>63</v>
      </c>
      <c r="V166" s="223" t="s">
        <v>63</v>
      </c>
      <c r="W166" s="223"/>
      <c r="X166" s="223"/>
      <c r="Y166" s="223"/>
      <c r="Z166" s="223"/>
      <c r="AA166" s="223"/>
      <c r="AB166" s="223"/>
      <c r="AC166" s="206"/>
      <c r="AD166" s="202"/>
      <c r="AE166" s="219"/>
      <c r="AF166" s="202"/>
      <c r="AG166" s="219"/>
      <c r="AH166" s="219"/>
      <c r="AI166" s="42" t="s">
        <v>61</v>
      </c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</row>
    <row r="167" spans="1:223" ht="15.75" customHeight="1">
      <c r="A167" s="10">
        <v>166</v>
      </c>
      <c r="B167" s="247" t="s">
        <v>239</v>
      </c>
      <c r="C167" s="175" t="s">
        <v>70</v>
      </c>
      <c r="D167" s="176" t="s">
        <v>71</v>
      </c>
      <c r="E167" s="177">
        <v>227</v>
      </c>
      <c r="F167" s="178">
        <v>41816</v>
      </c>
      <c r="G167" s="178">
        <v>41899</v>
      </c>
      <c r="H167" s="236">
        <v>41906</v>
      </c>
      <c r="I167" s="179">
        <v>41791</v>
      </c>
      <c r="J167" s="180">
        <v>90</v>
      </c>
      <c r="K167" s="181" t="s">
        <v>58</v>
      </c>
      <c r="L167" s="32">
        <f t="shared" si="45"/>
        <v>41996</v>
      </c>
      <c r="M167" s="215" t="s">
        <v>125</v>
      </c>
      <c r="N167" s="200" t="s">
        <v>60</v>
      </c>
      <c r="O167" s="201">
        <v>2414</v>
      </c>
      <c r="P167" s="202">
        <v>41914</v>
      </c>
      <c r="Q167" s="201">
        <v>19915</v>
      </c>
      <c r="R167" s="203">
        <v>41915</v>
      </c>
      <c r="S167" s="204">
        <v>2</v>
      </c>
      <c r="T167" s="205" t="s">
        <v>41</v>
      </c>
      <c r="U167" s="223"/>
      <c r="V167" s="223"/>
      <c r="W167" s="223"/>
      <c r="X167" s="223"/>
      <c r="Y167" s="223"/>
      <c r="Z167" s="223"/>
      <c r="AA167" s="223"/>
      <c r="AB167" s="223"/>
      <c r="AC167" s="206"/>
      <c r="AD167" s="202"/>
      <c r="AE167" s="219"/>
      <c r="AF167" s="202"/>
      <c r="AG167" s="219"/>
      <c r="AH167" s="219"/>
      <c r="AI167" s="42" t="s">
        <v>61</v>
      </c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  <c r="HO167"/>
    </row>
    <row r="168" spans="1:223" ht="15.75" customHeight="1">
      <c r="A168" s="10">
        <v>167</v>
      </c>
      <c r="B168" s="170" t="s">
        <v>240</v>
      </c>
      <c r="C168" s="163" t="s">
        <v>45</v>
      </c>
      <c r="D168" s="164" t="s">
        <v>46</v>
      </c>
      <c r="E168" s="165">
        <v>2437</v>
      </c>
      <c r="F168" s="166">
        <v>41690</v>
      </c>
      <c r="G168" s="166">
        <v>41690</v>
      </c>
      <c r="H168" s="233">
        <v>41690</v>
      </c>
      <c r="I168" s="167">
        <v>41671</v>
      </c>
      <c r="J168" s="168">
        <v>90</v>
      </c>
      <c r="K168" s="183"/>
      <c r="L168" s="32">
        <f t="shared" si="45"/>
        <v>41780</v>
      </c>
      <c r="M168" s="192" t="s">
        <v>47</v>
      </c>
      <c r="N168" s="193" t="s">
        <v>39</v>
      </c>
      <c r="O168" s="194" t="s">
        <v>48</v>
      </c>
      <c r="P168" s="195" t="s">
        <v>49</v>
      </c>
      <c r="Q168" s="195" t="s">
        <v>49</v>
      </c>
      <c r="R168" s="195" t="s">
        <v>49</v>
      </c>
      <c r="S168" s="195" t="s">
        <v>49</v>
      </c>
      <c r="T168" s="196" t="s">
        <v>41</v>
      </c>
      <c r="U168" s="224"/>
      <c r="V168" s="224"/>
      <c r="W168" s="224"/>
      <c r="X168" s="224"/>
      <c r="Y168" s="224"/>
      <c r="Z168" s="224"/>
      <c r="AA168" s="224"/>
      <c r="AB168" s="224"/>
      <c r="AC168" s="195" t="s">
        <v>49</v>
      </c>
      <c r="AD168" s="195" t="s">
        <v>49</v>
      </c>
      <c r="AE168" s="195" t="s">
        <v>49</v>
      </c>
      <c r="AF168" s="195" t="s">
        <v>49</v>
      </c>
      <c r="AG168" s="195" t="s">
        <v>49</v>
      </c>
      <c r="AH168" s="195" t="s">
        <v>49</v>
      </c>
      <c r="AI168" s="43" t="s">
        <v>50</v>
      </c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  <c r="HO168"/>
    </row>
    <row r="169" spans="1:223" ht="15.75" customHeight="1">
      <c r="A169" s="10">
        <v>168</v>
      </c>
      <c r="B169" s="186" t="s">
        <v>240</v>
      </c>
      <c r="C169" s="175" t="s">
        <v>45</v>
      </c>
      <c r="D169" s="176" t="s">
        <v>46</v>
      </c>
      <c r="E169" s="177">
        <v>2502</v>
      </c>
      <c r="F169" s="178">
        <v>41817</v>
      </c>
      <c r="G169" s="178">
        <v>41827</v>
      </c>
      <c r="H169" s="236">
        <f t="shared" ref="H169" si="49">G169</f>
        <v>41827</v>
      </c>
      <c r="I169" s="179">
        <v>41791</v>
      </c>
      <c r="J169" s="180">
        <v>90</v>
      </c>
      <c r="K169" s="182"/>
      <c r="L169" s="32">
        <f t="shared" si="45"/>
        <v>41917</v>
      </c>
      <c r="M169" s="207" t="s">
        <v>38</v>
      </c>
      <c r="N169" s="200" t="s">
        <v>39</v>
      </c>
      <c r="O169" s="201">
        <v>2294</v>
      </c>
      <c r="P169" s="202">
        <v>41836</v>
      </c>
      <c r="Q169" s="201">
        <v>19859</v>
      </c>
      <c r="R169" s="203">
        <v>41837</v>
      </c>
      <c r="S169" s="204" t="s">
        <v>93</v>
      </c>
      <c r="T169" s="205" t="s">
        <v>41</v>
      </c>
      <c r="U169" s="223"/>
      <c r="V169" s="223"/>
      <c r="W169" s="223"/>
      <c r="X169" s="223"/>
      <c r="Y169" s="223"/>
      <c r="Z169" s="223"/>
      <c r="AA169" s="223"/>
      <c r="AB169" s="223"/>
      <c r="AC169" s="206">
        <v>269</v>
      </c>
      <c r="AD169" s="202">
        <v>41925</v>
      </c>
      <c r="AE169" s="219">
        <v>198</v>
      </c>
      <c r="AF169" s="202">
        <v>41926</v>
      </c>
      <c r="AG169" s="219">
        <v>31</v>
      </c>
      <c r="AH169" s="219" t="s">
        <v>42</v>
      </c>
      <c r="AI169" s="42" t="s">
        <v>43</v>
      </c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  <c r="HO169"/>
    </row>
    <row r="170" spans="1:223" s="51" customFormat="1" ht="15.75" customHeight="1">
      <c r="A170" s="10">
        <v>169</v>
      </c>
      <c r="B170" s="186" t="s">
        <v>241</v>
      </c>
      <c r="C170" s="175" t="s">
        <v>45</v>
      </c>
      <c r="D170" s="176" t="s">
        <v>92</v>
      </c>
      <c r="E170" s="177">
        <v>53</v>
      </c>
      <c r="F170" s="178">
        <v>41817</v>
      </c>
      <c r="G170" s="178">
        <v>41820</v>
      </c>
      <c r="H170" s="236">
        <f>F170</f>
        <v>41817</v>
      </c>
      <c r="I170" s="179">
        <v>41791</v>
      </c>
      <c r="J170" s="180">
        <v>90</v>
      </c>
      <c r="K170" s="182"/>
      <c r="L170" s="32">
        <f t="shared" si="45"/>
        <v>41907</v>
      </c>
      <c r="M170" s="207" t="s">
        <v>38</v>
      </c>
      <c r="N170" s="200" t="s">
        <v>39</v>
      </c>
      <c r="O170" s="201">
        <v>2294</v>
      </c>
      <c r="P170" s="202">
        <v>41836</v>
      </c>
      <c r="Q170" s="201">
        <v>19859</v>
      </c>
      <c r="R170" s="203">
        <v>41837</v>
      </c>
      <c r="S170" s="204" t="s">
        <v>93</v>
      </c>
      <c r="T170" s="205" t="s">
        <v>41</v>
      </c>
      <c r="U170" s="223"/>
      <c r="V170" s="223"/>
      <c r="W170" s="223"/>
      <c r="X170" s="223"/>
      <c r="Y170" s="223"/>
      <c r="Z170" s="223"/>
      <c r="AA170" s="223"/>
      <c r="AB170" s="223"/>
      <c r="AC170" s="206">
        <v>198</v>
      </c>
      <c r="AD170" s="202">
        <v>41857</v>
      </c>
      <c r="AE170" s="219">
        <v>151</v>
      </c>
      <c r="AF170" s="202">
        <v>41859</v>
      </c>
      <c r="AG170" s="219">
        <v>35</v>
      </c>
      <c r="AH170" s="219" t="s">
        <v>42</v>
      </c>
      <c r="AI170" s="42" t="s">
        <v>43</v>
      </c>
    </row>
    <row r="171" spans="1:223" ht="15.75" customHeight="1">
      <c r="A171" s="10">
        <v>170</v>
      </c>
      <c r="B171" s="186" t="s">
        <v>242</v>
      </c>
      <c r="C171" s="175" t="s">
        <v>74</v>
      </c>
      <c r="D171" s="176" t="s">
        <v>75</v>
      </c>
      <c r="E171" s="177">
        <v>89</v>
      </c>
      <c r="F171" s="178">
        <v>41816</v>
      </c>
      <c r="G171" s="178">
        <v>41816</v>
      </c>
      <c r="H171" s="236">
        <f>G171</f>
        <v>41816</v>
      </c>
      <c r="I171" s="179">
        <v>41791</v>
      </c>
      <c r="J171" s="180">
        <v>90</v>
      </c>
      <c r="K171" s="182"/>
      <c r="L171" s="32">
        <f t="shared" si="45"/>
        <v>41906</v>
      </c>
      <c r="M171" s="207" t="s">
        <v>51</v>
      </c>
      <c r="N171" s="200" t="s">
        <v>39</v>
      </c>
      <c r="O171" s="201">
        <v>2317</v>
      </c>
      <c r="P171" s="202">
        <v>41845</v>
      </c>
      <c r="Q171" s="201">
        <v>19866</v>
      </c>
      <c r="R171" s="203">
        <v>41848</v>
      </c>
      <c r="S171" s="204" t="s">
        <v>40</v>
      </c>
      <c r="T171" s="205" t="s">
        <v>41</v>
      </c>
      <c r="U171" s="223"/>
      <c r="V171" s="223"/>
      <c r="W171" s="223"/>
      <c r="X171" s="223"/>
      <c r="Y171" s="223"/>
      <c r="Z171" s="223"/>
      <c r="AA171" s="223"/>
      <c r="AB171" s="223"/>
      <c r="AC171" s="206">
        <v>198</v>
      </c>
      <c r="AD171" s="202">
        <v>41857</v>
      </c>
      <c r="AE171" s="219">
        <v>151</v>
      </c>
      <c r="AF171" s="202">
        <v>41859</v>
      </c>
      <c r="AG171" s="219">
        <v>35</v>
      </c>
      <c r="AH171" s="219" t="s">
        <v>42</v>
      </c>
      <c r="AI171" s="42" t="s">
        <v>43</v>
      </c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  <c r="HO171"/>
    </row>
    <row r="172" spans="1:223" ht="15.75" customHeight="1">
      <c r="A172" s="10">
        <v>171</v>
      </c>
      <c r="B172" s="247" t="s">
        <v>242</v>
      </c>
      <c r="C172" s="175" t="s">
        <v>74</v>
      </c>
      <c r="D172" s="176" t="s">
        <v>75</v>
      </c>
      <c r="E172" s="177">
        <v>112</v>
      </c>
      <c r="F172" s="178">
        <v>41816</v>
      </c>
      <c r="G172" s="178">
        <v>41892</v>
      </c>
      <c r="H172" s="236">
        <v>41906</v>
      </c>
      <c r="I172" s="179">
        <v>41883</v>
      </c>
      <c r="J172" s="180">
        <v>90</v>
      </c>
      <c r="K172" s="181" t="s">
        <v>58</v>
      </c>
      <c r="L172" s="32">
        <f t="shared" si="45"/>
        <v>41996</v>
      </c>
      <c r="M172" s="199" t="s">
        <v>64</v>
      </c>
      <c r="N172" s="200" t="s">
        <v>60</v>
      </c>
      <c r="O172" s="201">
        <v>2414</v>
      </c>
      <c r="P172" s="202">
        <v>41914</v>
      </c>
      <c r="Q172" s="201">
        <v>19915</v>
      </c>
      <c r="R172" s="203">
        <v>41915</v>
      </c>
      <c r="S172" s="204">
        <v>2</v>
      </c>
      <c r="T172" s="205" t="s">
        <v>41</v>
      </c>
      <c r="U172" s="223"/>
      <c r="V172" s="223"/>
      <c r="W172" s="223"/>
      <c r="X172" s="223"/>
      <c r="Y172" s="223"/>
      <c r="Z172" s="223"/>
      <c r="AA172" s="223"/>
      <c r="AB172" s="223"/>
      <c r="AC172" s="206">
        <v>198</v>
      </c>
      <c r="AD172" s="202">
        <v>41857</v>
      </c>
      <c r="AE172" s="219">
        <v>151</v>
      </c>
      <c r="AF172" s="202">
        <v>41859</v>
      </c>
      <c r="AG172" s="219">
        <v>35</v>
      </c>
      <c r="AH172" s="219" t="s">
        <v>42</v>
      </c>
      <c r="AI172" s="42" t="s">
        <v>43</v>
      </c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  <c r="HO172"/>
    </row>
    <row r="173" spans="1:223" ht="15.75" customHeight="1">
      <c r="A173" s="10">
        <v>172</v>
      </c>
      <c r="B173" s="186" t="s">
        <v>243</v>
      </c>
      <c r="C173" s="175" t="s">
        <v>119</v>
      </c>
      <c r="D173" s="176" t="s">
        <v>149</v>
      </c>
      <c r="E173" s="177">
        <v>2418</v>
      </c>
      <c r="F173" s="178">
        <v>41798</v>
      </c>
      <c r="G173" s="178">
        <v>41799</v>
      </c>
      <c r="H173" s="236">
        <v>41803</v>
      </c>
      <c r="I173" s="179">
        <v>41791</v>
      </c>
      <c r="J173" s="180">
        <v>180</v>
      </c>
      <c r="K173" s="181"/>
      <c r="L173" s="32">
        <f t="shared" ref="L173:L174" si="50">SUM(H173+J173)-1</f>
        <v>41982</v>
      </c>
      <c r="M173" s="207" t="s">
        <v>68</v>
      </c>
      <c r="N173" s="200" t="s">
        <v>39</v>
      </c>
      <c r="O173" s="201">
        <v>2252</v>
      </c>
      <c r="P173" s="202">
        <v>41802</v>
      </c>
      <c r="Q173" s="201">
        <v>19837</v>
      </c>
      <c r="R173" s="203">
        <v>41803</v>
      </c>
      <c r="S173" s="204" t="s">
        <v>97</v>
      </c>
      <c r="T173" s="205" t="s">
        <v>41</v>
      </c>
      <c r="U173" s="223"/>
      <c r="V173" s="223"/>
      <c r="W173" s="223"/>
      <c r="X173" s="223"/>
      <c r="Y173" s="223"/>
      <c r="Z173" s="223"/>
      <c r="AA173" s="223"/>
      <c r="AB173" s="223"/>
      <c r="AC173" s="220">
        <v>170</v>
      </c>
      <c r="AD173" s="202">
        <v>41814</v>
      </c>
      <c r="AE173" s="219">
        <v>119</v>
      </c>
      <c r="AF173" s="202">
        <v>41815</v>
      </c>
      <c r="AG173" s="219">
        <v>38</v>
      </c>
      <c r="AH173" s="219" t="s">
        <v>67</v>
      </c>
      <c r="AI173" s="42" t="s">
        <v>43</v>
      </c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  <c r="HO173"/>
    </row>
    <row r="174" spans="1:223" ht="15.75" customHeight="1">
      <c r="A174" s="10">
        <v>173</v>
      </c>
      <c r="B174" s="186" t="s">
        <v>243</v>
      </c>
      <c r="C174" s="175" t="s">
        <v>119</v>
      </c>
      <c r="D174" s="176" t="s">
        <v>149</v>
      </c>
      <c r="E174" s="177">
        <v>2467</v>
      </c>
      <c r="F174" s="178">
        <v>41912</v>
      </c>
      <c r="G174" s="178">
        <v>41913</v>
      </c>
      <c r="H174" s="236">
        <v>41912</v>
      </c>
      <c r="I174" s="179">
        <v>41883</v>
      </c>
      <c r="J174" s="180">
        <v>90</v>
      </c>
      <c r="K174" s="181"/>
      <c r="L174" s="32">
        <f t="shared" si="50"/>
        <v>42001</v>
      </c>
      <c r="M174" s="207" t="s">
        <v>244</v>
      </c>
      <c r="N174" s="200" t="s">
        <v>39</v>
      </c>
      <c r="O174" s="201"/>
      <c r="P174" s="202"/>
      <c r="Q174" s="201"/>
      <c r="R174" s="203"/>
      <c r="S174" s="204"/>
      <c r="T174" s="206" t="s">
        <v>62</v>
      </c>
      <c r="U174" s="223" t="s">
        <v>63</v>
      </c>
      <c r="V174" s="223" t="s">
        <v>63</v>
      </c>
      <c r="W174" s="223"/>
      <c r="X174" s="223"/>
      <c r="Y174" s="223"/>
      <c r="Z174" s="223"/>
      <c r="AA174" s="223"/>
      <c r="AB174" s="223"/>
      <c r="AC174" s="220"/>
      <c r="AD174" s="202"/>
      <c r="AE174" s="219"/>
      <c r="AF174" s="202"/>
      <c r="AG174" s="219"/>
      <c r="AH174" s="219"/>
      <c r="AI174" s="43" t="s">
        <v>50</v>
      </c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  <c r="HO174"/>
    </row>
    <row r="175" spans="1:223" ht="15.75" customHeight="1">
      <c r="A175" s="10">
        <v>174</v>
      </c>
      <c r="B175" s="186" t="s">
        <v>245</v>
      </c>
      <c r="C175" s="175" t="s">
        <v>99</v>
      </c>
      <c r="D175" s="176" t="s">
        <v>100</v>
      </c>
      <c r="E175" s="177">
        <v>13</v>
      </c>
      <c r="F175" s="178">
        <v>41683</v>
      </c>
      <c r="G175" s="178">
        <v>41683</v>
      </c>
      <c r="H175" s="236">
        <f>G175</f>
        <v>41683</v>
      </c>
      <c r="I175" s="179">
        <v>41671</v>
      </c>
      <c r="J175" s="180">
        <v>90</v>
      </c>
      <c r="K175" s="181"/>
      <c r="L175" s="32">
        <f t="shared" ref="L175:L192" si="51">SUM(H175+J175)</f>
        <v>41773</v>
      </c>
      <c r="M175" s="215" t="s">
        <v>114</v>
      </c>
      <c r="N175" s="200" t="s">
        <v>39</v>
      </c>
      <c r="O175" s="201">
        <v>2067</v>
      </c>
      <c r="P175" s="202">
        <v>41703</v>
      </c>
      <c r="Q175" s="201">
        <v>19771</v>
      </c>
      <c r="R175" s="203">
        <v>41704</v>
      </c>
      <c r="S175" s="204">
        <v>5</v>
      </c>
      <c r="T175" s="206" t="s">
        <v>62</v>
      </c>
      <c r="U175" s="223" t="s">
        <v>63</v>
      </c>
      <c r="V175" s="223" t="s">
        <v>63</v>
      </c>
      <c r="W175" s="223" t="s">
        <v>63</v>
      </c>
      <c r="X175" s="223" t="s">
        <v>63</v>
      </c>
      <c r="Y175" s="223" t="s">
        <v>63</v>
      </c>
      <c r="Z175" s="223" t="s">
        <v>63</v>
      </c>
      <c r="AA175" s="223" t="s">
        <v>63</v>
      </c>
      <c r="AB175" s="223"/>
      <c r="AC175" s="206"/>
      <c r="AD175" s="202"/>
      <c r="AE175" s="219"/>
      <c r="AF175" s="202"/>
      <c r="AG175" s="219"/>
      <c r="AH175" s="219"/>
      <c r="AI175" s="42" t="s">
        <v>61</v>
      </c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  <c r="HO175"/>
    </row>
    <row r="176" spans="1:223" ht="15.75" customHeight="1">
      <c r="A176" s="10">
        <v>175</v>
      </c>
      <c r="B176" s="186" t="s">
        <v>245</v>
      </c>
      <c r="C176" s="175" t="s">
        <v>99</v>
      </c>
      <c r="D176" s="176" t="s">
        <v>100</v>
      </c>
      <c r="E176" s="177">
        <v>50</v>
      </c>
      <c r="F176" s="178">
        <v>41683</v>
      </c>
      <c r="G176" s="178">
        <v>41772</v>
      </c>
      <c r="H176" s="236">
        <v>41773</v>
      </c>
      <c r="I176" s="179">
        <v>41791</v>
      </c>
      <c r="J176" s="180">
        <v>90</v>
      </c>
      <c r="K176" s="181" t="s">
        <v>58</v>
      </c>
      <c r="L176" s="32">
        <f t="shared" si="51"/>
        <v>41863</v>
      </c>
      <c r="M176" s="215" t="s">
        <v>125</v>
      </c>
      <c r="N176" s="200" t="s">
        <v>60</v>
      </c>
      <c r="O176" s="201">
        <v>2251</v>
      </c>
      <c r="P176" s="202">
        <v>41802</v>
      </c>
      <c r="Q176" s="201">
        <v>19837</v>
      </c>
      <c r="R176" s="203">
        <v>41803</v>
      </c>
      <c r="S176" s="204">
        <v>5</v>
      </c>
      <c r="T176" s="206" t="s">
        <v>62</v>
      </c>
      <c r="U176" s="223" t="s">
        <v>63</v>
      </c>
      <c r="V176" s="223" t="s">
        <v>63</v>
      </c>
      <c r="W176" s="223"/>
      <c r="X176" s="223"/>
      <c r="Y176" s="223" t="s">
        <v>63</v>
      </c>
      <c r="Z176" s="223"/>
      <c r="AA176" s="223"/>
      <c r="AB176" s="223"/>
      <c r="AC176" s="206"/>
      <c r="AD176" s="202"/>
      <c r="AE176" s="219"/>
      <c r="AF176" s="202"/>
      <c r="AG176" s="219"/>
      <c r="AH176" s="219"/>
      <c r="AI176" s="42" t="s">
        <v>61</v>
      </c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  <c r="HO176"/>
    </row>
    <row r="177" spans="1:223" ht="15.75" customHeight="1">
      <c r="A177" s="10">
        <v>176</v>
      </c>
      <c r="B177" s="186" t="s">
        <v>245</v>
      </c>
      <c r="C177" s="175" t="s">
        <v>99</v>
      </c>
      <c r="D177" s="176" t="s">
        <v>100</v>
      </c>
      <c r="E177" s="177">
        <v>14</v>
      </c>
      <c r="F177" s="178">
        <v>41683</v>
      </c>
      <c r="G177" s="178">
        <v>41683</v>
      </c>
      <c r="H177" s="236">
        <f>G177</f>
        <v>41683</v>
      </c>
      <c r="I177" s="179">
        <v>41671</v>
      </c>
      <c r="J177" s="180">
        <v>90</v>
      </c>
      <c r="K177" s="181"/>
      <c r="L177" s="32">
        <f t="shared" si="51"/>
        <v>41773</v>
      </c>
      <c r="M177" s="199" t="s">
        <v>150</v>
      </c>
      <c r="N177" s="200" t="s">
        <v>39</v>
      </c>
      <c r="O177" s="201">
        <v>2067</v>
      </c>
      <c r="P177" s="202">
        <v>41703</v>
      </c>
      <c r="Q177" s="201">
        <v>19771</v>
      </c>
      <c r="R177" s="203">
        <v>41704</v>
      </c>
      <c r="S177" s="204">
        <v>5</v>
      </c>
      <c r="T177" s="206" t="s">
        <v>62</v>
      </c>
      <c r="U177" s="223" t="s">
        <v>63</v>
      </c>
      <c r="V177" s="223" t="s">
        <v>63</v>
      </c>
      <c r="W177" s="223" t="s">
        <v>63</v>
      </c>
      <c r="X177" s="223" t="s">
        <v>63</v>
      </c>
      <c r="Y177" s="223" t="s">
        <v>63</v>
      </c>
      <c r="Z177" s="223" t="s">
        <v>63</v>
      </c>
      <c r="AA177" s="223" t="s">
        <v>63</v>
      </c>
      <c r="AB177" s="223"/>
      <c r="AC177" s="206"/>
      <c r="AD177" s="202"/>
      <c r="AE177" s="219"/>
      <c r="AF177" s="202"/>
      <c r="AG177" s="219"/>
      <c r="AH177" s="219"/>
      <c r="AI177" s="42" t="s">
        <v>61</v>
      </c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  <c r="HO177"/>
    </row>
    <row r="178" spans="1:223" ht="15.75" customHeight="1">
      <c r="A178" s="10">
        <v>177</v>
      </c>
      <c r="B178" s="170" t="s">
        <v>246</v>
      </c>
      <c r="C178" s="163" t="s">
        <v>45</v>
      </c>
      <c r="D178" s="164" t="s">
        <v>46</v>
      </c>
      <c r="E178" s="165">
        <v>232</v>
      </c>
      <c r="F178" s="166">
        <v>41689</v>
      </c>
      <c r="G178" s="166">
        <v>41689</v>
      </c>
      <c r="H178" s="233">
        <v>41689</v>
      </c>
      <c r="I178" s="167">
        <v>41699</v>
      </c>
      <c r="J178" s="168">
        <v>90</v>
      </c>
      <c r="K178" s="169"/>
      <c r="L178" s="32">
        <f t="shared" si="51"/>
        <v>41779</v>
      </c>
      <c r="M178" s="192" t="s">
        <v>47</v>
      </c>
      <c r="N178" s="193" t="s">
        <v>39</v>
      </c>
      <c r="O178" s="194" t="s">
        <v>48</v>
      </c>
      <c r="P178" s="195" t="s">
        <v>49</v>
      </c>
      <c r="Q178" s="195" t="s">
        <v>49</v>
      </c>
      <c r="R178" s="195" t="s">
        <v>49</v>
      </c>
      <c r="S178" s="195" t="s">
        <v>49</v>
      </c>
      <c r="T178" s="198" t="s">
        <v>62</v>
      </c>
      <c r="U178" s="224" t="s">
        <v>63</v>
      </c>
      <c r="V178" s="224"/>
      <c r="W178" s="224"/>
      <c r="X178" s="224"/>
      <c r="Y178" s="224"/>
      <c r="Z178" s="224"/>
      <c r="AA178" s="224"/>
      <c r="AB178" s="224"/>
      <c r="AC178" s="195" t="s">
        <v>49</v>
      </c>
      <c r="AD178" s="195" t="s">
        <v>49</v>
      </c>
      <c r="AE178" s="195" t="s">
        <v>49</v>
      </c>
      <c r="AF178" s="195" t="s">
        <v>49</v>
      </c>
      <c r="AG178" s="195" t="s">
        <v>49</v>
      </c>
      <c r="AH178" s="195" t="s">
        <v>49</v>
      </c>
      <c r="AI178" s="43" t="s">
        <v>50</v>
      </c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  <c r="HO178"/>
    </row>
    <row r="179" spans="1:223" ht="15.75" customHeight="1">
      <c r="A179" s="10">
        <v>178</v>
      </c>
      <c r="B179" s="186" t="s">
        <v>246</v>
      </c>
      <c r="C179" s="175" t="s">
        <v>45</v>
      </c>
      <c r="D179" s="176" t="s">
        <v>46</v>
      </c>
      <c r="E179" s="177">
        <v>280</v>
      </c>
      <c r="F179" s="178">
        <v>41817</v>
      </c>
      <c r="G179" s="178">
        <v>41817</v>
      </c>
      <c r="H179" s="236">
        <f t="shared" ref="H179:H180" si="52">G179</f>
        <v>41817</v>
      </c>
      <c r="I179" s="179">
        <v>41791</v>
      </c>
      <c r="J179" s="180">
        <v>90</v>
      </c>
      <c r="K179" s="181"/>
      <c r="L179" s="32">
        <f t="shared" si="51"/>
        <v>41907</v>
      </c>
      <c r="M179" s="207" t="s">
        <v>38</v>
      </c>
      <c r="N179" s="200" t="s">
        <v>39</v>
      </c>
      <c r="O179" s="201">
        <v>2318</v>
      </c>
      <c r="P179" s="202">
        <v>41845</v>
      </c>
      <c r="Q179" s="201">
        <v>19866</v>
      </c>
      <c r="R179" s="203">
        <v>41848</v>
      </c>
      <c r="S179" s="212" t="s">
        <v>40</v>
      </c>
      <c r="T179" s="205" t="s">
        <v>41</v>
      </c>
      <c r="U179" s="223"/>
      <c r="V179" s="223"/>
      <c r="W179" s="223"/>
      <c r="X179" s="223"/>
      <c r="Y179" s="223"/>
      <c r="Z179" s="223"/>
      <c r="AA179" s="223"/>
      <c r="AB179" s="223"/>
      <c r="AC179" s="220">
        <v>208</v>
      </c>
      <c r="AD179" s="202">
        <v>41871</v>
      </c>
      <c r="AE179" s="219">
        <v>160</v>
      </c>
      <c r="AF179" s="202">
        <v>41872</v>
      </c>
      <c r="AG179" s="219">
        <v>32</v>
      </c>
      <c r="AH179" s="219" t="s">
        <v>42</v>
      </c>
      <c r="AI179" s="42" t="s">
        <v>43</v>
      </c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  <c r="HO179"/>
    </row>
    <row r="180" spans="1:223" ht="15.75" customHeight="1">
      <c r="A180" s="10">
        <v>179</v>
      </c>
      <c r="B180" s="186" t="s">
        <v>247</v>
      </c>
      <c r="C180" s="175" t="s">
        <v>248</v>
      </c>
      <c r="D180" s="176" t="s">
        <v>249</v>
      </c>
      <c r="E180" s="177">
        <v>1938</v>
      </c>
      <c r="F180" s="178">
        <v>41650</v>
      </c>
      <c r="G180" s="178">
        <v>41650</v>
      </c>
      <c r="H180" s="236">
        <f t="shared" si="52"/>
        <v>41650</v>
      </c>
      <c r="I180" s="179">
        <v>41640</v>
      </c>
      <c r="J180" s="180">
        <v>90</v>
      </c>
      <c r="K180" s="182"/>
      <c r="L180" s="32">
        <f t="shared" si="51"/>
        <v>41740</v>
      </c>
      <c r="M180" s="207" t="s">
        <v>51</v>
      </c>
      <c r="N180" s="200" t="s">
        <v>39</v>
      </c>
      <c r="O180" s="201">
        <v>1994</v>
      </c>
      <c r="P180" s="202">
        <v>41673</v>
      </c>
      <c r="Q180" s="201">
        <v>19751</v>
      </c>
      <c r="R180" s="203">
        <v>41674</v>
      </c>
      <c r="S180" s="212" t="s">
        <v>144</v>
      </c>
      <c r="T180" s="205" t="s">
        <v>41</v>
      </c>
      <c r="U180" s="223"/>
      <c r="V180" s="223"/>
      <c r="W180" s="223"/>
      <c r="X180" s="223"/>
      <c r="Y180" s="223"/>
      <c r="Z180" s="223"/>
      <c r="AA180" s="223"/>
      <c r="AB180" s="223"/>
      <c r="AC180" s="206">
        <v>14</v>
      </c>
      <c r="AD180" s="202">
        <v>41663</v>
      </c>
      <c r="AE180" s="219">
        <v>18</v>
      </c>
      <c r="AF180" s="202">
        <v>41666</v>
      </c>
      <c r="AG180" s="219">
        <v>24</v>
      </c>
      <c r="AH180" s="219" t="s">
        <v>42</v>
      </c>
      <c r="AI180" s="42" t="s">
        <v>43</v>
      </c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  <c r="HO180"/>
    </row>
    <row r="181" spans="1:223" ht="15.75" customHeight="1">
      <c r="A181" s="10">
        <v>180</v>
      </c>
      <c r="B181" s="186" t="s">
        <v>247</v>
      </c>
      <c r="C181" s="175" t="s">
        <v>248</v>
      </c>
      <c r="D181" s="176" t="s">
        <v>249</v>
      </c>
      <c r="E181" s="177">
        <v>2022</v>
      </c>
      <c r="F181" s="178">
        <v>41650</v>
      </c>
      <c r="G181" s="178">
        <v>41739</v>
      </c>
      <c r="H181" s="236">
        <v>41740</v>
      </c>
      <c r="I181" s="179">
        <v>41730</v>
      </c>
      <c r="J181" s="180">
        <v>90</v>
      </c>
      <c r="K181" s="184" t="s">
        <v>58</v>
      </c>
      <c r="L181" s="32">
        <f t="shared" si="51"/>
        <v>41830</v>
      </c>
      <c r="M181" s="199" t="s">
        <v>64</v>
      </c>
      <c r="N181" s="200" t="s">
        <v>60</v>
      </c>
      <c r="O181" s="201">
        <v>2169</v>
      </c>
      <c r="P181" s="202">
        <v>41758</v>
      </c>
      <c r="Q181" s="201">
        <v>19807</v>
      </c>
      <c r="R181" s="203">
        <v>41759</v>
      </c>
      <c r="S181" s="212" t="s">
        <v>145</v>
      </c>
      <c r="T181" s="205" t="s">
        <v>41</v>
      </c>
      <c r="U181" s="223"/>
      <c r="V181" s="223"/>
      <c r="W181" s="223"/>
      <c r="X181" s="223"/>
      <c r="Y181" s="223"/>
      <c r="Z181" s="223"/>
      <c r="AA181" s="223"/>
      <c r="AB181" s="223"/>
      <c r="AC181" s="206"/>
      <c r="AD181" s="202"/>
      <c r="AE181" s="219"/>
      <c r="AF181" s="202"/>
      <c r="AG181" s="219"/>
      <c r="AH181" s="219"/>
      <c r="AI181" s="42" t="s">
        <v>61</v>
      </c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  <c r="HO181"/>
    </row>
    <row r="182" spans="1:223" ht="15.75" customHeight="1">
      <c r="A182" s="10">
        <v>181</v>
      </c>
      <c r="B182" s="186" t="s">
        <v>250</v>
      </c>
      <c r="C182" s="175" t="s">
        <v>78</v>
      </c>
      <c r="D182" s="176" t="s">
        <v>105</v>
      </c>
      <c r="E182" s="177">
        <v>26</v>
      </c>
      <c r="F182" s="178">
        <v>41716</v>
      </c>
      <c r="G182" s="178">
        <v>41716</v>
      </c>
      <c r="H182" s="236">
        <f>G182</f>
        <v>41716</v>
      </c>
      <c r="I182" s="179">
        <v>41699</v>
      </c>
      <c r="J182" s="180">
        <v>90</v>
      </c>
      <c r="K182" s="182"/>
      <c r="L182" s="32">
        <f t="shared" si="51"/>
        <v>41806</v>
      </c>
      <c r="M182" s="207" t="s">
        <v>51</v>
      </c>
      <c r="N182" s="200" t="s">
        <v>39</v>
      </c>
      <c r="O182" s="201">
        <v>2175</v>
      </c>
      <c r="P182" s="202">
        <v>41765</v>
      </c>
      <c r="Q182" s="201">
        <v>19810</v>
      </c>
      <c r="R182" s="203">
        <v>41766</v>
      </c>
      <c r="S182" s="204">
        <v>3</v>
      </c>
      <c r="T182" s="206" t="s">
        <v>62</v>
      </c>
      <c r="U182" s="223" t="s">
        <v>63</v>
      </c>
      <c r="V182" s="223" t="s">
        <v>63</v>
      </c>
      <c r="W182" s="223" t="s">
        <v>63</v>
      </c>
      <c r="X182" s="223" t="s">
        <v>63</v>
      </c>
      <c r="Y182" s="223" t="s">
        <v>63</v>
      </c>
      <c r="Z182" s="223" t="s">
        <v>63</v>
      </c>
      <c r="AA182" s="223" t="s">
        <v>63</v>
      </c>
      <c r="AB182" s="223"/>
      <c r="AC182" s="206"/>
      <c r="AD182" s="202"/>
      <c r="AE182" s="219"/>
      <c r="AF182" s="202"/>
      <c r="AG182" s="219"/>
      <c r="AH182" s="219"/>
      <c r="AI182" s="42" t="s">
        <v>61</v>
      </c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  <c r="HO182"/>
    </row>
    <row r="183" spans="1:223" ht="15.75" customHeight="1">
      <c r="A183" s="10">
        <v>182</v>
      </c>
      <c r="B183" s="186" t="s">
        <v>250</v>
      </c>
      <c r="C183" s="175" t="s">
        <v>78</v>
      </c>
      <c r="D183" s="176" t="s">
        <v>105</v>
      </c>
      <c r="E183" s="177">
        <v>53</v>
      </c>
      <c r="F183" s="178">
        <v>41796</v>
      </c>
      <c r="G183" s="178">
        <v>41716</v>
      </c>
      <c r="H183" s="236">
        <v>41806</v>
      </c>
      <c r="I183" s="179">
        <v>41791</v>
      </c>
      <c r="J183" s="180">
        <v>90</v>
      </c>
      <c r="K183" s="181" t="s">
        <v>58</v>
      </c>
      <c r="L183" s="32">
        <f t="shared" si="51"/>
        <v>41896</v>
      </c>
      <c r="M183" s="199" t="s">
        <v>64</v>
      </c>
      <c r="N183" s="200" t="s">
        <v>60</v>
      </c>
      <c r="O183" s="201">
        <v>2247</v>
      </c>
      <c r="P183" s="202">
        <v>41801</v>
      </c>
      <c r="Q183" s="201">
        <v>19836</v>
      </c>
      <c r="R183" s="203">
        <v>41802</v>
      </c>
      <c r="S183" s="204">
        <v>4</v>
      </c>
      <c r="T183" s="205" t="s">
        <v>41</v>
      </c>
      <c r="U183" s="223"/>
      <c r="V183" s="223"/>
      <c r="W183" s="223"/>
      <c r="X183" s="223"/>
      <c r="Y183" s="223"/>
      <c r="Z183" s="223"/>
      <c r="AA183" s="223"/>
      <c r="AB183" s="223"/>
      <c r="AC183" s="206"/>
      <c r="AD183" s="202"/>
      <c r="AE183" s="219"/>
      <c r="AF183" s="202"/>
      <c r="AG183" s="219"/>
      <c r="AH183" s="219"/>
      <c r="AI183" s="42" t="s">
        <v>61</v>
      </c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  <c r="HN183"/>
      <c r="HO183"/>
    </row>
    <row r="184" spans="1:223" ht="15.75" customHeight="1">
      <c r="A184" s="10">
        <v>183</v>
      </c>
      <c r="B184" s="170" t="s">
        <v>250</v>
      </c>
      <c r="C184" s="163" t="s">
        <v>78</v>
      </c>
      <c r="D184" s="164" t="s">
        <v>105</v>
      </c>
      <c r="E184" s="165">
        <v>12</v>
      </c>
      <c r="F184" s="166">
        <v>41680</v>
      </c>
      <c r="G184" s="166">
        <v>41680</v>
      </c>
      <c r="H184" s="233">
        <v>41680</v>
      </c>
      <c r="I184" s="167">
        <v>41671</v>
      </c>
      <c r="J184" s="168">
        <v>90</v>
      </c>
      <c r="K184" s="169"/>
      <c r="L184" s="32">
        <f t="shared" si="51"/>
        <v>41770</v>
      </c>
      <c r="M184" s="192" t="s">
        <v>47</v>
      </c>
      <c r="N184" s="193" t="s">
        <v>39</v>
      </c>
      <c r="O184" s="194" t="s">
        <v>48</v>
      </c>
      <c r="P184" s="195" t="s">
        <v>49</v>
      </c>
      <c r="Q184" s="195" t="s">
        <v>49</v>
      </c>
      <c r="R184" s="195" t="s">
        <v>49</v>
      </c>
      <c r="S184" s="195" t="s">
        <v>49</v>
      </c>
      <c r="T184" s="196" t="s">
        <v>41</v>
      </c>
      <c r="U184" s="224"/>
      <c r="V184" s="224"/>
      <c r="W184" s="224"/>
      <c r="X184" s="224"/>
      <c r="Y184" s="224"/>
      <c r="Z184" s="224"/>
      <c r="AA184" s="224"/>
      <c r="AB184" s="224"/>
      <c r="AC184" s="195" t="s">
        <v>49</v>
      </c>
      <c r="AD184" s="195" t="s">
        <v>49</v>
      </c>
      <c r="AE184" s="195" t="s">
        <v>49</v>
      </c>
      <c r="AF184" s="195" t="s">
        <v>49</v>
      </c>
      <c r="AG184" s="195" t="s">
        <v>49</v>
      </c>
      <c r="AH184" s="195" t="s">
        <v>49</v>
      </c>
      <c r="AI184" s="43" t="s">
        <v>50</v>
      </c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  <c r="HN184"/>
      <c r="HO184"/>
    </row>
    <row r="185" spans="1:223" ht="15.75" customHeight="1">
      <c r="A185" s="10">
        <v>184</v>
      </c>
      <c r="B185" s="186" t="s">
        <v>251</v>
      </c>
      <c r="C185" s="175" t="s">
        <v>142</v>
      </c>
      <c r="D185" s="176" t="s">
        <v>198</v>
      </c>
      <c r="E185" s="177">
        <v>4031</v>
      </c>
      <c r="F185" s="178">
        <v>41817</v>
      </c>
      <c r="G185" s="178">
        <v>41817</v>
      </c>
      <c r="H185" s="236">
        <f t="shared" ref="H185:H186" si="53">G185</f>
        <v>41817</v>
      </c>
      <c r="I185" s="179">
        <v>41791</v>
      </c>
      <c r="J185" s="180">
        <v>90</v>
      </c>
      <c r="K185" s="181"/>
      <c r="L185" s="32">
        <f t="shared" si="51"/>
        <v>41907</v>
      </c>
      <c r="M185" s="207" t="s">
        <v>51</v>
      </c>
      <c r="N185" s="200" t="s">
        <v>39</v>
      </c>
      <c r="O185" s="201">
        <v>2317</v>
      </c>
      <c r="P185" s="202">
        <v>41845</v>
      </c>
      <c r="Q185" s="201">
        <v>19866</v>
      </c>
      <c r="R185" s="203">
        <v>41848</v>
      </c>
      <c r="S185" s="204" t="s">
        <v>40</v>
      </c>
      <c r="T185" s="206" t="s">
        <v>62</v>
      </c>
      <c r="U185" s="223" t="s">
        <v>63</v>
      </c>
      <c r="V185" s="223" t="s">
        <v>63</v>
      </c>
      <c r="W185" s="223"/>
      <c r="X185" s="223"/>
      <c r="Y185" s="223"/>
      <c r="Z185" s="223"/>
      <c r="AA185" s="223"/>
      <c r="AB185" s="223"/>
      <c r="AC185" s="206">
        <v>253</v>
      </c>
      <c r="AD185" s="202">
        <v>41912</v>
      </c>
      <c r="AE185" s="219">
        <v>189</v>
      </c>
      <c r="AF185" s="202">
        <v>41913</v>
      </c>
      <c r="AG185" s="219">
        <v>40</v>
      </c>
      <c r="AH185" s="219" t="s">
        <v>42</v>
      </c>
      <c r="AI185" s="42" t="s">
        <v>43</v>
      </c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  <c r="HO185"/>
    </row>
    <row r="186" spans="1:223" ht="15.75" customHeight="1">
      <c r="A186" s="10">
        <v>185</v>
      </c>
      <c r="B186" s="170" t="s">
        <v>252</v>
      </c>
      <c r="C186" s="170" t="s">
        <v>70</v>
      </c>
      <c r="D186" s="171" t="s">
        <v>82</v>
      </c>
      <c r="E186" s="165">
        <v>433</v>
      </c>
      <c r="F186" s="172">
        <v>41816</v>
      </c>
      <c r="G186" s="172">
        <v>41816</v>
      </c>
      <c r="H186" s="233">
        <f t="shared" si="53"/>
        <v>41816</v>
      </c>
      <c r="I186" s="173">
        <v>41791</v>
      </c>
      <c r="J186" s="168">
        <v>90</v>
      </c>
      <c r="K186" s="174"/>
      <c r="L186" s="44">
        <f t="shared" si="51"/>
        <v>41906</v>
      </c>
      <c r="M186" s="193" t="s">
        <v>51</v>
      </c>
      <c r="N186" s="193" t="s">
        <v>39</v>
      </c>
      <c r="O186" s="197" t="s">
        <v>49</v>
      </c>
      <c r="P186" s="197" t="s">
        <v>49</v>
      </c>
      <c r="Q186" s="197" t="s">
        <v>49</v>
      </c>
      <c r="R186" s="197" t="s">
        <v>49</v>
      </c>
      <c r="S186" s="197" t="s">
        <v>49</v>
      </c>
      <c r="T186" s="196" t="s">
        <v>52</v>
      </c>
      <c r="U186" s="225" t="s">
        <v>63</v>
      </c>
      <c r="V186" s="225" t="s">
        <v>63</v>
      </c>
      <c r="W186" s="225" t="s">
        <v>63</v>
      </c>
      <c r="X186" s="225"/>
      <c r="Y186" s="225"/>
      <c r="Z186" s="225"/>
      <c r="AA186" s="225"/>
      <c r="AB186" s="225"/>
      <c r="AC186" s="198"/>
      <c r="AD186" s="209"/>
      <c r="AE186" s="218"/>
      <c r="AF186" s="209"/>
      <c r="AG186" s="218"/>
      <c r="AH186" s="218"/>
      <c r="AI186" s="43" t="s">
        <v>50</v>
      </c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  <c r="HN186"/>
      <c r="HO186"/>
    </row>
    <row r="187" spans="1:223" ht="15.75" customHeight="1">
      <c r="A187" s="10">
        <v>186</v>
      </c>
      <c r="B187" s="170" t="s">
        <v>253</v>
      </c>
      <c r="C187" s="163" t="s">
        <v>159</v>
      </c>
      <c r="D187" s="164" t="s">
        <v>160</v>
      </c>
      <c r="E187" s="165">
        <v>4123</v>
      </c>
      <c r="F187" s="166">
        <v>41680</v>
      </c>
      <c r="G187" s="166">
        <v>41680</v>
      </c>
      <c r="H187" s="233">
        <v>41680</v>
      </c>
      <c r="I187" s="167">
        <v>41671</v>
      </c>
      <c r="J187" s="168">
        <v>90</v>
      </c>
      <c r="K187" s="183"/>
      <c r="L187" s="32">
        <f t="shared" si="51"/>
        <v>41770</v>
      </c>
      <c r="M187" s="192" t="s">
        <v>47</v>
      </c>
      <c r="N187" s="193" t="s">
        <v>39</v>
      </c>
      <c r="O187" s="194" t="s">
        <v>48</v>
      </c>
      <c r="P187" s="195" t="s">
        <v>49</v>
      </c>
      <c r="Q187" s="195" t="s">
        <v>49</v>
      </c>
      <c r="R187" s="195" t="s">
        <v>49</v>
      </c>
      <c r="S187" s="195" t="s">
        <v>49</v>
      </c>
      <c r="T187" s="198" t="s">
        <v>62</v>
      </c>
      <c r="U187" s="224" t="s">
        <v>63</v>
      </c>
      <c r="V187" s="224" t="s">
        <v>63</v>
      </c>
      <c r="W187" s="224" t="s">
        <v>63</v>
      </c>
      <c r="X187" s="224" t="s">
        <v>63</v>
      </c>
      <c r="Y187" s="224" t="s">
        <v>63</v>
      </c>
      <c r="Z187" s="224" t="s">
        <v>63</v>
      </c>
      <c r="AA187" s="224" t="s">
        <v>63</v>
      </c>
      <c r="AB187" s="224"/>
      <c r="AC187" s="195" t="s">
        <v>49</v>
      </c>
      <c r="AD187" s="195" t="s">
        <v>49</v>
      </c>
      <c r="AE187" s="195" t="s">
        <v>49</v>
      </c>
      <c r="AF187" s="195" t="s">
        <v>49</v>
      </c>
      <c r="AG187" s="195" t="s">
        <v>49</v>
      </c>
      <c r="AH187" s="195" t="s">
        <v>49</v>
      </c>
      <c r="AI187" s="43" t="s">
        <v>50</v>
      </c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  <c r="HN187"/>
      <c r="HO187"/>
    </row>
    <row r="188" spans="1:223" ht="15.75" customHeight="1">
      <c r="A188" s="10">
        <v>187</v>
      </c>
      <c r="B188" s="186" t="s">
        <v>253</v>
      </c>
      <c r="C188" s="175" t="s">
        <v>159</v>
      </c>
      <c r="D188" s="176" t="s">
        <v>160</v>
      </c>
      <c r="E188" s="177">
        <v>4207</v>
      </c>
      <c r="F188" s="178">
        <v>41817</v>
      </c>
      <c r="G188" s="178">
        <v>41817</v>
      </c>
      <c r="H188" s="236">
        <f t="shared" ref="H188:H190" si="54">G188</f>
        <v>41817</v>
      </c>
      <c r="I188" s="179">
        <v>41791</v>
      </c>
      <c r="J188" s="180">
        <v>90</v>
      </c>
      <c r="K188" s="182"/>
      <c r="L188" s="32">
        <f t="shared" si="51"/>
        <v>41907</v>
      </c>
      <c r="M188" s="207" t="s">
        <v>51</v>
      </c>
      <c r="N188" s="200" t="s">
        <v>39</v>
      </c>
      <c r="O188" s="201">
        <v>2317</v>
      </c>
      <c r="P188" s="202">
        <v>41845</v>
      </c>
      <c r="Q188" s="201">
        <v>19866</v>
      </c>
      <c r="R188" s="203">
        <v>41848</v>
      </c>
      <c r="S188" s="204" t="s">
        <v>40</v>
      </c>
      <c r="T188" s="205" t="s">
        <v>41</v>
      </c>
      <c r="U188" s="223"/>
      <c r="V188" s="223"/>
      <c r="W188" s="223"/>
      <c r="X188" s="223"/>
      <c r="Y188" s="223"/>
      <c r="Z188" s="223"/>
      <c r="AA188" s="223"/>
      <c r="AB188" s="223"/>
      <c r="AC188" s="206"/>
      <c r="AD188" s="202"/>
      <c r="AE188" s="219"/>
      <c r="AF188" s="202"/>
      <c r="AG188" s="219"/>
      <c r="AH188" s="219"/>
      <c r="AI188" s="42" t="s">
        <v>61</v>
      </c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  <c r="HN188"/>
      <c r="HO188"/>
    </row>
    <row r="189" spans="1:223" ht="15.75" customHeight="1">
      <c r="A189" s="10">
        <v>188</v>
      </c>
      <c r="B189" s="186" t="s">
        <v>254</v>
      </c>
      <c r="C189" s="175" t="s">
        <v>127</v>
      </c>
      <c r="D189" s="176" t="s">
        <v>128</v>
      </c>
      <c r="E189" s="177">
        <v>293</v>
      </c>
      <c r="F189" s="178">
        <v>41925</v>
      </c>
      <c r="G189" s="178">
        <v>41926</v>
      </c>
      <c r="H189" s="236">
        <f t="shared" si="54"/>
        <v>41926</v>
      </c>
      <c r="I189" s="179">
        <v>41913</v>
      </c>
      <c r="J189" s="180">
        <v>180</v>
      </c>
      <c r="K189" s="182"/>
      <c r="L189" s="32">
        <f t="shared" si="51"/>
        <v>42106</v>
      </c>
      <c r="M189" s="207" t="s">
        <v>80</v>
      </c>
      <c r="N189" s="200" t="s">
        <v>39</v>
      </c>
      <c r="O189" s="201">
        <v>2443</v>
      </c>
      <c r="P189" s="212" t="s">
        <v>132</v>
      </c>
      <c r="Q189" s="212" t="s">
        <v>133</v>
      </c>
      <c r="R189" s="212" t="s">
        <v>134</v>
      </c>
      <c r="S189" s="212" t="s">
        <v>135</v>
      </c>
      <c r="T189" s="206" t="s">
        <v>62</v>
      </c>
      <c r="U189" s="223" t="s">
        <v>53</v>
      </c>
      <c r="V189" s="223" t="s">
        <v>53</v>
      </c>
      <c r="W189" s="223"/>
      <c r="X189" s="223"/>
      <c r="Y189" s="223"/>
      <c r="Z189" s="223"/>
      <c r="AA189" s="223"/>
      <c r="AB189" s="223"/>
      <c r="AC189" s="206"/>
      <c r="AD189" s="202"/>
      <c r="AE189" s="219"/>
      <c r="AF189" s="202"/>
      <c r="AG189" s="219"/>
      <c r="AH189" s="219"/>
      <c r="AI189" s="42" t="s">
        <v>61</v>
      </c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  <c r="HO189"/>
    </row>
    <row r="190" spans="1:223" ht="15.75" customHeight="1">
      <c r="A190" s="10">
        <v>189</v>
      </c>
      <c r="B190" s="186" t="s">
        <v>255</v>
      </c>
      <c r="C190" s="175" t="s">
        <v>45</v>
      </c>
      <c r="D190" s="176" t="s">
        <v>46</v>
      </c>
      <c r="E190" s="177">
        <v>475</v>
      </c>
      <c r="F190" s="178">
        <v>41818</v>
      </c>
      <c r="G190" s="178">
        <v>41818</v>
      </c>
      <c r="H190" s="236">
        <f t="shared" si="54"/>
        <v>41818</v>
      </c>
      <c r="I190" s="179">
        <v>41791</v>
      </c>
      <c r="J190" s="180">
        <v>90</v>
      </c>
      <c r="K190" s="182"/>
      <c r="L190" s="32">
        <f t="shared" si="51"/>
        <v>41908</v>
      </c>
      <c r="M190" s="207" t="s">
        <v>38</v>
      </c>
      <c r="N190" s="200" t="s">
        <v>39</v>
      </c>
      <c r="O190" s="201">
        <v>2318</v>
      </c>
      <c r="P190" s="202">
        <v>41845</v>
      </c>
      <c r="Q190" s="201">
        <v>19866</v>
      </c>
      <c r="R190" s="203">
        <v>41848</v>
      </c>
      <c r="S190" s="212" t="s">
        <v>40</v>
      </c>
      <c r="T190" s="205" t="s">
        <v>41</v>
      </c>
      <c r="U190" s="223"/>
      <c r="V190" s="223"/>
      <c r="W190" s="223"/>
      <c r="X190" s="223"/>
      <c r="Y190" s="223"/>
      <c r="Z190" s="223"/>
      <c r="AA190" s="223"/>
      <c r="AB190" s="223"/>
      <c r="AC190" s="206">
        <v>197</v>
      </c>
      <c r="AD190" s="202">
        <v>41850</v>
      </c>
      <c r="AE190" s="219">
        <v>145</v>
      </c>
      <c r="AF190" s="202">
        <v>41851</v>
      </c>
      <c r="AG190" s="219">
        <v>80</v>
      </c>
      <c r="AH190" s="219" t="s">
        <v>42</v>
      </c>
      <c r="AI190" s="42" t="s">
        <v>43</v>
      </c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  <c r="HN190"/>
      <c r="HO190"/>
    </row>
    <row r="191" spans="1:223" ht="15.75" customHeight="1">
      <c r="A191" s="10">
        <v>190</v>
      </c>
      <c r="B191" s="186" t="s">
        <v>256</v>
      </c>
      <c r="C191" s="175" t="s">
        <v>119</v>
      </c>
      <c r="D191" s="176" t="s">
        <v>120</v>
      </c>
      <c r="E191" s="177">
        <v>410</v>
      </c>
      <c r="F191" s="178">
        <v>41716</v>
      </c>
      <c r="G191" s="178">
        <v>41719</v>
      </c>
      <c r="H191" s="236">
        <f>F191</f>
        <v>41716</v>
      </c>
      <c r="I191" s="179">
        <v>41699</v>
      </c>
      <c r="J191" s="180">
        <v>90</v>
      </c>
      <c r="K191" s="182"/>
      <c r="L191" s="32">
        <f t="shared" si="51"/>
        <v>41806</v>
      </c>
      <c r="M191" s="207" t="s">
        <v>51</v>
      </c>
      <c r="N191" s="200" t="s">
        <v>39</v>
      </c>
      <c r="O191" s="201">
        <v>2126</v>
      </c>
      <c r="P191" s="202">
        <v>41732</v>
      </c>
      <c r="Q191" s="201">
        <v>19792</v>
      </c>
      <c r="R191" s="203">
        <v>41733</v>
      </c>
      <c r="S191" s="204">
        <v>4</v>
      </c>
      <c r="T191" s="205" t="s">
        <v>41</v>
      </c>
      <c r="U191" s="223"/>
      <c r="V191" s="223"/>
      <c r="W191" s="223"/>
      <c r="X191" s="223"/>
      <c r="Y191" s="223"/>
      <c r="Z191" s="223"/>
      <c r="AA191" s="223"/>
      <c r="AB191" s="223"/>
      <c r="AC191" s="206"/>
      <c r="AD191" s="202"/>
      <c r="AE191" s="219"/>
      <c r="AF191" s="202"/>
      <c r="AG191" s="219"/>
      <c r="AH191" s="219"/>
      <c r="AI191" s="42" t="s">
        <v>61</v>
      </c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  <c r="HN191"/>
      <c r="HO191"/>
    </row>
    <row r="192" spans="1:223" ht="15.75" customHeight="1">
      <c r="A192" s="10">
        <v>191</v>
      </c>
      <c r="B192" s="186" t="s">
        <v>256</v>
      </c>
      <c r="C192" s="175" t="s">
        <v>119</v>
      </c>
      <c r="D192" s="176" t="s">
        <v>120</v>
      </c>
      <c r="E192" s="177">
        <v>479</v>
      </c>
      <c r="F192" s="178">
        <v>41716</v>
      </c>
      <c r="G192" s="178">
        <v>41791</v>
      </c>
      <c r="H192" s="236">
        <v>41806</v>
      </c>
      <c r="I192" s="179">
        <v>41791</v>
      </c>
      <c r="J192" s="180">
        <v>90</v>
      </c>
      <c r="K192" s="181" t="s">
        <v>58</v>
      </c>
      <c r="L192" s="47">
        <f t="shared" si="51"/>
        <v>41896</v>
      </c>
      <c r="M192" s="199" t="s">
        <v>64</v>
      </c>
      <c r="N192" s="200" t="s">
        <v>60</v>
      </c>
      <c r="O192" s="212" t="s">
        <v>49</v>
      </c>
      <c r="P192" s="212" t="s">
        <v>49</v>
      </c>
      <c r="Q192" s="212" t="s">
        <v>49</v>
      </c>
      <c r="R192" s="212" t="s">
        <v>49</v>
      </c>
      <c r="S192" s="212" t="s">
        <v>49</v>
      </c>
      <c r="T192" s="205" t="s">
        <v>41</v>
      </c>
      <c r="U192" s="223"/>
      <c r="V192" s="223"/>
      <c r="W192" s="223"/>
      <c r="X192" s="223"/>
      <c r="Y192" s="223"/>
      <c r="Z192" s="223"/>
      <c r="AA192" s="223"/>
      <c r="AB192" s="223"/>
      <c r="AC192" s="212" t="s">
        <v>49</v>
      </c>
      <c r="AD192" s="212" t="s">
        <v>49</v>
      </c>
      <c r="AE192" s="212" t="s">
        <v>49</v>
      </c>
      <c r="AF192" s="212" t="s">
        <v>49</v>
      </c>
      <c r="AG192" s="212" t="s">
        <v>49</v>
      </c>
      <c r="AH192" s="212" t="s">
        <v>49</v>
      </c>
      <c r="AI192" s="43" t="s">
        <v>50</v>
      </c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  <c r="HN192"/>
      <c r="HO192"/>
    </row>
    <row r="193" spans="1:223" ht="15.75" customHeight="1">
      <c r="A193" s="10">
        <v>192</v>
      </c>
      <c r="B193" s="186" t="s">
        <v>256</v>
      </c>
      <c r="C193" s="175" t="s">
        <v>119</v>
      </c>
      <c r="D193" s="176" t="s">
        <v>120</v>
      </c>
      <c r="E193" s="177">
        <v>483</v>
      </c>
      <c r="F193" s="178">
        <v>41799</v>
      </c>
      <c r="G193" s="178">
        <v>41799</v>
      </c>
      <c r="H193" s="236">
        <v>41803</v>
      </c>
      <c r="I193" s="179">
        <v>41791</v>
      </c>
      <c r="J193" s="180">
        <v>180</v>
      </c>
      <c r="K193" s="182"/>
      <c r="L193" s="32">
        <f t="shared" ref="L193:L195" si="55">SUM(H193+J193)-1</f>
        <v>41982</v>
      </c>
      <c r="M193" s="215" t="s">
        <v>114</v>
      </c>
      <c r="N193" s="200" t="s">
        <v>39</v>
      </c>
      <c r="O193" s="201">
        <v>2252</v>
      </c>
      <c r="P193" s="202">
        <v>41802</v>
      </c>
      <c r="Q193" s="201">
        <v>19837</v>
      </c>
      <c r="R193" s="203">
        <v>41803</v>
      </c>
      <c r="S193" s="204" t="s">
        <v>97</v>
      </c>
      <c r="T193" s="205" t="s">
        <v>41</v>
      </c>
      <c r="U193" s="223"/>
      <c r="V193" s="223"/>
      <c r="W193" s="223"/>
      <c r="X193" s="223"/>
      <c r="Y193" s="223"/>
      <c r="Z193" s="223"/>
      <c r="AA193" s="223"/>
      <c r="AB193" s="223"/>
      <c r="AC193" s="220">
        <v>170</v>
      </c>
      <c r="AD193" s="202">
        <v>41814</v>
      </c>
      <c r="AE193" s="219">
        <v>119</v>
      </c>
      <c r="AF193" s="202">
        <v>41815</v>
      </c>
      <c r="AG193" s="219">
        <v>38</v>
      </c>
      <c r="AH193" s="219" t="s">
        <v>67</v>
      </c>
      <c r="AI193" s="42" t="s">
        <v>43</v>
      </c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  <c r="HN193"/>
      <c r="HO193"/>
    </row>
    <row r="194" spans="1:223" ht="15.75" customHeight="1">
      <c r="A194" s="10">
        <v>193</v>
      </c>
      <c r="B194" s="186" t="s">
        <v>257</v>
      </c>
      <c r="C194" s="175" t="s">
        <v>78</v>
      </c>
      <c r="D194" s="176" t="s">
        <v>258</v>
      </c>
      <c r="E194" s="177">
        <v>240</v>
      </c>
      <c r="F194" s="178">
        <v>42001</v>
      </c>
      <c r="G194" s="178">
        <v>42002</v>
      </c>
      <c r="H194" s="236">
        <f t="shared" ref="H194:H195" si="56">G194</f>
        <v>42002</v>
      </c>
      <c r="I194" s="179">
        <v>41974</v>
      </c>
      <c r="J194" s="180">
        <v>180</v>
      </c>
      <c r="K194" s="182"/>
      <c r="L194" s="32">
        <f t="shared" si="55"/>
        <v>42181</v>
      </c>
      <c r="M194" s="215" t="s">
        <v>51</v>
      </c>
      <c r="N194" s="200" t="s">
        <v>39</v>
      </c>
      <c r="O194" s="201"/>
      <c r="P194" s="202"/>
      <c r="Q194" s="201"/>
      <c r="R194" s="203"/>
      <c r="S194" s="204"/>
      <c r="T194" s="206" t="s">
        <v>62</v>
      </c>
      <c r="U194" s="223" t="s">
        <v>53</v>
      </c>
      <c r="V194" s="223" t="s">
        <v>53</v>
      </c>
      <c r="W194" s="223"/>
      <c r="X194" s="223"/>
      <c r="Y194" s="223"/>
      <c r="Z194" s="223"/>
      <c r="AA194" s="223"/>
      <c r="AB194" s="223"/>
      <c r="AC194" s="220"/>
      <c r="AD194" s="202"/>
      <c r="AE194" s="219"/>
      <c r="AF194" s="202"/>
      <c r="AG194" s="219"/>
      <c r="AH194" s="219"/>
      <c r="AI194" s="42" t="s">
        <v>89</v>
      </c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  <c r="HO194"/>
    </row>
    <row r="195" spans="1:223" ht="15.75" customHeight="1">
      <c r="A195" s="10">
        <v>194</v>
      </c>
      <c r="B195" s="170" t="s">
        <v>259</v>
      </c>
      <c r="C195" s="170" t="s">
        <v>210</v>
      </c>
      <c r="D195" s="171" t="s">
        <v>82</v>
      </c>
      <c r="E195" s="165">
        <v>3105</v>
      </c>
      <c r="F195" s="172">
        <v>41816</v>
      </c>
      <c r="G195" s="172">
        <v>41816</v>
      </c>
      <c r="H195" s="233">
        <f t="shared" si="56"/>
        <v>41816</v>
      </c>
      <c r="I195" s="173">
        <v>41791</v>
      </c>
      <c r="J195" s="168">
        <v>90</v>
      </c>
      <c r="K195" s="185"/>
      <c r="L195" s="44">
        <f t="shared" si="55"/>
        <v>41905</v>
      </c>
      <c r="M195" s="193" t="s">
        <v>38</v>
      </c>
      <c r="N195" s="193" t="s">
        <v>39</v>
      </c>
      <c r="O195" s="197" t="s">
        <v>49</v>
      </c>
      <c r="P195" s="197" t="s">
        <v>49</v>
      </c>
      <c r="Q195" s="197" t="s">
        <v>49</v>
      </c>
      <c r="R195" s="197" t="s">
        <v>49</v>
      </c>
      <c r="S195" s="197" t="s">
        <v>49</v>
      </c>
      <c r="T195" s="196" t="s">
        <v>52</v>
      </c>
      <c r="U195" s="225" t="s">
        <v>53</v>
      </c>
      <c r="V195" s="225" t="s">
        <v>53</v>
      </c>
      <c r="W195" s="225"/>
      <c r="X195" s="225"/>
      <c r="Y195" s="225"/>
      <c r="Z195" s="225"/>
      <c r="AA195" s="225"/>
      <c r="AB195" s="225"/>
      <c r="AC195" s="221"/>
      <c r="AD195" s="209"/>
      <c r="AE195" s="218"/>
      <c r="AF195" s="209"/>
      <c r="AG195" s="218"/>
      <c r="AH195" s="218"/>
      <c r="AI195" s="43" t="s">
        <v>50</v>
      </c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  <c r="HN195"/>
      <c r="HO195"/>
    </row>
    <row r="196" spans="1:223" ht="15.75" customHeight="1">
      <c r="A196" s="10">
        <v>195</v>
      </c>
      <c r="B196" s="186" t="s">
        <v>260</v>
      </c>
      <c r="C196" s="175" t="s">
        <v>56</v>
      </c>
      <c r="D196" s="176" t="s">
        <v>90</v>
      </c>
      <c r="E196" s="177">
        <v>79</v>
      </c>
      <c r="F196" s="178">
        <v>41798</v>
      </c>
      <c r="G196" s="178">
        <v>41798</v>
      </c>
      <c r="H196" s="236">
        <v>41803</v>
      </c>
      <c r="I196" s="179">
        <v>41791</v>
      </c>
      <c r="J196" s="180">
        <v>180</v>
      </c>
      <c r="K196" s="181"/>
      <c r="L196" s="32">
        <f>SUM(H196+J196)-1</f>
        <v>41982</v>
      </c>
      <c r="M196" s="207" t="s">
        <v>51</v>
      </c>
      <c r="N196" s="200" t="s">
        <v>39</v>
      </c>
      <c r="O196" s="201">
        <v>2252</v>
      </c>
      <c r="P196" s="202">
        <v>41802</v>
      </c>
      <c r="Q196" s="201">
        <v>19837</v>
      </c>
      <c r="R196" s="203">
        <v>41803</v>
      </c>
      <c r="S196" s="204" t="s">
        <v>97</v>
      </c>
      <c r="T196" s="206" t="s">
        <v>62</v>
      </c>
      <c r="U196" s="223" t="s">
        <v>53</v>
      </c>
      <c r="V196" s="223" t="s">
        <v>53</v>
      </c>
      <c r="W196" s="223" t="s">
        <v>53</v>
      </c>
      <c r="X196" s="223" t="s">
        <v>53</v>
      </c>
      <c r="Y196" s="223" t="s">
        <v>53</v>
      </c>
      <c r="Z196" s="223" t="s">
        <v>53</v>
      </c>
      <c r="AA196" s="223" t="s">
        <v>53</v>
      </c>
      <c r="AB196" s="223"/>
      <c r="AC196" s="220">
        <v>170</v>
      </c>
      <c r="AD196" s="202">
        <v>41814</v>
      </c>
      <c r="AE196" s="219">
        <v>119</v>
      </c>
      <c r="AF196" s="202">
        <v>41815</v>
      </c>
      <c r="AG196" s="219">
        <v>38</v>
      </c>
      <c r="AH196" s="219" t="s">
        <v>67</v>
      </c>
      <c r="AI196" s="42" t="s">
        <v>43</v>
      </c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  <c r="HN196"/>
      <c r="HO196"/>
    </row>
    <row r="197" spans="1:223" ht="15.75" customHeight="1">
      <c r="A197" s="10">
        <v>196</v>
      </c>
      <c r="B197" s="170" t="s">
        <v>261</v>
      </c>
      <c r="C197" s="163" t="s">
        <v>84</v>
      </c>
      <c r="D197" s="164" t="s">
        <v>85</v>
      </c>
      <c r="E197" s="165">
        <v>57</v>
      </c>
      <c r="F197" s="166">
        <v>41680</v>
      </c>
      <c r="G197" s="166">
        <v>41680</v>
      </c>
      <c r="H197" s="233">
        <v>41680</v>
      </c>
      <c r="I197" s="167">
        <v>41671</v>
      </c>
      <c r="J197" s="168">
        <v>90</v>
      </c>
      <c r="K197" s="183"/>
      <c r="L197" s="32">
        <f t="shared" ref="L197:L204" si="57">SUM(H197+J197)</f>
        <v>41770</v>
      </c>
      <c r="M197" s="192" t="s">
        <v>47</v>
      </c>
      <c r="N197" s="193" t="s">
        <v>39</v>
      </c>
      <c r="O197" s="194" t="s">
        <v>48</v>
      </c>
      <c r="P197" s="195" t="s">
        <v>49</v>
      </c>
      <c r="Q197" s="195" t="s">
        <v>49</v>
      </c>
      <c r="R197" s="195" t="s">
        <v>49</v>
      </c>
      <c r="S197" s="195" t="s">
        <v>49</v>
      </c>
      <c r="T197" s="196" t="s">
        <v>41</v>
      </c>
      <c r="U197" s="224"/>
      <c r="V197" s="224"/>
      <c r="W197" s="224"/>
      <c r="X197" s="224"/>
      <c r="Y197" s="224"/>
      <c r="Z197" s="224"/>
      <c r="AA197" s="224"/>
      <c r="AB197" s="224"/>
      <c r="AC197" s="195" t="s">
        <v>49</v>
      </c>
      <c r="AD197" s="195" t="s">
        <v>49</v>
      </c>
      <c r="AE197" s="195" t="s">
        <v>49</v>
      </c>
      <c r="AF197" s="195" t="s">
        <v>49</v>
      </c>
      <c r="AG197" s="195" t="s">
        <v>49</v>
      </c>
      <c r="AH197" s="195" t="s">
        <v>49</v>
      </c>
      <c r="AI197" s="43" t="s">
        <v>50</v>
      </c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  <c r="GW197"/>
      <c r="GX197"/>
      <c r="GY197"/>
      <c r="GZ197"/>
      <c r="HA197"/>
      <c r="HB197"/>
      <c r="HC197"/>
      <c r="HD197"/>
      <c r="HE197"/>
      <c r="HF197"/>
      <c r="HG197"/>
      <c r="HH197"/>
      <c r="HI197"/>
      <c r="HJ197"/>
      <c r="HK197"/>
      <c r="HL197"/>
      <c r="HM197"/>
      <c r="HN197"/>
      <c r="HO197"/>
    </row>
    <row r="198" spans="1:223" ht="15.75" customHeight="1">
      <c r="A198" s="10">
        <v>197</v>
      </c>
      <c r="B198" s="170" t="s">
        <v>262</v>
      </c>
      <c r="C198" s="163" t="s">
        <v>159</v>
      </c>
      <c r="D198" s="164" t="s">
        <v>180</v>
      </c>
      <c r="E198" s="165">
        <v>38</v>
      </c>
      <c r="F198" s="166">
        <v>41677</v>
      </c>
      <c r="G198" s="166">
        <v>41677</v>
      </c>
      <c r="H198" s="233">
        <v>41677</v>
      </c>
      <c r="I198" s="167">
        <v>41671</v>
      </c>
      <c r="J198" s="168">
        <v>90</v>
      </c>
      <c r="K198" s="183"/>
      <c r="L198" s="32">
        <f t="shared" si="57"/>
        <v>41767</v>
      </c>
      <c r="M198" s="192" t="s">
        <v>47</v>
      </c>
      <c r="N198" s="193" t="s">
        <v>39</v>
      </c>
      <c r="O198" s="194" t="s">
        <v>48</v>
      </c>
      <c r="P198" s="195" t="s">
        <v>49</v>
      </c>
      <c r="Q198" s="195" t="s">
        <v>49</v>
      </c>
      <c r="R198" s="195" t="s">
        <v>49</v>
      </c>
      <c r="S198" s="195" t="s">
        <v>49</v>
      </c>
      <c r="T198" s="196" t="s">
        <v>41</v>
      </c>
      <c r="U198" s="224"/>
      <c r="V198" s="224"/>
      <c r="W198" s="224"/>
      <c r="X198" s="224"/>
      <c r="Y198" s="224"/>
      <c r="Z198" s="224"/>
      <c r="AA198" s="224"/>
      <c r="AB198" s="224"/>
      <c r="AC198" s="195" t="s">
        <v>49</v>
      </c>
      <c r="AD198" s="195" t="s">
        <v>49</v>
      </c>
      <c r="AE198" s="195" t="s">
        <v>49</v>
      </c>
      <c r="AF198" s="195" t="s">
        <v>49</v>
      </c>
      <c r="AG198" s="195" t="s">
        <v>49</v>
      </c>
      <c r="AH198" s="195" t="s">
        <v>49</v>
      </c>
      <c r="AI198" s="43" t="s">
        <v>50</v>
      </c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  <c r="GW198"/>
      <c r="GX198"/>
      <c r="GY198"/>
      <c r="GZ198"/>
      <c r="HA198"/>
      <c r="HB198"/>
      <c r="HC198"/>
      <c r="HD198"/>
      <c r="HE198"/>
      <c r="HF198"/>
      <c r="HG198"/>
      <c r="HH198"/>
      <c r="HI198"/>
      <c r="HJ198"/>
      <c r="HK198"/>
      <c r="HL198"/>
      <c r="HM198"/>
      <c r="HN198"/>
      <c r="HO198"/>
    </row>
    <row r="199" spans="1:223" ht="15.75" customHeight="1">
      <c r="A199" s="10">
        <v>198</v>
      </c>
      <c r="B199" s="186" t="s">
        <v>262</v>
      </c>
      <c r="C199" s="175" t="s">
        <v>159</v>
      </c>
      <c r="D199" s="176" t="s">
        <v>180</v>
      </c>
      <c r="E199" s="177">
        <v>139</v>
      </c>
      <c r="F199" s="178">
        <v>41758</v>
      </c>
      <c r="G199" s="178">
        <v>41761</v>
      </c>
      <c r="H199" s="236">
        <f t="shared" ref="H199:H201" si="58">F199</f>
        <v>41758</v>
      </c>
      <c r="I199" s="179">
        <v>41730</v>
      </c>
      <c r="J199" s="180">
        <v>90</v>
      </c>
      <c r="K199" s="182"/>
      <c r="L199" s="32">
        <f t="shared" si="57"/>
        <v>41848</v>
      </c>
      <c r="M199" s="207" t="s">
        <v>38</v>
      </c>
      <c r="N199" s="200" t="s">
        <v>39</v>
      </c>
      <c r="O199" s="201">
        <v>2245</v>
      </c>
      <c r="P199" s="202">
        <v>41801</v>
      </c>
      <c r="Q199" s="201">
        <v>19836</v>
      </c>
      <c r="R199" s="203">
        <v>41802</v>
      </c>
      <c r="S199" s="204">
        <v>3</v>
      </c>
      <c r="T199" s="206" t="s">
        <v>62</v>
      </c>
      <c r="U199" s="223" t="s">
        <v>53</v>
      </c>
      <c r="V199" s="223" t="s">
        <v>53</v>
      </c>
      <c r="W199" s="223" t="s">
        <v>53</v>
      </c>
      <c r="X199" s="223" t="s">
        <v>53</v>
      </c>
      <c r="Y199" s="223" t="s">
        <v>53</v>
      </c>
      <c r="Z199" s="223" t="s">
        <v>53</v>
      </c>
      <c r="AA199" s="223" t="s">
        <v>53</v>
      </c>
      <c r="AB199" s="223"/>
      <c r="AC199" s="206">
        <v>158</v>
      </c>
      <c r="AD199" s="202">
        <v>41802</v>
      </c>
      <c r="AE199" s="219">
        <v>113</v>
      </c>
      <c r="AF199" s="202">
        <v>41441</v>
      </c>
      <c r="AG199" s="219">
        <v>41</v>
      </c>
      <c r="AH199" s="219" t="s">
        <v>67</v>
      </c>
      <c r="AI199" s="42" t="s">
        <v>43</v>
      </c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  <c r="GW199"/>
      <c r="GX199"/>
      <c r="GY199"/>
      <c r="GZ199"/>
      <c r="HA199"/>
      <c r="HB199"/>
      <c r="HC199"/>
      <c r="HD199"/>
      <c r="HE199"/>
      <c r="HF199"/>
      <c r="HG199"/>
      <c r="HH199"/>
      <c r="HI199"/>
      <c r="HJ199"/>
      <c r="HK199"/>
      <c r="HL199"/>
      <c r="HM199"/>
      <c r="HN199"/>
      <c r="HO199"/>
    </row>
    <row r="200" spans="1:223" ht="15.75" customHeight="1">
      <c r="A200" s="10">
        <v>199</v>
      </c>
      <c r="B200" s="186" t="s">
        <v>262</v>
      </c>
      <c r="C200" s="175" t="s">
        <v>159</v>
      </c>
      <c r="D200" s="176" t="s">
        <v>180</v>
      </c>
      <c r="E200" s="177">
        <v>222</v>
      </c>
      <c r="F200" s="178">
        <v>41806</v>
      </c>
      <c r="G200" s="178">
        <v>41807</v>
      </c>
      <c r="H200" s="236">
        <f t="shared" si="58"/>
        <v>41806</v>
      </c>
      <c r="I200" s="179">
        <v>41791</v>
      </c>
      <c r="J200" s="180">
        <v>90</v>
      </c>
      <c r="K200" s="182"/>
      <c r="L200" s="32">
        <f t="shared" si="57"/>
        <v>41896</v>
      </c>
      <c r="M200" s="207" t="s">
        <v>51</v>
      </c>
      <c r="N200" s="200" t="s">
        <v>39</v>
      </c>
      <c r="O200" s="201">
        <v>2273</v>
      </c>
      <c r="P200" s="202">
        <v>41817</v>
      </c>
      <c r="Q200" s="201">
        <v>19846</v>
      </c>
      <c r="R200" s="203">
        <v>41820</v>
      </c>
      <c r="S200" s="204" t="s">
        <v>65</v>
      </c>
      <c r="T200" s="206" t="s">
        <v>62</v>
      </c>
      <c r="U200" s="223"/>
      <c r="V200" s="223"/>
      <c r="W200" s="223" t="s">
        <v>53</v>
      </c>
      <c r="X200" s="223" t="s">
        <v>53</v>
      </c>
      <c r="Y200" s="223"/>
      <c r="Z200" s="223" t="s">
        <v>53</v>
      </c>
      <c r="AA200" s="223" t="s">
        <v>53</v>
      </c>
      <c r="AB200" s="223"/>
      <c r="AC200" s="206"/>
      <c r="AD200" s="202"/>
      <c r="AE200" s="219"/>
      <c r="AF200" s="202"/>
      <c r="AG200" s="219"/>
      <c r="AH200" s="219"/>
      <c r="AI200" s="42" t="s">
        <v>61</v>
      </c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  <c r="FW200"/>
      <c r="FX200"/>
      <c r="FY200"/>
      <c r="FZ200"/>
      <c r="GA200"/>
      <c r="GB200"/>
      <c r="GC200"/>
      <c r="GD200"/>
      <c r="GE200"/>
      <c r="GF200"/>
      <c r="GG200"/>
      <c r="GH200"/>
      <c r="GI200"/>
      <c r="GJ200"/>
      <c r="GK200"/>
      <c r="GL200"/>
      <c r="GM200"/>
      <c r="GN200"/>
      <c r="GO200"/>
      <c r="GP200"/>
      <c r="GQ200"/>
      <c r="GR200"/>
      <c r="GS200"/>
      <c r="GT200"/>
      <c r="GU200"/>
      <c r="GV200"/>
      <c r="GW200"/>
      <c r="GX200"/>
      <c r="GY200"/>
      <c r="GZ200"/>
      <c r="HA200"/>
      <c r="HB200"/>
      <c r="HC200"/>
      <c r="HD200"/>
      <c r="HE200"/>
      <c r="HF200"/>
      <c r="HG200"/>
      <c r="HH200"/>
      <c r="HI200"/>
      <c r="HJ200"/>
      <c r="HK200"/>
      <c r="HL200"/>
      <c r="HM200"/>
      <c r="HN200"/>
      <c r="HO200"/>
    </row>
    <row r="201" spans="1:223" ht="15.75" customHeight="1">
      <c r="A201" s="10">
        <v>200</v>
      </c>
      <c r="B201" s="186" t="s">
        <v>262</v>
      </c>
      <c r="C201" s="175" t="s">
        <v>159</v>
      </c>
      <c r="D201" s="176" t="s">
        <v>180</v>
      </c>
      <c r="E201" s="177">
        <v>226</v>
      </c>
      <c r="F201" s="178">
        <v>41814</v>
      </c>
      <c r="G201" s="178">
        <v>41817</v>
      </c>
      <c r="H201" s="236">
        <f t="shared" si="58"/>
        <v>41814</v>
      </c>
      <c r="I201" s="179">
        <v>41791</v>
      </c>
      <c r="J201" s="180">
        <v>90</v>
      </c>
      <c r="K201" s="182"/>
      <c r="L201" s="32">
        <f t="shared" si="57"/>
        <v>41904</v>
      </c>
      <c r="M201" s="207" t="s">
        <v>38</v>
      </c>
      <c r="N201" s="200" t="s">
        <v>39</v>
      </c>
      <c r="O201" s="201">
        <v>2294</v>
      </c>
      <c r="P201" s="202">
        <v>41836</v>
      </c>
      <c r="Q201" s="201">
        <v>19859</v>
      </c>
      <c r="R201" s="203">
        <v>41837</v>
      </c>
      <c r="S201" s="204" t="s">
        <v>93</v>
      </c>
      <c r="T201" s="205" t="s">
        <v>41</v>
      </c>
      <c r="U201" s="223"/>
      <c r="V201" s="223"/>
      <c r="W201" s="223"/>
      <c r="X201" s="223"/>
      <c r="Y201" s="223"/>
      <c r="Z201" s="223"/>
      <c r="AA201" s="223"/>
      <c r="AB201" s="223"/>
      <c r="AC201" s="220">
        <v>200</v>
      </c>
      <c r="AD201" s="202">
        <v>41864</v>
      </c>
      <c r="AE201" s="219">
        <v>155</v>
      </c>
      <c r="AF201" s="202">
        <v>41865</v>
      </c>
      <c r="AG201" s="219">
        <v>41</v>
      </c>
      <c r="AH201" s="219" t="s">
        <v>42</v>
      </c>
      <c r="AI201" s="42" t="s">
        <v>43</v>
      </c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  <c r="FG201"/>
      <c r="FH201"/>
      <c r="FI201"/>
      <c r="FJ201"/>
      <c r="FK201"/>
      <c r="FL201"/>
      <c r="FM201"/>
      <c r="FN201"/>
      <c r="FO201"/>
      <c r="FP201"/>
      <c r="FQ201"/>
      <c r="FR201"/>
      <c r="FS201"/>
      <c r="FT201"/>
      <c r="FU201"/>
      <c r="FV201"/>
      <c r="FW201"/>
      <c r="FX201"/>
      <c r="FY201"/>
      <c r="FZ201"/>
      <c r="GA201"/>
      <c r="GB201"/>
      <c r="GC201"/>
      <c r="GD201"/>
      <c r="GE201"/>
      <c r="GF201"/>
      <c r="GG201"/>
      <c r="GH201"/>
      <c r="GI201"/>
      <c r="GJ201"/>
      <c r="GK201"/>
      <c r="GL201"/>
      <c r="GM201"/>
      <c r="GN201"/>
      <c r="GO201"/>
      <c r="GP201"/>
      <c r="GQ201"/>
      <c r="GR201"/>
      <c r="GS201"/>
      <c r="GT201"/>
      <c r="GU201"/>
      <c r="GV201"/>
      <c r="GW201"/>
      <c r="GX201"/>
      <c r="GY201"/>
      <c r="GZ201"/>
      <c r="HA201"/>
      <c r="HB201"/>
      <c r="HC201"/>
      <c r="HD201"/>
      <c r="HE201"/>
      <c r="HF201"/>
      <c r="HG201"/>
      <c r="HH201"/>
      <c r="HI201"/>
      <c r="HJ201"/>
      <c r="HK201"/>
      <c r="HL201"/>
      <c r="HM201"/>
      <c r="HN201"/>
      <c r="HO201"/>
    </row>
    <row r="202" spans="1:223" ht="15.75" customHeight="1">
      <c r="A202" s="10">
        <v>201</v>
      </c>
      <c r="B202" s="170" t="s">
        <v>262</v>
      </c>
      <c r="C202" s="163" t="s">
        <v>159</v>
      </c>
      <c r="D202" s="164" t="s">
        <v>180</v>
      </c>
      <c r="E202" s="165">
        <v>336</v>
      </c>
      <c r="F202" s="166">
        <v>41908</v>
      </c>
      <c r="G202" s="166">
        <v>41884</v>
      </c>
      <c r="H202" s="233">
        <v>41908</v>
      </c>
      <c r="I202" s="167">
        <v>41883</v>
      </c>
      <c r="J202" s="168">
        <v>90</v>
      </c>
      <c r="K202" s="183"/>
      <c r="L202" s="32">
        <f t="shared" si="57"/>
        <v>41998</v>
      </c>
      <c r="M202" s="193" t="s">
        <v>38</v>
      </c>
      <c r="N202" s="193" t="s">
        <v>39</v>
      </c>
      <c r="O202" s="197"/>
      <c r="P202" s="209"/>
      <c r="Q202" s="197"/>
      <c r="R202" s="210"/>
      <c r="S202" s="211"/>
      <c r="T202" s="198" t="s">
        <v>62</v>
      </c>
      <c r="U202" s="224" t="s">
        <v>53</v>
      </c>
      <c r="V202" s="224" t="s">
        <v>53</v>
      </c>
      <c r="W202" s="224" t="s">
        <v>54</v>
      </c>
      <c r="X202" s="224" t="s">
        <v>54</v>
      </c>
      <c r="Y202" s="224" t="s">
        <v>54</v>
      </c>
      <c r="Z202" s="224" t="s">
        <v>54</v>
      </c>
      <c r="AA202" s="224" t="s">
        <v>54</v>
      </c>
      <c r="AB202" s="224"/>
      <c r="AC202" s="221"/>
      <c r="AD202" s="209"/>
      <c r="AE202" s="218"/>
      <c r="AF202" s="209"/>
      <c r="AG202" s="218"/>
      <c r="AH202" s="218"/>
      <c r="AI202" s="43" t="s">
        <v>50</v>
      </c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  <c r="GT202"/>
      <c r="GU202"/>
      <c r="GV202"/>
      <c r="GW202"/>
      <c r="GX202"/>
      <c r="GY202"/>
      <c r="GZ202"/>
      <c r="HA202"/>
      <c r="HB202"/>
      <c r="HC202"/>
      <c r="HD202"/>
      <c r="HE202"/>
      <c r="HF202"/>
      <c r="HG202"/>
      <c r="HH202"/>
      <c r="HI202"/>
      <c r="HJ202"/>
      <c r="HK202"/>
      <c r="HL202"/>
      <c r="HM202"/>
      <c r="HN202"/>
      <c r="HO202"/>
    </row>
    <row r="203" spans="1:223" ht="15.75" customHeight="1">
      <c r="A203" s="10">
        <v>202</v>
      </c>
      <c r="B203" s="170" t="s">
        <v>263</v>
      </c>
      <c r="C203" s="163" t="s">
        <v>87</v>
      </c>
      <c r="D203" s="164" t="s">
        <v>264</v>
      </c>
      <c r="E203" s="165">
        <v>2286</v>
      </c>
      <c r="F203" s="166">
        <v>41684</v>
      </c>
      <c r="G203" s="166">
        <v>41683</v>
      </c>
      <c r="H203" s="233">
        <f>F203</f>
        <v>41684</v>
      </c>
      <c r="I203" s="167">
        <v>41671</v>
      </c>
      <c r="J203" s="168">
        <v>90</v>
      </c>
      <c r="K203" s="183"/>
      <c r="L203" s="32">
        <f t="shared" si="57"/>
        <v>41774</v>
      </c>
      <c r="M203" s="192" t="s">
        <v>80</v>
      </c>
      <c r="N203" s="193" t="s">
        <v>39</v>
      </c>
      <c r="O203" s="195" t="s">
        <v>49</v>
      </c>
      <c r="P203" s="195" t="s">
        <v>49</v>
      </c>
      <c r="Q203" s="195" t="s">
        <v>49</v>
      </c>
      <c r="R203" s="195" t="s">
        <v>49</v>
      </c>
      <c r="S203" s="195" t="s">
        <v>49</v>
      </c>
      <c r="T203" s="196" t="s">
        <v>41</v>
      </c>
      <c r="U203" s="224"/>
      <c r="V203" s="224"/>
      <c r="W203" s="224"/>
      <c r="X203" s="224"/>
      <c r="Y203" s="224"/>
      <c r="Z203" s="224"/>
      <c r="AA203" s="224"/>
      <c r="AB203" s="224"/>
      <c r="AC203" s="195" t="s">
        <v>49</v>
      </c>
      <c r="AD203" s="195" t="s">
        <v>49</v>
      </c>
      <c r="AE203" s="195" t="s">
        <v>49</v>
      </c>
      <c r="AF203" s="195" t="s">
        <v>49</v>
      </c>
      <c r="AG203" s="195" t="s">
        <v>49</v>
      </c>
      <c r="AH203" s="195" t="s">
        <v>49</v>
      </c>
      <c r="AI203" s="43" t="s">
        <v>50</v>
      </c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  <c r="GY203"/>
      <c r="GZ203"/>
      <c r="HA203"/>
      <c r="HB203"/>
      <c r="HC203"/>
      <c r="HD203"/>
      <c r="HE203"/>
      <c r="HF203"/>
      <c r="HG203"/>
      <c r="HH203"/>
      <c r="HI203"/>
      <c r="HJ203"/>
      <c r="HK203"/>
      <c r="HL203"/>
      <c r="HM203"/>
      <c r="HN203"/>
      <c r="HO203"/>
    </row>
    <row r="204" spans="1:223" ht="15.75" customHeight="1">
      <c r="A204" s="10">
        <v>203</v>
      </c>
      <c r="B204" s="186" t="s">
        <v>265</v>
      </c>
      <c r="C204" s="175" t="s">
        <v>142</v>
      </c>
      <c r="D204" s="176" t="s">
        <v>143</v>
      </c>
      <c r="E204" s="177">
        <v>5</v>
      </c>
      <c r="F204" s="178">
        <v>41650</v>
      </c>
      <c r="G204" s="178">
        <v>41652</v>
      </c>
      <c r="H204" s="236">
        <f>F204</f>
        <v>41650</v>
      </c>
      <c r="I204" s="179">
        <v>41640</v>
      </c>
      <c r="J204" s="180">
        <v>90</v>
      </c>
      <c r="K204" s="182"/>
      <c r="L204" s="32">
        <f t="shared" si="57"/>
        <v>41740</v>
      </c>
      <c r="M204" s="207" t="s">
        <v>51</v>
      </c>
      <c r="N204" s="200" t="s">
        <v>39</v>
      </c>
      <c r="O204" s="201">
        <v>1994</v>
      </c>
      <c r="P204" s="202">
        <v>41673</v>
      </c>
      <c r="Q204" s="201">
        <v>19751</v>
      </c>
      <c r="R204" s="203">
        <v>41674</v>
      </c>
      <c r="S204" s="212" t="s">
        <v>144</v>
      </c>
      <c r="T204" s="205" t="s">
        <v>41</v>
      </c>
      <c r="U204" s="223"/>
      <c r="V204" s="223"/>
      <c r="W204" s="223"/>
      <c r="X204" s="223"/>
      <c r="Y204" s="223"/>
      <c r="Z204" s="223"/>
      <c r="AA204" s="223"/>
      <c r="AB204" s="223"/>
      <c r="AC204" s="206"/>
      <c r="AD204" s="202"/>
      <c r="AE204" s="219"/>
      <c r="AF204" s="202"/>
      <c r="AG204" s="219"/>
      <c r="AH204" s="219"/>
      <c r="AI204" s="42" t="s">
        <v>61</v>
      </c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  <c r="GZ204"/>
      <c r="HA204"/>
      <c r="HB204"/>
      <c r="HC204"/>
      <c r="HD204"/>
      <c r="HE204"/>
      <c r="HF204"/>
      <c r="HG204"/>
      <c r="HH204"/>
      <c r="HI204"/>
      <c r="HJ204"/>
      <c r="HK204"/>
      <c r="HL204"/>
      <c r="HM204"/>
      <c r="HN204"/>
      <c r="HO204"/>
    </row>
    <row r="205" spans="1:223" ht="15.75" customHeight="1">
      <c r="A205" s="10">
        <v>204</v>
      </c>
      <c r="B205" s="186" t="s">
        <v>265</v>
      </c>
      <c r="C205" s="175" t="s">
        <v>142</v>
      </c>
      <c r="D205" s="176" t="s">
        <v>143</v>
      </c>
      <c r="E205" s="177">
        <v>48</v>
      </c>
      <c r="F205" s="178">
        <v>41798</v>
      </c>
      <c r="G205" s="178">
        <v>41798</v>
      </c>
      <c r="H205" s="236">
        <v>41801</v>
      </c>
      <c r="I205" s="179">
        <v>41791</v>
      </c>
      <c r="J205" s="180">
        <v>180</v>
      </c>
      <c r="K205" s="182"/>
      <c r="L205" s="32">
        <f>SUM(H205+J205)-1</f>
        <v>41980</v>
      </c>
      <c r="M205" s="207" t="s">
        <v>51</v>
      </c>
      <c r="N205" s="200" t="s">
        <v>39</v>
      </c>
      <c r="O205" s="201">
        <v>2252</v>
      </c>
      <c r="P205" s="202">
        <v>41802</v>
      </c>
      <c r="Q205" s="201">
        <v>19837</v>
      </c>
      <c r="R205" s="203">
        <v>41803</v>
      </c>
      <c r="S205" s="204" t="s">
        <v>97</v>
      </c>
      <c r="T205" s="205" t="s">
        <v>41</v>
      </c>
      <c r="U205" s="223"/>
      <c r="V205" s="223"/>
      <c r="W205" s="223"/>
      <c r="X205" s="223"/>
      <c r="Y205" s="223"/>
      <c r="Z205" s="223"/>
      <c r="AA205" s="223"/>
      <c r="AB205" s="223"/>
      <c r="AC205" s="220">
        <v>170</v>
      </c>
      <c r="AD205" s="202">
        <v>41814</v>
      </c>
      <c r="AE205" s="219">
        <v>119</v>
      </c>
      <c r="AF205" s="202">
        <v>41815</v>
      </c>
      <c r="AG205" s="219">
        <v>38</v>
      </c>
      <c r="AH205" s="219" t="s">
        <v>67</v>
      </c>
      <c r="AI205" s="42" t="s">
        <v>43</v>
      </c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  <c r="HA205"/>
      <c r="HB205"/>
      <c r="HC205"/>
      <c r="HD205"/>
      <c r="HE205"/>
      <c r="HF205"/>
      <c r="HG205"/>
      <c r="HH205"/>
      <c r="HI205"/>
      <c r="HJ205"/>
      <c r="HK205"/>
      <c r="HL205"/>
      <c r="HM205"/>
      <c r="HN205"/>
      <c r="HO205"/>
    </row>
    <row r="206" spans="1:223" ht="15.75" customHeight="1">
      <c r="A206" s="10">
        <v>205</v>
      </c>
      <c r="B206" s="186" t="s">
        <v>265</v>
      </c>
      <c r="C206" s="175" t="s">
        <v>142</v>
      </c>
      <c r="D206" s="176" t="s">
        <v>143</v>
      </c>
      <c r="E206" s="177">
        <v>56</v>
      </c>
      <c r="F206" s="178">
        <v>41817</v>
      </c>
      <c r="G206" s="178">
        <v>41817</v>
      </c>
      <c r="H206" s="236">
        <f>G206</f>
        <v>41817</v>
      </c>
      <c r="I206" s="179">
        <v>41791</v>
      </c>
      <c r="J206" s="180">
        <v>90</v>
      </c>
      <c r="K206" s="182"/>
      <c r="L206" s="32">
        <f t="shared" ref="L206" si="59">SUM(H206+J206)</f>
        <v>41907</v>
      </c>
      <c r="M206" s="215" t="s">
        <v>114</v>
      </c>
      <c r="N206" s="200" t="s">
        <v>39</v>
      </c>
      <c r="O206" s="201">
        <v>2317</v>
      </c>
      <c r="P206" s="202">
        <v>41845</v>
      </c>
      <c r="Q206" s="201">
        <v>19866</v>
      </c>
      <c r="R206" s="203">
        <v>41848</v>
      </c>
      <c r="S206" s="204" t="s">
        <v>40</v>
      </c>
      <c r="T206" s="205" t="s">
        <v>41</v>
      </c>
      <c r="U206" s="223"/>
      <c r="V206" s="223"/>
      <c r="W206" s="223"/>
      <c r="X206" s="223"/>
      <c r="Y206" s="223"/>
      <c r="Z206" s="223"/>
      <c r="AA206" s="223"/>
      <c r="AB206" s="223"/>
      <c r="AC206" s="220"/>
      <c r="AD206" s="202"/>
      <c r="AE206" s="219"/>
      <c r="AF206" s="202"/>
      <c r="AG206" s="219"/>
      <c r="AH206" s="219"/>
      <c r="AI206" s="42" t="s">
        <v>61</v>
      </c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  <c r="GZ206"/>
      <c r="HA206"/>
      <c r="HB206"/>
      <c r="HC206"/>
      <c r="HD206"/>
      <c r="HE206"/>
      <c r="HF206"/>
      <c r="HG206"/>
      <c r="HH206"/>
      <c r="HI206"/>
      <c r="HJ206"/>
      <c r="HK206"/>
      <c r="HL206"/>
      <c r="HM206"/>
      <c r="HN206"/>
      <c r="HO206"/>
    </row>
    <row r="207" spans="1:223" ht="15.75" customHeight="1">
      <c r="A207" s="10">
        <v>206</v>
      </c>
      <c r="B207" s="186" t="s">
        <v>266</v>
      </c>
      <c r="C207" s="175" t="s">
        <v>78</v>
      </c>
      <c r="D207" s="176" t="s">
        <v>258</v>
      </c>
      <c r="E207" s="177">
        <v>3053</v>
      </c>
      <c r="F207" s="178">
        <v>41798</v>
      </c>
      <c r="G207" s="178">
        <v>41799</v>
      </c>
      <c r="H207" s="236">
        <v>41803</v>
      </c>
      <c r="I207" s="179">
        <v>41791</v>
      </c>
      <c r="J207" s="180">
        <v>180</v>
      </c>
      <c r="K207" s="181"/>
      <c r="L207" s="32">
        <f>SUM(H207+J207)-1</f>
        <v>41982</v>
      </c>
      <c r="M207" s="207" t="s">
        <v>51</v>
      </c>
      <c r="N207" s="200" t="s">
        <v>39</v>
      </c>
      <c r="O207" s="201">
        <v>2252</v>
      </c>
      <c r="P207" s="202">
        <v>41802</v>
      </c>
      <c r="Q207" s="201">
        <v>19837</v>
      </c>
      <c r="R207" s="203">
        <v>41803</v>
      </c>
      <c r="S207" s="204" t="s">
        <v>97</v>
      </c>
      <c r="T207" s="205" t="s">
        <v>41</v>
      </c>
      <c r="U207" s="223"/>
      <c r="V207" s="223"/>
      <c r="W207" s="223"/>
      <c r="X207" s="223"/>
      <c r="Y207" s="223"/>
      <c r="Z207" s="223"/>
      <c r="AA207" s="223"/>
      <c r="AB207" s="223"/>
      <c r="AC207" s="220">
        <v>170</v>
      </c>
      <c r="AD207" s="202">
        <v>41814</v>
      </c>
      <c r="AE207" s="219">
        <v>119</v>
      </c>
      <c r="AF207" s="202">
        <v>41815</v>
      </c>
      <c r="AG207" s="219">
        <v>38</v>
      </c>
      <c r="AH207" s="219" t="s">
        <v>67</v>
      </c>
      <c r="AI207" s="42" t="s">
        <v>43</v>
      </c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  <c r="FW207"/>
      <c r="FX207"/>
      <c r="FY207"/>
      <c r="FZ207"/>
      <c r="GA207"/>
      <c r="GB207"/>
      <c r="GC207"/>
      <c r="GD207"/>
      <c r="GE207"/>
      <c r="GF207"/>
      <c r="GG207"/>
      <c r="GH207"/>
      <c r="GI207"/>
      <c r="GJ207"/>
      <c r="GK207"/>
      <c r="GL207"/>
      <c r="GM207"/>
      <c r="GN207"/>
      <c r="GO207"/>
      <c r="GP207"/>
      <c r="GQ207"/>
      <c r="GR207"/>
      <c r="GS207"/>
      <c r="GT207"/>
      <c r="GU207"/>
      <c r="GV207"/>
      <c r="GW207"/>
      <c r="GX207"/>
      <c r="GY207"/>
      <c r="GZ207"/>
      <c r="HA207"/>
      <c r="HB207"/>
      <c r="HC207"/>
      <c r="HD207"/>
      <c r="HE207"/>
      <c r="HF207"/>
      <c r="HG207"/>
      <c r="HH207"/>
      <c r="HI207"/>
      <c r="HJ207"/>
      <c r="HK207"/>
      <c r="HL207"/>
      <c r="HM207"/>
      <c r="HN207"/>
      <c r="HO207"/>
    </row>
    <row r="208" spans="1:223" ht="15.75" customHeight="1">
      <c r="A208" s="10">
        <v>207</v>
      </c>
      <c r="B208" s="186" t="s">
        <v>267</v>
      </c>
      <c r="C208" s="175" t="s">
        <v>56</v>
      </c>
      <c r="D208" s="176" t="s">
        <v>57</v>
      </c>
      <c r="E208" s="177">
        <v>1796</v>
      </c>
      <c r="F208" s="178">
        <v>41800</v>
      </c>
      <c r="G208" s="178">
        <v>41800</v>
      </c>
      <c r="H208" s="236">
        <v>41803</v>
      </c>
      <c r="I208" s="179">
        <v>41791</v>
      </c>
      <c r="J208" s="180">
        <v>180</v>
      </c>
      <c r="K208" s="181"/>
      <c r="L208" s="32">
        <f>SUM(H208+J208)-1</f>
        <v>41982</v>
      </c>
      <c r="M208" s="207" t="s">
        <v>51</v>
      </c>
      <c r="N208" s="200" t="s">
        <v>39</v>
      </c>
      <c r="O208" s="201">
        <v>2252</v>
      </c>
      <c r="P208" s="202">
        <v>41802</v>
      </c>
      <c r="Q208" s="201">
        <v>19837</v>
      </c>
      <c r="R208" s="203">
        <v>41803</v>
      </c>
      <c r="S208" s="204" t="s">
        <v>97</v>
      </c>
      <c r="T208" s="206" t="s">
        <v>62</v>
      </c>
      <c r="U208" s="223" t="s">
        <v>53</v>
      </c>
      <c r="V208" s="223" t="s">
        <v>53</v>
      </c>
      <c r="W208" s="223" t="s">
        <v>53</v>
      </c>
      <c r="X208" s="223" t="s">
        <v>53</v>
      </c>
      <c r="Y208" s="223" t="s">
        <v>53</v>
      </c>
      <c r="Z208" s="223" t="s">
        <v>53</v>
      </c>
      <c r="AA208" s="223" t="s">
        <v>53</v>
      </c>
      <c r="AB208" s="223"/>
      <c r="AC208" s="220">
        <v>170</v>
      </c>
      <c r="AD208" s="202">
        <v>41814</v>
      </c>
      <c r="AE208" s="219">
        <v>119</v>
      </c>
      <c r="AF208" s="202">
        <v>41815</v>
      </c>
      <c r="AG208" s="219">
        <v>38</v>
      </c>
      <c r="AH208" s="219" t="s">
        <v>67</v>
      </c>
      <c r="AI208" s="42" t="s">
        <v>43</v>
      </c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  <c r="GX208"/>
      <c r="GY208"/>
      <c r="GZ208"/>
      <c r="HA208"/>
      <c r="HB208"/>
      <c r="HC208"/>
      <c r="HD208"/>
      <c r="HE208"/>
      <c r="HF208"/>
      <c r="HG208"/>
      <c r="HH208"/>
      <c r="HI208"/>
      <c r="HJ208"/>
      <c r="HK208"/>
      <c r="HL208"/>
      <c r="HM208"/>
      <c r="HN208"/>
      <c r="HO208"/>
    </row>
    <row r="209" spans="1:223" ht="15.75" customHeight="1">
      <c r="A209" s="10">
        <v>208</v>
      </c>
      <c r="B209" s="248" t="s">
        <v>267</v>
      </c>
      <c r="C209" s="175" t="s">
        <v>56</v>
      </c>
      <c r="D209" s="176" t="s">
        <v>57</v>
      </c>
      <c r="E209" s="177">
        <v>1802</v>
      </c>
      <c r="F209" s="178">
        <v>41819</v>
      </c>
      <c r="G209" s="178">
        <v>41820</v>
      </c>
      <c r="H209" s="236">
        <f>F209</f>
        <v>41819</v>
      </c>
      <c r="I209" s="179">
        <v>41791</v>
      </c>
      <c r="J209" s="180">
        <v>90</v>
      </c>
      <c r="K209" s="181"/>
      <c r="L209" s="32">
        <f t="shared" ref="L209:L211" si="60">SUM(H209+J209)</f>
        <v>41909</v>
      </c>
      <c r="M209" s="207" t="s">
        <v>51</v>
      </c>
      <c r="N209" s="200" t="s">
        <v>39</v>
      </c>
      <c r="O209" s="201">
        <v>2317</v>
      </c>
      <c r="P209" s="202">
        <v>41845</v>
      </c>
      <c r="Q209" s="201">
        <v>19866</v>
      </c>
      <c r="R209" s="203">
        <v>41848</v>
      </c>
      <c r="S209" s="204" t="s">
        <v>40</v>
      </c>
      <c r="T209" s="206" t="s">
        <v>62</v>
      </c>
      <c r="U209" s="223" t="s">
        <v>53</v>
      </c>
      <c r="V209" s="223" t="s">
        <v>53</v>
      </c>
      <c r="W209" s="223"/>
      <c r="X209" s="223"/>
      <c r="Y209" s="223"/>
      <c r="Z209" s="223"/>
      <c r="AA209" s="223"/>
      <c r="AB209" s="223"/>
      <c r="AC209" s="206">
        <v>197</v>
      </c>
      <c r="AD209" s="202">
        <v>41850</v>
      </c>
      <c r="AE209" s="219">
        <v>145</v>
      </c>
      <c r="AF209" s="202">
        <v>41851</v>
      </c>
      <c r="AG209" s="219">
        <v>80</v>
      </c>
      <c r="AH209" s="219" t="s">
        <v>42</v>
      </c>
      <c r="AI209" s="42" t="s">
        <v>43</v>
      </c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  <c r="HE209"/>
      <c r="HF209"/>
      <c r="HG209"/>
      <c r="HH209"/>
      <c r="HI209"/>
      <c r="HJ209"/>
      <c r="HK209"/>
      <c r="HL209"/>
      <c r="HM209"/>
      <c r="HN209"/>
      <c r="HO209"/>
    </row>
    <row r="210" spans="1:223" ht="15.75" customHeight="1">
      <c r="A210" s="10">
        <v>209</v>
      </c>
      <c r="B210" s="186" t="s">
        <v>56</v>
      </c>
      <c r="C210" s="175" t="s">
        <v>56</v>
      </c>
      <c r="D210" s="176" t="s">
        <v>57</v>
      </c>
      <c r="E210" s="177">
        <v>4157</v>
      </c>
      <c r="F210" s="178">
        <v>41818</v>
      </c>
      <c r="G210" s="178">
        <v>41818</v>
      </c>
      <c r="H210" s="236">
        <f>G210</f>
        <v>41818</v>
      </c>
      <c r="I210" s="179">
        <v>41791</v>
      </c>
      <c r="J210" s="180">
        <v>90</v>
      </c>
      <c r="K210" s="181"/>
      <c r="L210" s="32">
        <f t="shared" si="60"/>
        <v>41908</v>
      </c>
      <c r="M210" s="207" t="s">
        <v>68</v>
      </c>
      <c r="N210" s="200" t="s">
        <v>39</v>
      </c>
      <c r="O210" s="201">
        <v>2294</v>
      </c>
      <c r="P210" s="202">
        <v>41836</v>
      </c>
      <c r="Q210" s="201">
        <v>19859</v>
      </c>
      <c r="R210" s="203">
        <v>41837</v>
      </c>
      <c r="S210" s="204" t="s">
        <v>93</v>
      </c>
      <c r="T210" s="205" t="s">
        <v>41</v>
      </c>
      <c r="U210" s="223"/>
      <c r="V210" s="223"/>
      <c r="W210" s="223"/>
      <c r="X210" s="223"/>
      <c r="Y210" s="223"/>
      <c r="Z210" s="223"/>
      <c r="AA210" s="223"/>
      <c r="AB210" s="223"/>
      <c r="AC210" s="206">
        <v>197</v>
      </c>
      <c r="AD210" s="202">
        <v>41850</v>
      </c>
      <c r="AE210" s="219">
        <v>145</v>
      </c>
      <c r="AF210" s="202">
        <v>41851</v>
      </c>
      <c r="AG210" s="219">
        <v>80</v>
      </c>
      <c r="AH210" s="219" t="s">
        <v>42</v>
      </c>
      <c r="AI210" s="42" t="s">
        <v>43</v>
      </c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  <c r="HF210"/>
      <c r="HG210"/>
      <c r="HH210"/>
      <c r="HI210"/>
      <c r="HJ210"/>
      <c r="HK210"/>
      <c r="HL210"/>
      <c r="HM210"/>
      <c r="HN210"/>
      <c r="HO210"/>
    </row>
    <row r="211" spans="1:223" ht="15.75" customHeight="1">
      <c r="A211" s="10">
        <v>210</v>
      </c>
      <c r="B211" s="247" t="s">
        <v>56</v>
      </c>
      <c r="C211" s="175" t="s">
        <v>56</v>
      </c>
      <c r="D211" s="176" t="s">
        <v>57</v>
      </c>
      <c r="E211" s="177">
        <v>4315</v>
      </c>
      <c r="F211" s="178">
        <v>41818</v>
      </c>
      <c r="G211" s="178">
        <v>41906</v>
      </c>
      <c r="H211" s="236">
        <v>41908</v>
      </c>
      <c r="I211" s="179">
        <v>41883</v>
      </c>
      <c r="J211" s="180">
        <v>90</v>
      </c>
      <c r="K211" s="181" t="s">
        <v>58</v>
      </c>
      <c r="L211" s="32">
        <f t="shared" si="60"/>
        <v>41998</v>
      </c>
      <c r="M211" s="207" t="s">
        <v>59</v>
      </c>
      <c r="N211" s="200" t="s">
        <v>60</v>
      </c>
      <c r="O211" s="201">
        <v>2414</v>
      </c>
      <c r="P211" s="202">
        <v>41914</v>
      </c>
      <c r="Q211" s="201">
        <v>19915</v>
      </c>
      <c r="R211" s="203">
        <v>41915</v>
      </c>
      <c r="S211" s="204">
        <v>2</v>
      </c>
      <c r="T211" s="205" t="s">
        <v>41</v>
      </c>
      <c r="U211" s="223"/>
      <c r="V211" s="223"/>
      <c r="W211" s="223"/>
      <c r="X211" s="223"/>
      <c r="Y211" s="223"/>
      <c r="Z211" s="223"/>
      <c r="AA211" s="223"/>
      <c r="AB211" s="223"/>
      <c r="AC211" s="206">
        <v>197</v>
      </c>
      <c r="AD211" s="202">
        <v>41850</v>
      </c>
      <c r="AE211" s="219">
        <v>145</v>
      </c>
      <c r="AF211" s="202">
        <v>41851</v>
      </c>
      <c r="AG211" s="219">
        <v>80</v>
      </c>
      <c r="AH211" s="219" t="s">
        <v>42</v>
      </c>
      <c r="AI211" s="42" t="s">
        <v>43</v>
      </c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  <c r="GW211"/>
      <c r="GX211"/>
      <c r="GY211"/>
      <c r="GZ211"/>
      <c r="HA211"/>
      <c r="HB211"/>
      <c r="HC211"/>
      <c r="HD211"/>
      <c r="HE211"/>
      <c r="HF211"/>
      <c r="HG211"/>
      <c r="HH211"/>
      <c r="HI211"/>
      <c r="HJ211"/>
      <c r="HK211"/>
      <c r="HL211"/>
      <c r="HM211"/>
      <c r="HN211"/>
      <c r="HO211"/>
    </row>
    <row r="212" spans="1:223" ht="15.75" customHeight="1">
      <c r="A212" s="10">
        <v>211</v>
      </c>
      <c r="B212" s="186" t="s">
        <v>268</v>
      </c>
      <c r="C212" s="175" t="s">
        <v>104</v>
      </c>
      <c r="D212" s="176" t="s">
        <v>124</v>
      </c>
      <c r="E212" s="177">
        <v>2577</v>
      </c>
      <c r="F212" s="178">
        <v>41798</v>
      </c>
      <c r="G212" s="178">
        <v>41798</v>
      </c>
      <c r="H212" s="236">
        <v>41803</v>
      </c>
      <c r="I212" s="179">
        <v>41791</v>
      </c>
      <c r="J212" s="180">
        <v>180</v>
      </c>
      <c r="K212" s="181"/>
      <c r="L212" s="32">
        <f>SUM(H212+J212)-1</f>
        <v>41982</v>
      </c>
      <c r="M212" s="207" t="s">
        <v>51</v>
      </c>
      <c r="N212" s="200" t="s">
        <v>39</v>
      </c>
      <c r="O212" s="201">
        <v>2252</v>
      </c>
      <c r="P212" s="202">
        <v>41802</v>
      </c>
      <c r="Q212" s="201">
        <v>19837</v>
      </c>
      <c r="R212" s="203">
        <v>41803</v>
      </c>
      <c r="S212" s="204" t="s">
        <v>97</v>
      </c>
      <c r="T212" s="205" t="s">
        <v>41</v>
      </c>
      <c r="U212" s="223"/>
      <c r="V212" s="223"/>
      <c r="W212" s="223"/>
      <c r="X212" s="223"/>
      <c r="Y212" s="223"/>
      <c r="Z212" s="223"/>
      <c r="AA212" s="223" t="s">
        <v>53</v>
      </c>
      <c r="AB212" s="223"/>
      <c r="AC212" s="220">
        <v>170</v>
      </c>
      <c r="AD212" s="202">
        <v>41814</v>
      </c>
      <c r="AE212" s="219">
        <v>119</v>
      </c>
      <c r="AF212" s="202">
        <v>41815</v>
      </c>
      <c r="AG212" s="219">
        <v>38</v>
      </c>
      <c r="AH212" s="219" t="s">
        <v>67</v>
      </c>
      <c r="AI212" s="42" t="s">
        <v>43</v>
      </c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  <c r="GZ212"/>
      <c r="HA212"/>
      <c r="HB212"/>
      <c r="HC212"/>
      <c r="HD212"/>
      <c r="HE212"/>
      <c r="HF212"/>
      <c r="HG212"/>
      <c r="HH212"/>
      <c r="HI212"/>
      <c r="HJ212"/>
      <c r="HK212"/>
      <c r="HL212"/>
      <c r="HM212"/>
      <c r="HN212"/>
      <c r="HO212"/>
    </row>
    <row r="213" spans="1:223" ht="15.75" customHeight="1">
      <c r="A213" s="10">
        <v>212</v>
      </c>
      <c r="B213" s="186" t="s">
        <v>269</v>
      </c>
      <c r="C213" s="175" t="s">
        <v>119</v>
      </c>
      <c r="D213" s="176" t="s">
        <v>149</v>
      </c>
      <c r="E213" s="177">
        <v>11704</v>
      </c>
      <c r="F213" s="178">
        <v>41796</v>
      </c>
      <c r="G213" s="178">
        <v>41798</v>
      </c>
      <c r="H213" s="236">
        <f>G213</f>
        <v>41798</v>
      </c>
      <c r="I213" s="179">
        <v>41791</v>
      </c>
      <c r="J213" s="180">
        <v>90</v>
      </c>
      <c r="K213" s="181"/>
      <c r="L213" s="32">
        <f t="shared" ref="L213:L214" si="61">SUM(H213+J213)-1</f>
        <v>41887</v>
      </c>
      <c r="M213" s="215" t="s">
        <v>270</v>
      </c>
      <c r="N213" s="200" t="s">
        <v>190</v>
      </c>
      <c r="O213" s="201">
        <v>2274</v>
      </c>
      <c r="P213" s="202">
        <v>41817</v>
      </c>
      <c r="Q213" s="201">
        <v>19846</v>
      </c>
      <c r="R213" s="203">
        <v>41820</v>
      </c>
      <c r="S213" s="204">
        <v>3</v>
      </c>
      <c r="T213" s="205" t="s">
        <v>41</v>
      </c>
      <c r="U213" s="223"/>
      <c r="V213" s="223"/>
      <c r="W213" s="223"/>
      <c r="X213" s="223"/>
      <c r="Y213" s="223"/>
      <c r="Z213" s="223"/>
      <c r="AA213" s="223"/>
      <c r="AB213" s="223"/>
      <c r="AC213" s="206">
        <v>171</v>
      </c>
      <c r="AD213" s="202">
        <v>41814</v>
      </c>
      <c r="AE213" s="219">
        <v>119</v>
      </c>
      <c r="AF213" s="202">
        <v>41815</v>
      </c>
      <c r="AG213" s="219">
        <v>38</v>
      </c>
      <c r="AH213" s="219" t="s">
        <v>67</v>
      </c>
      <c r="AI213" s="42" t="s">
        <v>43</v>
      </c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  <c r="HI213"/>
      <c r="HJ213"/>
      <c r="HK213"/>
      <c r="HL213"/>
      <c r="HM213"/>
      <c r="HN213"/>
      <c r="HO213"/>
    </row>
    <row r="214" spans="1:223" ht="15.75" customHeight="1">
      <c r="A214" s="10">
        <v>213</v>
      </c>
      <c r="B214" s="186" t="s">
        <v>269</v>
      </c>
      <c r="C214" s="175" t="s">
        <v>119</v>
      </c>
      <c r="D214" s="176" t="s">
        <v>149</v>
      </c>
      <c r="E214" s="177">
        <v>11779</v>
      </c>
      <c r="F214" s="178">
        <v>41796</v>
      </c>
      <c r="G214" s="178">
        <v>41880</v>
      </c>
      <c r="H214" s="236">
        <v>41887</v>
      </c>
      <c r="I214" s="179">
        <v>41883</v>
      </c>
      <c r="J214" s="180">
        <v>90</v>
      </c>
      <c r="K214" s="181" t="s">
        <v>58</v>
      </c>
      <c r="L214" s="32">
        <f t="shared" si="61"/>
        <v>41976</v>
      </c>
      <c r="M214" s="215" t="s">
        <v>271</v>
      </c>
      <c r="N214" s="200" t="s">
        <v>272</v>
      </c>
      <c r="O214" s="201">
        <v>2409</v>
      </c>
      <c r="P214" s="202">
        <v>41906</v>
      </c>
      <c r="Q214" s="201">
        <v>19909</v>
      </c>
      <c r="R214" s="203">
        <v>41907</v>
      </c>
      <c r="S214" s="204">
        <v>2</v>
      </c>
      <c r="T214" s="205" t="s">
        <v>41</v>
      </c>
      <c r="U214" s="223"/>
      <c r="V214" s="223"/>
      <c r="W214" s="223"/>
      <c r="X214" s="223"/>
      <c r="Y214" s="223"/>
      <c r="Z214" s="223"/>
      <c r="AA214" s="223"/>
      <c r="AB214" s="223"/>
      <c r="AC214" s="206">
        <v>171</v>
      </c>
      <c r="AD214" s="202">
        <v>41814</v>
      </c>
      <c r="AE214" s="219">
        <v>119</v>
      </c>
      <c r="AF214" s="202">
        <v>41815</v>
      </c>
      <c r="AG214" s="219">
        <v>38</v>
      </c>
      <c r="AH214" s="219" t="s">
        <v>67</v>
      </c>
      <c r="AI214" s="42" t="s">
        <v>43</v>
      </c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  <c r="HJ214"/>
      <c r="HK214"/>
      <c r="HL214"/>
      <c r="HM214"/>
      <c r="HN214"/>
      <c r="HO214"/>
    </row>
    <row r="215" spans="1:223" ht="15.75" customHeight="1">
      <c r="A215" s="10">
        <v>214</v>
      </c>
      <c r="B215" s="170" t="s">
        <v>273</v>
      </c>
      <c r="C215" s="163" t="s">
        <v>127</v>
      </c>
      <c r="D215" s="164" t="s">
        <v>131</v>
      </c>
      <c r="E215" s="165">
        <v>4</v>
      </c>
      <c r="F215" s="166">
        <v>41683</v>
      </c>
      <c r="G215" s="166">
        <v>41683</v>
      </c>
      <c r="H215" s="233">
        <v>41683</v>
      </c>
      <c r="I215" s="167">
        <v>41671</v>
      </c>
      <c r="J215" s="168">
        <v>90</v>
      </c>
      <c r="K215" s="169"/>
      <c r="L215" s="32">
        <f t="shared" ref="L215:L222" si="62">SUM(H215+J215)</f>
        <v>41773</v>
      </c>
      <c r="M215" s="192" t="s">
        <v>47</v>
      </c>
      <c r="N215" s="193" t="s">
        <v>39</v>
      </c>
      <c r="O215" s="194" t="s">
        <v>48</v>
      </c>
      <c r="P215" s="195" t="s">
        <v>49</v>
      </c>
      <c r="Q215" s="195" t="s">
        <v>49</v>
      </c>
      <c r="R215" s="195" t="s">
        <v>49</v>
      </c>
      <c r="S215" s="195" t="s">
        <v>49</v>
      </c>
      <c r="T215" s="198" t="s">
        <v>62</v>
      </c>
      <c r="U215" s="224" t="s">
        <v>63</v>
      </c>
      <c r="V215" s="224" t="s">
        <v>63</v>
      </c>
      <c r="W215" s="224"/>
      <c r="X215" s="224" t="s">
        <v>63</v>
      </c>
      <c r="Y215" s="224"/>
      <c r="Z215" s="224" t="s">
        <v>63</v>
      </c>
      <c r="AA215" s="224"/>
      <c r="AB215" s="224"/>
      <c r="AC215" s="195" t="s">
        <v>49</v>
      </c>
      <c r="AD215" s="195" t="s">
        <v>49</v>
      </c>
      <c r="AE215" s="195" t="s">
        <v>49</v>
      </c>
      <c r="AF215" s="195" t="s">
        <v>49</v>
      </c>
      <c r="AG215" s="195" t="s">
        <v>49</v>
      </c>
      <c r="AH215" s="195" t="s">
        <v>49</v>
      </c>
      <c r="AI215" s="43" t="s">
        <v>50</v>
      </c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  <c r="HK215"/>
      <c r="HL215"/>
      <c r="HM215"/>
      <c r="HN215"/>
      <c r="HO215"/>
    </row>
    <row r="216" spans="1:223" ht="15.75" customHeight="1">
      <c r="A216" s="10">
        <v>215</v>
      </c>
      <c r="B216" s="170" t="s">
        <v>273</v>
      </c>
      <c r="C216" s="163" t="s">
        <v>127</v>
      </c>
      <c r="D216" s="164" t="s">
        <v>131</v>
      </c>
      <c r="E216" s="165">
        <v>43</v>
      </c>
      <c r="F216" s="166">
        <v>41926</v>
      </c>
      <c r="G216" s="166">
        <v>41926</v>
      </c>
      <c r="H216" s="233">
        <f t="shared" ref="H216:H217" si="63">G216</f>
        <v>41926</v>
      </c>
      <c r="I216" s="167">
        <v>41913</v>
      </c>
      <c r="J216" s="168">
        <v>180</v>
      </c>
      <c r="K216" s="169"/>
      <c r="L216" s="32">
        <f t="shared" si="62"/>
        <v>42106</v>
      </c>
      <c r="M216" s="192" t="s">
        <v>80</v>
      </c>
      <c r="N216" s="193" t="s">
        <v>39</v>
      </c>
      <c r="O216" s="194"/>
      <c r="P216" s="195"/>
      <c r="Q216" s="195"/>
      <c r="R216" s="195"/>
      <c r="S216" s="195"/>
      <c r="T216" s="198" t="s">
        <v>62</v>
      </c>
      <c r="U216" s="224"/>
      <c r="V216" s="224" t="s">
        <v>63</v>
      </c>
      <c r="W216" s="224"/>
      <c r="X216" s="224"/>
      <c r="Y216" s="224"/>
      <c r="Z216" s="224"/>
      <c r="AA216" s="224"/>
      <c r="AB216" s="224"/>
      <c r="AC216" s="195"/>
      <c r="AD216" s="195"/>
      <c r="AE216" s="195"/>
      <c r="AF216" s="195"/>
      <c r="AG216" s="195"/>
      <c r="AH216" s="195"/>
      <c r="AI216" s="43" t="s">
        <v>50</v>
      </c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  <c r="FS216"/>
      <c r="FT216"/>
      <c r="FU216"/>
      <c r="FV216"/>
      <c r="FW216"/>
      <c r="FX216"/>
      <c r="FY216"/>
      <c r="FZ216"/>
      <c r="GA216"/>
      <c r="GB216"/>
      <c r="GC216"/>
      <c r="GD216"/>
      <c r="GE216"/>
      <c r="GF216"/>
      <c r="GG216"/>
      <c r="GH216"/>
      <c r="GI216"/>
      <c r="GJ216"/>
      <c r="GK216"/>
      <c r="GL216"/>
      <c r="GM216"/>
      <c r="GN216"/>
      <c r="GO216"/>
      <c r="GP216"/>
      <c r="GQ216"/>
      <c r="GR216"/>
      <c r="GS216"/>
      <c r="GT216"/>
      <c r="GU216"/>
      <c r="GV216"/>
      <c r="GW216"/>
      <c r="GX216"/>
      <c r="GY216"/>
      <c r="GZ216"/>
      <c r="HA216"/>
      <c r="HB216"/>
      <c r="HC216"/>
      <c r="HD216"/>
      <c r="HE216"/>
      <c r="HF216"/>
      <c r="HG216"/>
      <c r="HH216"/>
      <c r="HI216"/>
      <c r="HJ216"/>
      <c r="HK216"/>
      <c r="HL216"/>
      <c r="HM216"/>
      <c r="HN216"/>
      <c r="HO216"/>
    </row>
    <row r="217" spans="1:223" ht="15.75" customHeight="1">
      <c r="A217" s="10">
        <v>216</v>
      </c>
      <c r="B217" s="186" t="s">
        <v>274</v>
      </c>
      <c r="C217" s="175" t="s">
        <v>74</v>
      </c>
      <c r="D217" s="176" t="s">
        <v>75</v>
      </c>
      <c r="E217" s="177">
        <v>2625</v>
      </c>
      <c r="F217" s="178">
        <v>41816</v>
      </c>
      <c r="G217" s="178">
        <v>41816</v>
      </c>
      <c r="H217" s="236">
        <f t="shared" si="63"/>
        <v>41816</v>
      </c>
      <c r="I217" s="179">
        <v>41791</v>
      </c>
      <c r="J217" s="180">
        <v>90</v>
      </c>
      <c r="K217" s="181"/>
      <c r="L217" s="32">
        <f t="shared" si="62"/>
        <v>41906</v>
      </c>
      <c r="M217" s="207" t="s">
        <v>38</v>
      </c>
      <c r="N217" s="200" t="s">
        <v>39</v>
      </c>
      <c r="O217" s="201">
        <v>2318</v>
      </c>
      <c r="P217" s="202">
        <v>41845</v>
      </c>
      <c r="Q217" s="201">
        <v>19866</v>
      </c>
      <c r="R217" s="203">
        <v>41848</v>
      </c>
      <c r="S217" s="212" t="s">
        <v>40</v>
      </c>
      <c r="T217" s="205" t="s">
        <v>41</v>
      </c>
      <c r="U217" s="223"/>
      <c r="V217" s="223"/>
      <c r="W217" s="223"/>
      <c r="X217" s="223"/>
      <c r="Y217" s="223"/>
      <c r="Z217" s="223"/>
      <c r="AA217" s="223"/>
      <c r="AB217" s="223"/>
      <c r="AC217" s="206">
        <v>197</v>
      </c>
      <c r="AD217" s="202">
        <v>41850</v>
      </c>
      <c r="AE217" s="219">
        <v>145</v>
      </c>
      <c r="AF217" s="202">
        <v>41851</v>
      </c>
      <c r="AG217" s="219">
        <v>80</v>
      </c>
      <c r="AH217" s="219" t="s">
        <v>42</v>
      </c>
      <c r="AI217" s="42" t="s">
        <v>43</v>
      </c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  <c r="HA217"/>
      <c r="HB217"/>
      <c r="HC217"/>
      <c r="HD217"/>
      <c r="HE217"/>
      <c r="HF217"/>
      <c r="HG217"/>
      <c r="HH217"/>
      <c r="HI217"/>
      <c r="HJ217"/>
      <c r="HK217"/>
      <c r="HL217"/>
      <c r="HM217"/>
      <c r="HN217"/>
      <c r="HO217"/>
    </row>
    <row r="218" spans="1:223" ht="15.75" customHeight="1">
      <c r="A218" s="10">
        <v>217</v>
      </c>
      <c r="B218" s="247" t="s">
        <v>274</v>
      </c>
      <c r="C218" s="175" t="s">
        <v>74</v>
      </c>
      <c r="D218" s="176" t="s">
        <v>75</v>
      </c>
      <c r="E218" s="177">
        <v>2678</v>
      </c>
      <c r="F218" s="178">
        <v>41816</v>
      </c>
      <c r="G218" s="178">
        <v>41899</v>
      </c>
      <c r="H218" s="236">
        <v>41906</v>
      </c>
      <c r="I218" s="179">
        <v>41883</v>
      </c>
      <c r="J218" s="180">
        <v>90</v>
      </c>
      <c r="K218" s="181" t="s">
        <v>58</v>
      </c>
      <c r="L218" s="32">
        <f t="shared" si="62"/>
        <v>41996</v>
      </c>
      <c r="M218" s="200" t="s">
        <v>72</v>
      </c>
      <c r="N218" s="200" t="s">
        <v>60</v>
      </c>
      <c r="O218" s="201">
        <v>2414</v>
      </c>
      <c r="P218" s="202">
        <v>41914</v>
      </c>
      <c r="Q218" s="201">
        <v>19915</v>
      </c>
      <c r="R218" s="203">
        <v>41915</v>
      </c>
      <c r="S218" s="204">
        <v>2</v>
      </c>
      <c r="T218" s="205" t="s">
        <v>41</v>
      </c>
      <c r="U218" s="223"/>
      <c r="V218" s="223"/>
      <c r="W218" s="223"/>
      <c r="X218" s="223"/>
      <c r="Y218" s="223"/>
      <c r="Z218" s="223"/>
      <c r="AA218" s="223"/>
      <c r="AB218" s="223"/>
      <c r="AC218" s="206">
        <v>197</v>
      </c>
      <c r="AD218" s="202">
        <v>41850</v>
      </c>
      <c r="AE218" s="219">
        <v>145</v>
      </c>
      <c r="AF218" s="202">
        <v>41851</v>
      </c>
      <c r="AG218" s="219">
        <v>80</v>
      </c>
      <c r="AH218" s="219" t="s">
        <v>42</v>
      </c>
      <c r="AI218" s="42" t="s">
        <v>43</v>
      </c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  <c r="HA218"/>
      <c r="HB218"/>
      <c r="HC218"/>
      <c r="HD218"/>
      <c r="HE218"/>
      <c r="HF218"/>
      <c r="HG218"/>
      <c r="HH218"/>
      <c r="HI218"/>
      <c r="HJ218"/>
      <c r="HK218"/>
      <c r="HL218"/>
      <c r="HM218"/>
      <c r="HN218"/>
      <c r="HO218"/>
    </row>
    <row r="219" spans="1:223" ht="15.75" customHeight="1">
      <c r="A219" s="10">
        <v>218</v>
      </c>
      <c r="B219" s="186" t="s">
        <v>275</v>
      </c>
      <c r="C219" s="175" t="s">
        <v>104</v>
      </c>
      <c r="D219" s="176" t="s">
        <v>123</v>
      </c>
      <c r="E219" s="177">
        <v>3433</v>
      </c>
      <c r="F219" s="178">
        <v>41651</v>
      </c>
      <c r="G219" s="178">
        <v>41653</v>
      </c>
      <c r="H219" s="236">
        <f>F219</f>
        <v>41651</v>
      </c>
      <c r="I219" s="179">
        <v>41640</v>
      </c>
      <c r="J219" s="180">
        <v>90</v>
      </c>
      <c r="K219" s="182"/>
      <c r="L219" s="32">
        <f t="shared" si="62"/>
        <v>41741</v>
      </c>
      <c r="M219" s="215" t="s">
        <v>114</v>
      </c>
      <c r="N219" s="200" t="s">
        <v>39</v>
      </c>
      <c r="O219" s="201">
        <v>1994</v>
      </c>
      <c r="P219" s="202">
        <v>41673</v>
      </c>
      <c r="Q219" s="201">
        <v>19751</v>
      </c>
      <c r="R219" s="203">
        <v>41674</v>
      </c>
      <c r="S219" s="212" t="s">
        <v>144</v>
      </c>
      <c r="T219" s="205" t="s">
        <v>41</v>
      </c>
      <c r="U219" s="223"/>
      <c r="V219" s="223"/>
      <c r="W219" s="223"/>
      <c r="X219" s="223"/>
      <c r="Y219" s="223"/>
      <c r="Z219" s="223"/>
      <c r="AA219" s="223"/>
      <c r="AB219" s="223"/>
      <c r="AC219" s="206"/>
      <c r="AD219" s="202"/>
      <c r="AE219" s="219"/>
      <c r="AF219" s="202"/>
      <c r="AG219" s="219"/>
      <c r="AH219" s="219"/>
      <c r="AI219" s="42" t="s">
        <v>61</v>
      </c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  <c r="GM219"/>
      <c r="GN219"/>
      <c r="GO219"/>
      <c r="GP219"/>
      <c r="GQ219"/>
      <c r="GR219"/>
      <c r="GS219"/>
      <c r="GT219"/>
      <c r="GU219"/>
      <c r="GV219"/>
      <c r="GW219"/>
      <c r="GX219"/>
      <c r="GY219"/>
      <c r="GZ219"/>
      <c r="HA219"/>
      <c r="HB219"/>
      <c r="HC219"/>
      <c r="HD219"/>
      <c r="HE219"/>
      <c r="HF219"/>
      <c r="HG219"/>
      <c r="HH219"/>
      <c r="HI219"/>
      <c r="HJ219"/>
      <c r="HK219"/>
      <c r="HL219"/>
      <c r="HM219"/>
      <c r="HN219"/>
      <c r="HO219"/>
    </row>
    <row r="220" spans="1:223" ht="15.75" customHeight="1">
      <c r="A220" s="10">
        <v>219</v>
      </c>
      <c r="B220" s="186" t="s">
        <v>275</v>
      </c>
      <c r="C220" s="175" t="s">
        <v>104</v>
      </c>
      <c r="D220" s="176" t="s">
        <v>123</v>
      </c>
      <c r="E220" s="177">
        <v>3461</v>
      </c>
      <c r="F220" s="178">
        <v>41651</v>
      </c>
      <c r="G220" s="178">
        <v>41729</v>
      </c>
      <c r="H220" s="236">
        <v>41741</v>
      </c>
      <c r="I220" s="179">
        <v>41730</v>
      </c>
      <c r="J220" s="180">
        <v>90</v>
      </c>
      <c r="K220" s="184" t="s">
        <v>58</v>
      </c>
      <c r="L220" s="32">
        <f t="shared" si="62"/>
        <v>41831</v>
      </c>
      <c r="M220" s="215" t="s">
        <v>125</v>
      </c>
      <c r="N220" s="200" t="s">
        <v>60</v>
      </c>
      <c r="O220" s="201">
        <v>2164</v>
      </c>
      <c r="P220" s="202">
        <v>41754</v>
      </c>
      <c r="Q220" s="201">
        <v>19805</v>
      </c>
      <c r="R220" s="203">
        <v>41757</v>
      </c>
      <c r="S220" s="212" t="s">
        <v>276</v>
      </c>
      <c r="T220" s="206" t="s">
        <v>62</v>
      </c>
      <c r="U220" s="223"/>
      <c r="V220" s="223"/>
      <c r="W220" s="223"/>
      <c r="X220" s="223"/>
      <c r="Y220" s="223" t="s">
        <v>63</v>
      </c>
      <c r="Z220" s="223"/>
      <c r="AA220" s="223"/>
      <c r="AB220" s="223"/>
      <c r="AC220" s="206"/>
      <c r="AD220" s="202"/>
      <c r="AE220" s="219"/>
      <c r="AF220" s="202"/>
      <c r="AG220" s="219"/>
      <c r="AH220" s="219"/>
      <c r="AI220" s="42" t="s">
        <v>61</v>
      </c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L220"/>
      <c r="FM220"/>
      <c r="FN220"/>
      <c r="FO220"/>
      <c r="FP220"/>
      <c r="FQ220"/>
      <c r="FR220"/>
      <c r="FS220"/>
      <c r="FT220"/>
      <c r="FU220"/>
      <c r="FV220"/>
      <c r="FW220"/>
      <c r="FX220"/>
      <c r="FY220"/>
      <c r="FZ220"/>
      <c r="GA220"/>
      <c r="GB220"/>
      <c r="GC220"/>
      <c r="GD220"/>
      <c r="GE220"/>
      <c r="GF220"/>
      <c r="GG220"/>
      <c r="GH220"/>
      <c r="GI220"/>
      <c r="GJ220"/>
      <c r="GK220"/>
      <c r="GL220"/>
      <c r="GM220"/>
      <c r="GN220"/>
      <c r="GO220"/>
      <c r="GP220"/>
      <c r="GQ220"/>
      <c r="GR220"/>
      <c r="GS220"/>
      <c r="GT220"/>
      <c r="GU220"/>
      <c r="GV220"/>
      <c r="GW220"/>
      <c r="GX220"/>
      <c r="GY220"/>
      <c r="GZ220"/>
      <c r="HA220"/>
      <c r="HB220"/>
      <c r="HC220"/>
      <c r="HD220"/>
      <c r="HE220"/>
      <c r="HF220"/>
      <c r="HG220"/>
      <c r="HH220"/>
      <c r="HI220"/>
      <c r="HJ220"/>
      <c r="HK220"/>
      <c r="HL220"/>
      <c r="HM220"/>
      <c r="HN220"/>
      <c r="HO220"/>
    </row>
    <row r="221" spans="1:223" ht="15.75" customHeight="1">
      <c r="A221" s="10">
        <v>220</v>
      </c>
      <c r="B221" s="170" t="s">
        <v>275</v>
      </c>
      <c r="C221" s="163" t="s">
        <v>104</v>
      </c>
      <c r="D221" s="164" t="s">
        <v>123</v>
      </c>
      <c r="E221" s="165">
        <v>3485</v>
      </c>
      <c r="F221" s="166">
        <v>41798</v>
      </c>
      <c r="G221" s="166">
        <v>41799</v>
      </c>
      <c r="H221" s="233">
        <f>F221</f>
        <v>41798</v>
      </c>
      <c r="I221" s="167">
        <v>41791</v>
      </c>
      <c r="J221" s="168">
        <v>90</v>
      </c>
      <c r="K221" s="169"/>
      <c r="L221" s="32">
        <f t="shared" si="62"/>
        <v>41888</v>
      </c>
      <c r="M221" s="193" t="s">
        <v>51</v>
      </c>
      <c r="N221" s="193" t="s">
        <v>39</v>
      </c>
      <c r="O221" s="195" t="s">
        <v>49</v>
      </c>
      <c r="P221" s="195" t="s">
        <v>49</v>
      </c>
      <c r="Q221" s="195" t="s">
        <v>49</v>
      </c>
      <c r="R221" s="195" t="s">
        <v>49</v>
      </c>
      <c r="S221" s="195" t="s">
        <v>49</v>
      </c>
      <c r="T221" s="198" t="s">
        <v>62</v>
      </c>
      <c r="U221" s="224" t="s">
        <v>53</v>
      </c>
      <c r="V221" s="224" t="s">
        <v>53</v>
      </c>
      <c r="W221" s="224" t="s">
        <v>53</v>
      </c>
      <c r="X221" s="224" t="s">
        <v>53</v>
      </c>
      <c r="Y221" s="224" t="s">
        <v>53</v>
      </c>
      <c r="Z221" s="224" t="s">
        <v>53</v>
      </c>
      <c r="AA221" s="224" t="s">
        <v>53</v>
      </c>
      <c r="AB221" s="224"/>
      <c r="AC221" s="195" t="s">
        <v>49</v>
      </c>
      <c r="AD221" s="195" t="s">
        <v>49</v>
      </c>
      <c r="AE221" s="195" t="s">
        <v>49</v>
      </c>
      <c r="AF221" s="195" t="s">
        <v>49</v>
      </c>
      <c r="AG221" s="195" t="s">
        <v>49</v>
      </c>
      <c r="AH221" s="195" t="s">
        <v>49</v>
      </c>
      <c r="AI221" s="43" t="s">
        <v>50</v>
      </c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  <c r="EF221"/>
      <c r="EG221"/>
      <c r="EH221"/>
      <c r="EI221"/>
      <c r="EJ221"/>
      <c r="EK221"/>
      <c r="EL221"/>
      <c r="EM221"/>
      <c r="EN221"/>
      <c r="EO221"/>
      <c r="EP221"/>
      <c r="EQ221"/>
      <c r="ER221"/>
      <c r="ES221"/>
      <c r="ET221"/>
      <c r="EU221"/>
      <c r="EV221"/>
      <c r="EW221"/>
      <c r="EX221"/>
      <c r="EY221"/>
      <c r="EZ221"/>
      <c r="FA221"/>
      <c r="FB221"/>
      <c r="FC221"/>
      <c r="FD221"/>
      <c r="FE221"/>
      <c r="FF221"/>
      <c r="FG221"/>
      <c r="FH221"/>
      <c r="FI221"/>
      <c r="FJ221"/>
      <c r="FK221"/>
      <c r="FL221"/>
      <c r="FM221"/>
      <c r="FN221"/>
      <c r="FO221"/>
      <c r="FP221"/>
      <c r="FQ221"/>
      <c r="FR221"/>
      <c r="FS221"/>
      <c r="FT221"/>
      <c r="FU221"/>
      <c r="FV221"/>
      <c r="FW221"/>
      <c r="FX221"/>
      <c r="FY221"/>
      <c r="FZ221"/>
      <c r="GA221"/>
      <c r="GB221"/>
      <c r="GC221"/>
      <c r="GD221"/>
      <c r="GE221"/>
      <c r="GF221"/>
      <c r="GG221"/>
      <c r="GH221"/>
      <c r="GI221"/>
      <c r="GJ221"/>
      <c r="GK221"/>
      <c r="GL221"/>
      <c r="GM221"/>
      <c r="GN221"/>
      <c r="GO221"/>
      <c r="GP221"/>
      <c r="GQ221"/>
      <c r="GR221"/>
      <c r="GS221"/>
      <c r="GT221"/>
      <c r="GU221"/>
      <c r="GV221"/>
      <c r="GW221"/>
      <c r="GX221"/>
      <c r="GY221"/>
      <c r="GZ221"/>
      <c r="HA221"/>
      <c r="HB221"/>
      <c r="HC221"/>
      <c r="HD221"/>
      <c r="HE221"/>
      <c r="HF221"/>
      <c r="HG221"/>
      <c r="HH221"/>
      <c r="HI221"/>
      <c r="HJ221"/>
      <c r="HK221"/>
      <c r="HL221"/>
      <c r="HM221"/>
      <c r="HN221"/>
      <c r="HO221"/>
    </row>
    <row r="222" spans="1:223" ht="15.75" customHeight="1">
      <c r="A222" s="10">
        <v>221</v>
      </c>
      <c r="B222" s="170" t="s">
        <v>277</v>
      </c>
      <c r="C222" s="163" t="s">
        <v>74</v>
      </c>
      <c r="D222" s="164" t="s">
        <v>178</v>
      </c>
      <c r="E222" s="165">
        <v>3418</v>
      </c>
      <c r="F222" s="166">
        <v>41691</v>
      </c>
      <c r="G222" s="166">
        <v>41691</v>
      </c>
      <c r="H222" s="233">
        <v>41691</v>
      </c>
      <c r="I222" s="167">
        <v>41699</v>
      </c>
      <c r="J222" s="168">
        <v>90</v>
      </c>
      <c r="K222" s="183"/>
      <c r="L222" s="32">
        <f t="shared" si="62"/>
        <v>41781</v>
      </c>
      <c r="M222" s="192" t="s">
        <v>47</v>
      </c>
      <c r="N222" s="193" t="s">
        <v>39</v>
      </c>
      <c r="O222" s="194" t="s">
        <v>48</v>
      </c>
      <c r="P222" s="195" t="s">
        <v>49</v>
      </c>
      <c r="Q222" s="195" t="s">
        <v>49</v>
      </c>
      <c r="R222" s="195" t="s">
        <v>49</v>
      </c>
      <c r="S222" s="195" t="s">
        <v>49</v>
      </c>
      <c r="T222" s="196" t="s">
        <v>41</v>
      </c>
      <c r="U222" s="224"/>
      <c r="V222" s="224"/>
      <c r="W222" s="224"/>
      <c r="X222" s="224"/>
      <c r="Y222" s="224"/>
      <c r="Z222" s="224"/>
      <c r="AA222" s="224"/>
      <c r="AB222" s="224"/>
      <c r="AC222" s="195" t="s">
        <v>49</v>
      </c>
      <c r="AD222" s="195" t="s">
        <v>49</v>
      </c>
      <c r="AE222" s="195" t="s">
        <v>49</v>
      </c>
      <c r="AF222" s="195" t="s">
        <v>49</v>
      </c>
      <c r="AG222" s="195" t="s">
        <v>49</v>
      </c>
      <c r="AH222" s="195" t="s">
        <v>49</v>
      </c>
      <c r="AI222" s="43" t="s">
        <v>50</v>
      </c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  <c r="FN222"/>
      <c r="FO222"/>
      <c r="FP222"/>
      <c r="FQ222"/>
      <c r="FR222"/>
      <c r="FS222"/>
      <c r="FT222"/>
      <c r="FU222"/>
      <c r="FV222"/>
      <c r="FW222"/>
      <c r="FX222"/>
      <c r="FY222"/>
      <c r="FZ222"/>
      <c r="GA222"/>
      <c r="GB222"/>
      <c r="GC222"/>
      <c r="GD222"/>
      <c r="GE222"/>
      <c r="GF222"/>
      <c r="GG222"/>
      <c r="GH222"/>
      <c r="GI222"/>
      <c r="GJ222"/>
      <c r="GK222"/>
      <c r="GL222"/>
      <c r="GM222"/>
      <c r="GN222"/>
      <c r="GO222"/>
      <c r="GP222"/>
      <c r="GQ222"/>
      <c r="GR222"/>
      <c r="GS222"/>
      <c r="GT222"/>
      <c r="GU222"/>
      <c r="GV222"/>
      <c r="GW222"/>
      <c r="GX222"/>
      <c r="GY222"/>
      <c r="GZ222"/>
      <c r="HA222"/>
      <c r="HB222"/>
      <c r="HC222"/>
      <c r="HD222"/>
      <c r="HE222"/>
      <c r="HF222"/>
      <c r="HG222"/>
      <c r="HH222"/>
      <c r="HI222"/>
      <c r="HJ222"/>
      <c r="HK222"/>
      <c r="HL222"/>
      <c r="HM222"/>
      <c r="HN222"/>
      <c r="HO222"/>
    </row>
    <row r="223" spans="1:223" ht="15.75" customHeight="1">
      <c r="A223" s="10">
        <v>222</v>
      </c>
      <c r="B223" s="186" t="s">
        <v>278</v>
      </c>
      <c r="C223" s="175" t="s">
        <v>78</v>
      </c>
      <c r="D223" s="176" t="s">
        <v>258</v>
      </c>
      <c r="E223" s="177">
        <v>52</v>
      </c>
      <c r="F223" s="178">
        <v>41798</v>
      </c>
      <c r="G223" s="178">
        <v>41799</v>
      </c>
      <c r="H223" s="236">
        <v>41803</v>
      </c>
      <c r="I223" s="179">
        <v>41791</v>
      </c>
      <c r="J223" s="180">
        <v>180</v>
      </c>
      <c r="K223" s="181"/>
      <c r="L223" s="32">
        <f>SUM(H223+J223)-1</f>
        <v>41982</v>
      </c>
      <c r="M223" s="207" t="s">
        <v>68</v>
      </c>
      <c r="N223" s="200" t="s">
        <v>39</v>
      </c>
      <c r="O223" s="201">
        <v>2252</v>
      </c>
      <c r="P223" s="202">
        <v>41802</v>
      </c>
      <c r="Q223" s="201">
        <v>19837</v>
      </c>
      <c r="R223" s="203">
        <v>41803</v>
      </c>
      <c r="S223" s="204" t="s">
        <v>97</v>
      </c>
      <c r="T223" s="205" t="s">
        <v>41</v>
      </c>
      <c r="U223" s="223"/>
      <c r="V223" s="223"/>
      <c r="W223" s="223"/>
      <c r="X223" s="223"/>
      <c r="Y223" s="223"/>
      <c r="Z223" s="223"/>
      <c r="AA223" s="223"/>
      <c r="AB223" s="223"/>
      <c r="AC223" s="220">
        <v>170</v>
      </c>
      <c r="AD223" s="202">
        <v>41814</v>
      </c>
      <c r="AE223" s="219">
        <v>119</v>
      </c>
      <c r="AF223" s="202">
        <v>41815</v>
      </c>
      <c r="AG223" s="219">
        <v>38</v>
      </c>
      <c r="AH223" s="219" t="s">
        <v>67</v>
      </c>
      <c r="AI223" s="42" t="s">
        <v>43</v>
      </c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  <c r="EG223"/>
      <c r="EH223"/>
      <c r="EI223"/>
      <c r="EJ223"/>
      <c r="EK223"/>
      <c r="EL223"/>
      <c r="EM223"/>
      <c r="EN223"/>
      <c r="EO223"/>
      <c r="EP223"/>
      <c r="EQ223"/>
      <c r="ER223"/>
      <c r="ES223"/>
      <c r="ET223"/>
      <c r="EU223"/>
      <c r="EV223"/>
      <c r="EW223"/>
      <c r="EX223"/>
      <c r="EY223"/>
      <c r="EZ223"/>
      <c r="FA223"/>
      <c r="FB223"/>
      <c r="FC223"/>
      <c r="FD223"/>
      <c r="FE223"/>
      <c r="FF223"/>
      <c r="FG223"/>
      <c r="FH223"/>
      <c r="FI223"/>
      <c r="FJ223"/>
      <c r="FK223"/>
      <c r="FL223"/>
      <c r="FM223"/>
      <c r="FN223"/>
      <c r="FO223"/>
      <c r="FP223"/>
      <c r="FQ223"/>
      <c r="FR223"/>
      <c r="FS223"/>
      <c r="FT223"/>
      <c r="FU223"/>
      <c r="FV223"/>
      <c r="FW223"/>
      <c r="FX223"/>
      <c r="FY223"/>
      <c r="FZ223"/>
      <c r="GA223"/>
      <c r="GB223"/>
      <c r="GC223"/>
      <c r="GD223"/>
      <c r="GE223"/>
      <c r="GF223"/>
      <c r="GG223"/>
      <c r="GH223"/>
      <c r="GI223"/>
      <c r="GJ223"/>
      <c r="GK223"/>
      <c r="GL223"/>
      <c r="GM223"/>
      <c r="GN223"/>
      <c r="GO223"/>
      <c r="GP223"/>
      <c r="GQ223"/>
      <c r="GR223"/>
      <c r="GS223"/>
      <c r="GT223"/>
      <c r="GU223"/>
      <c r="GV223"/>
      <c r="GW223"/>
      <c r="GX223"/>
      <c r="GY223"/>
      <c r="GZ223"/>
      <c r="HA223"/>
      <c r="HB223"/>
      <c r="HC223"/>
      <c r="HD223"/>
      <c r="HE223"/>
      <c r="HF223"/>
      <c r="HG223"/>
      <c r="HH223"/>
      <c r="HI223"/>
      <c r="HJ223"/>
      <c r="HK223"/>
      <c r="HL223"/>
      <c r="HM223"/>
      <c r="HN223"/>
      <c r="HO223"/>
    </row>
    <row r="224" spans="1:223" ht="15.75" customHeight="1">
      <c r="A224" s="10">
        <v>223</v>
      </c>
      <c r="B224" s="170" t="s">
        <v>279</v>
      </c>
      <c r="C224" s="163" t="s">
        <v>74</v>
      </c>
      <c r="D224" s="164" t="s">
        <v>178</v>
      </c>
      <c r="E224" s="165">
        <v>3568</v>
      </c>
      <c r="F224" s="166">
        <v>41680</v>
      </c>
      <c r="G224" s="166">
        <v>41680</v>
      </c>
      <c r="H224" s="233">
        <v>41680</v>
      </c>
      <c r="I224" s="167">
        <v>41671</v>
      </c>
      <c r="J224" s="168">
        <v>90</v>
      </c>
      <c r="K224" s="169"/>
      <c r="L224" s="32">
        <f t="shared" ref="L224:L229" si="64">SUM(H224+J224)</f>
        <v>41770</v>
      </c>
      <c r="M224" s="192" t="s">
        <v>47</v>
      </c>
      <c r="N224" s="193" t="s">
        <v>39</v>
      </c>
      <c r="O224" s="194" t="s">
        <v>48</v>
      </c>
      <c r="P224" s="195" t="s">
        <v>49</v>
      </c>
      <c r="Q224" s="195" t="s">
        <v>49</v>
      </c>
      <c r="R224" s="195" t="s">
        <v>49</v>
      </c>
      <c r="S224" s="195" t="s">
        <v>49</v>
      </c>
      <c r="T224" s="196" t="s">
        <v>41</v>
      </c>
      <c r="U224" s="224"/>
      <c r="V224" s="224"/>
      <c r="W224" s="224"/>
      <c r="X224" s="224"/>
      <c r="Y224" s="224"/>
      <c r="Z224" s="224"/>
      <c r="AA224" s="224"/>
      <c r="AB224" s="224"/>
      <c r="AC224" s="195" t="s">
        <v>49</v>
      </c>
      <c r="AD224" s="195" t="s">
        <v>49</v>
      </c>
      <c r="AE224" s="195" t="s">
        <v>49</v>
      </c>
      <c r="AF224" s="195" t="s">
        <v>49</v>
      </c>
      <c r="AG224" s="195" t="s">
        <v>49</v>
      </c>
      <c r="AH224" s="195" t="s">
        <v>49</v>
      </c>
      <c r="AI224" s="43" t="s">
        <v>50</v>
      </c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  <c r="EF224"/>
      <c r="EG224"/>
      <c r="EH224"/>
      <c r="EI224"/>
      <c r="EJ224"/>
      <c r="EK224"/>
      <c r="EL224"/>
      <c r="EM224"/>
      <c r="EN224"/>
      <c r="EO224"/>
      <c r="EP224"/>
      <c r="EQ224"/>
      <c r="ER224"/>
      <c r="ES224"/>
      <c r="ET224"/>
      <c r="EU224"/>
      <c r="EV224"/>
      <c r="EW224"/>
      <c r="EX224"/>
      <c r="EY224"/>
      <c r="EZ224"/>
      <c r="FA224"/>
      <c r="FB224"/>
      <c r="FC224"/>
      <c r="FD224"/>
      <c r="FE224"/>
      <c r="FF224"/>
      <c r="FG224"/>
      <c r="FH224"/>
      <c r="FI224"/>
      <c r="FJ224"/>
      <c r="FK224"/>
      <c r="FL224"/>
      <c r="FM224"/>
      <c r="FN224"/>
      <c r="FO224"/>
      <c r="FP224"/>
      <c r="FQ224"/>
      <c r="FR224"/>
      <c r="FS224"/>
      <c r="FT224"/>
      <c r="FU224"/>
      <c r="FV224"/>
      <c r="FW224"/>
      <c r="FX224"/>
      <c r="FY224"/>
      <c r="FZ224"/>
      <c r="GA224"/>
      <c r="GB224"/>
      <c r="GC224"/>
      <c r="GD224"/>
      <c r="GE224"/>
      <c r="GF224"/>
      <c r="GG224"/>
      <c r="GH224"/>
      <c r="GI224"/>
      <c r="GJ224"/>
      <c r="GK224"/>
      <c r="GL224"/>
      <c r="GM224"/>
      <c r="GN224"/>
      <c r="GO224"/>
      <c r="GP224"/>
      <c r="GQ224"/>
      <c r="GR224"/>
      <c r="GS224"/>
      <c r="GT224"/>
      <c r="GU224"/>
      <c r="GV224"/>
      <c r="GW224"/>
      <c r="GX224"/>
      <c r="GY224"/>
      <c r="GZ224"/>
      <c r="HA224"/>
      <c r="HB224"/>
      <c r="HC224"/>
      <c r="HD224"/>
      <c r="HE224"/>
      <c r="HF224"/>
      <c r="HG224"/>
      <c r="HH224"/>
      <c r="HI224"/>
      <c r="HJ224"/>
      <c r="HK224"/>
      <c r="HL224"/>
      <c r="HM224"/>
      <c r="HN224"/>
      <c r="HO224"/>
    </row>
    <row r="225" spans="1:223" ht="15.75" customHeight="1">
      <c r="A225" s="10">
        <v>224</v>
      </c>
      <c r="B225" s="186" t="s">
        <v>280</v>
      </c>
      <c r="C225" s="175" t="s">
        <v>101</v>
      </c>
      <c r="D225" s="176" t="s">
        <v>281</v>
      </c>
      <c r="E225" s="177">
        <v>2</v>
      </c>
      <c r="F225" s="178">
        <v>41654</v>
      </c>
      <c r="G225" s="178">
        <v>41655</v>
      </c>
      <c r="H225" s="236">
        <f>F225</f>
        <v>41654</v>
      </c>
      <c r="I225" s="179">
        <v>41640</v>
      </c>
      <c r="J225" s="180">
        <v>90</v>
      </c>
      <c r="K225" s="182"/>
      <c r="L225" s="32">
        <f t="shared" si="64"/>
        <v>41744</v>
      </c>
      <c r="M225" s="199" t="s">
        <v>150</v>
      </c>
      <c r="N225" s="200" t="s">
        <v>39</v>
      </c>
      <c r="O225" s="201">
        <v>1994</v>
      </c>
      <c r="P225" s="202">
        <v>41673</v>
      </c>
      <c r="Q225" s="201">
        <v>19751</v>
      </c>
      <c r="R225" s="203">
        <v>41674</v>
      </c>
      <c r="S225" s="212" t="s">
        <v>144</v>
      </c>
      <c r="T225" s="205" t="s">
        <v>41</v>
      </c>
      <c r="U225" s="223"/>
      <c r="V225" s="223"/>
      <c r="W225" s="223"/>
      <c r="X225" s="223"/>
      <c r="Y225" s="223"/>
      <c r="Z225" s="223"/>
      <c r="AA225" s="223"/>
      <c r="AB225" s="223"/>
      <c r="AC225" s="206">
        <v>88</v>
      </c>
      <c r="AD225" s="202">
        <v>41725</v>
      </c>
      <c r="AE225" s="219">
        <v>61</v>
      </c>
      <c r="AF225" s="202">
        <v>41729</v>
      </c>
      <c r="AG225" s="219">
        <v>27</v>
      </c>
      <c r="AH225" s="219" t="s">
        <v>42</v>
      </c>
      <c r="AI225" s="42" t="s">
        <v>43</v>
      </c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  <c r="EG225"/>
      <c r="EH225"/>
      <c r="EI225"/>
      <c r="EJ225"/>
      <c r="EK225"/>
      <c r="EL225"/>
      <c r="EM225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  <c r="FB225"/>
      <c r="FC225"/>
      <c r="FD225"/>
      <c r="FE225"/>
      <c r="FF225"/>
      <c r="FG225"/>
      <c r="FH225"/>
      <c r="FI225"/>
      <c r="FJ225"/>
      <c r="FK225"/>
      <c r="FL225"/>
      <c r="FM225"/>
      <c r="FN225"/>
      <c r="FO225"/>
      <c r="FP225"/>
      <c r="FQ225"/>
      <c r="FR225"/>
      <c r="FS225"/>
      <c r="FT225"/>
      <c r="FU225"/>
      <c r="FV225"/>
      <c r="FW225"/>
      <c r="FX225"/>
      <c r="FY225"/>
      <c r="FZ225"/>
      <c r="GA225"/>
      <c r="GB225"/>
      <c r="GC225"/>
      <c r="GD225"/>
      <c r="GE225"/>
      <c r="GF225"/>
      <c r="GG225"/>
      <c r="GH225"/>
      <c r="GI225"/>
      <c r="GJ225"/>
      <c r="GK225"/>
      <c r="GL225"/>
      <c r="GM225"/>
      <c r="GN225"/>
      <c r="GO225"/>
      <c r="GP225"/>
      <c r="GQ225"/>
      <c r="GR225"/>
      <c r="GS225"/>
      <c r="GT225"/>
      <c r="GU225"/>
      <c r="GV225"/>
      <c r="GW225"/>
      <c r="GX225"/>
      <c r="GY225"/>
      <c r="GZ225"/>
      <c r="HA225"/>
      <c r="HB225"/>
      <c r="HC225"/>
      <c r="HD225"/>
      <c r="HE225"/>
      <c r="HF225"/>
      <c r="HG225"/>
      <c r="HH225"/>
      <c r="HI225"/>
      <c r="HJ225"/>
      <c r="HK225"/>
      <c r="HL225"/>
      <c r="HM225"/>
      <c r="HN225"/>
      <c r="HO225"/>
    </row>
    <row r="226" spans="1:223" ht="15.75" customHeight="1">
      <c r="A226" s="10">
        <v>225</v>
      </c>
      <c r="B226" s="186" t="s">
        <v>280</v>
      </c>
      <c r="C226" s="175" t="s">
        <v>101</v>
      </c>
      <c r="D226" s="176" t="s">
        <v>281</v>
      </c>
      <c r="E226" s="177">
        <v>13</v>
      </c>
      <c r="F226" s="178">
        <v>41654</v>
      </c>
      <c r="G226" s="178">
        <v>41730</v>
      </c>
      <c r="H226" s="236">
        <v>41744</v>
      </c>
      <c r="I226" s="179">
        <v>41730</v>
      </c>
      <c r="J226" s="180">
        <v>90</v>
      </c>
      <c r="K226" s="184" t="s">
        <v>58</v>
      </c>
      <c r="L226" s="32">
        <f t="shared" si="64"/>
        <v>41834</v>
      </c>
      <c r="M226" s="199" t="s">
        <v>155</v>
      </c>
      <c r="N226" s="200" t="s">
        <v>60</v>
      </c>
      <c r="O226" s="201">
        <v>2164</v>
      </c>
      <c r="P226" s="202">
        <v>41754</v>
      </c>
      <c r="Q226" s="201">
        <v>19805</v>
      </c>
      <c r="R226" s="203">
        <v>41757</v>
      </c>
      <c r="S226" s="212" t="s">
        <v>276</v>
      </c>
      <c r="T226" s="205" t="s">
        <v>41</v>
      </c>
      <c r="U226" s="223"/>
      <c r="V226" s="223"/>
      <c r="W226" s="223"/>
      <c r="X226" s="223"/>
      <c r="Y226" s="223"/>
      <c r="Z226" s="223"/>
      <c r="AA226" s="223"/>
      <c r="AB226" s="223"/>
      <c r="AC226" s="206"/>
      <c r="AD226" s="202"/>
      <c r="AE226" s="219"/>
      <c r="AF226" s="202"/>
      <c r="AG226" s="219"/>
      <c r="AH226" s="219"/>
      <c r="AI226" s="42" t="s">
        <v>61</v>
      </c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/>
      <c r="FG226"/>
      <c r="FH226"/>
      <c r="FI226"/>
      <c r="FJ226"/>
      <c r="FK226"/>
      <c r="FL226"/>
      <c r="FM226"/>
      <c r="FN226"/>
      <c r="FO226"/>
      <c r="FP226"/>
      <c r="FQ226"/>
      <c r="FR226"/>
      <c r="FS226"/>
      <c r="FT226"/>
      <c r="FU226"/>
      <c r="FV226"/>
      <c r="FW226"/>
      <c r="FX226"/>
      <c r="FY226"/>
      <c r="FZ226"/>
      <c r="GA226"/>
      <c r="GB226"/>
      <c r="GC226"/>
      <c r="GD226"/>
      <c r="GE226"/>
      <c r="GF226"/>
      <c r="GG226"/>
      <c r="GH226"/>
      <c r="GI226"/>
      <c r="GJ226"/>
      <c r="GK226"/>
      <c r="GL226"/>
      <c r="GM226"/>
      <c r="GN226"/>
      <c r="GO226"/>
      <c r="GP226"/>
      <c r="GQ226"/>
      <c r="GR226"/>
      <c r="GS226"/>
      <c r="GT226"/>
      <c r="GU226"/>
      <c r="GV226"/>
      <c r="GW226"/>
      <c r="GX226"/>
      <c r="GY226"/>
      <c r="GZ226"/>
      <c r="HA226"/>
      <c r="HB226"/>
      <c r="HC226"/>
      <c r="HD226"/>
      <c r="HE226"/>
      <c r="HF226"/>
      <c r="HG226"/>
      <c r="HH226"/>
      <c r="HI226"/>
      <c r="HJ226"/>
      <c r="HK226"/>
      <c r="HL226"/>
      <c r="HM226"/>
      <c r="HN226"/>
      <c r="HO226"/>
    </row>
    <row r="227" spans="1:223" ht="15.75" customHeight="1">
      <c r="A227" s="10">
        <v>226</v>
      </c>
      <c r="B227" s="186" t="s">
        <v>282</v>
      </c>
      <c r="C227" s="175" t="s">
        <v>99</v>
      </c>
      <c r="D227" s="176" t="s">
        <v>100</v>
      </c>
      <c r="E227" s="177">
        <v>15</v>
      </c>
      <c r="F227" s="178">
        <v>41683</v>
      </c>
      <c r="G227" s="178">
        <v>41684</v>
      </c>
      <c r="H227" s="236">
        <f>F227</f>
        <v>41683</v>
      </c>
      <c r="I227" s="179">
        <v>41671</v>
      </c>
      <c r="J227" s="180">
        <v>90</v>
      </c>
      <c r="K227" s="191"/>
      <c r="L227" s="32">
        <f t="shared" si="64"/>
        <v>41773</v>
      </c>
      <c r="M227" s="207" t="s">
        <v>51</v>
      </c>
      <c r="N227" s="200" t="s">
        <v>39</v>
      </c>
      <c r="O227" s="201">
        <v>2056</v>
      </c>
      <c r="P227" s="202">
        <v>41696</v>
      </c>
      <c r="Q227" s="201">
        <v>19768</v>
      </c>
      <c r="R227" s="203">
        <v>41697</v>
      </c>
      <c r="S227" s="204">
        <v>1</v>
      </c>
      <c r="T227" s="205" t="s">
        <v>41</v>
      </c>
      <c r="U227" s="223"/>
      <c r="V227" s="223"/>
      <c r="W227" s="223"/>
      <c r="X227" s="223"/>
      <c r="Y227" s="223"/>
      <c r="Z227" s="223"/>
      <c r="AA227" s="223"/>
      <c r="AB227" s="223"/>
      <c r="AC227" s="206">
        <v>129</v>
      </c>
      <c r="AD227" s="202">
        <v>41764</v>
      </c>
      <c r="AE227" s="219">
        <v>84</v>
      </c>
      <c r="AF227" s="202">
        <v>41765</v>
      </c>
      <c r="AG227" s="219">
        <v>16</v>
      </c>
      <c r="AH227" s="219" t="s">
        <v>42</v>
      </c>
      <c r="AI227" s="42" t="s">
        <v>43</v>
      </c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  <c r="EF227"/>
      <c r="EG227"/>
      <c r="EH227"/>
      <c r="EI227"/>
      <c r="EJ227"/>
      <c r="EK227"/>
      <c r="EL227"/>
      <c r="EM227"/>
      <c r="EN227"/>
      <c r="EO227"/>
      <c r="EP227"/>
      <c r="EQ227"/>
      <c r="ER227"/>
      <c r="ES227"/>
      <c r="ET227"/>
      <c r="EU227"/>
      <c r="EV227"/>
      <c r="EW227"/>
      <c r="EX227"/>
      <c r="EY227"/>
      <c r="EZ227"/>
      <c r="FA227"/>
      <c r="FB227"/>
      <c r="FC227"/>
      <c r="FD227"/>
      <c r="FE227"/>
      <c r="FF227"/>
      <c r="FG227"/>
      <c r="FH227"/>
      <c r="FI227"/>
      <c r="FJ227"/>
      <c r="FK227"/>
      <c r="FL227"/>
      <c r="FM227"/>
      <c r="FN227"/>
      <c r="FO227"/>
      <c r="FP227"/>
      <c r="FQ227"/>
      <c r="FR227"/>
      <c r="FS227"/>
      <c r="FT227"/>
      <c r="FU227"/>
      <c r="FV227"/>
      <c r="FW227"/>
      <c r="FX227"/>
      <c r="FY227"/>
      <c r="FZ227"/>
      <c r="GA227"/>
      <c r="GB227"/>
      <c r="GC227"/>
      <c r="GD227"/>
      <c r="GE227"/>
      <c r="GF227"/>
      <c r="GG227"/>
      <c r="GH227"/>
      <c r="GI227"/>
      <c r="GJ227"/>
      <c r="GK227"/>
      <c r="GL227"/>
      <c r="GM227"/>
      <c r="GN227"/>
      <c r="GO227"/>
      <c r="GP227"/>
      <c r="GQ227"/>
      <c r="GR227"/>
      <c r="GS227"/>
      <c r="GT227"/>
      <c r="GU227"/>
      <c r="GV227"/>
      <c r="GW227"/>
      <c r="GX227"/>
      <c r="GY227"/>
      <c r="GZ227"/>
      <c r="HA227"/>
      <c r="HB227"/>
      <c r="HC227"/>
      <c r="HD227"/>
      <c r="HE227"/>
      <c r="HF227"/>
      <c r="HG227"/>
      <c r="HH227"/>
      <c r="HI227"/>
      <c r="HJ227"/>
      <c r="HK227"/>
      <c r="HL227"/>
      <c r="HM227"/>
      <c r="HN227"/>
      <c r="HO227"/>
    </row>
    <row r="228" spans="1:223" ht="15.75" customHeight="1">
      <c r="A228" s="10">
        <v>227</v>
      </c>
      <c r="B228" s="186" t="s">
        <v>282</v>
      </c>
      <c r="C228" s="175" t="s">
        <v>99</v>
      </c>
      <c r="D228" s="176" t="s">
        <v>100</v>
      </c>
      <c r="E228" s="177">
        <v>26</v>
      </c>
      <c r="F228" s="178">
        <v>41683</v>
      </c>
      <c r="G228" s="178">
        <v>41768</v>
      </c>
      <c r="H228" s="236">
        <v>41773</v>
      </c>
      <c r="I228" s="179">
        <v>41760</v>
      </c>
      <c r="J228" s="180">
        <v>90</v>
      </c>
      <c r="K228" s="181" t="s">
        <v>58</v>
      </c>
      <c r="L228" s="32">
        <f t="shared" si="64"/>
        <v>41863</v>
      </c>
      <c r="M228" s="199" t="s">
        <v>64</v>
      </c>
      <c r="N228" s="200" t="s">
        <v>60</v>
      </c>
      <c r="O228" s="201">
        <v>2213</v>
      </c>
      <c r="P228" s="202">
        <v>41787</v>
      </c>
      <c r="Q228" s="201">
        <v>19826</v>
      </c>
      <c r="R228" s="203">
        <v>41788</v>
      </c>
      <c r="S228" s="204">
        <v>2</v>
      </c>
      <c r="T228" s="205" t="s">
        <v>41</v>
      </c>
      <c r="U228" s="223"/>
      <c r="V228" s="223"/>
      <c r="W228" s="223"/>
      <c r="X228" s="223"/>
      <c r="Y228" s="223"/>
      <c r="Z228" s="223"/>
      <c r="AA228" s="223"/>
      <c r="AB228" s="223"/>
      <c r="AC228" s="206">
        <v>129</v>
      </c>
      <c r="AD228" s="202">
        <v>41764</v>
      </c>
      <c r="AE228" s="219">
        <v>84</v>
      </c>
      <c r="AF228" s="202">
        <v>41765</v>
      </c>
      <c r="AG228" s="219">
        <v>16</v>
      </c>
      <c r="AH228" s="219" t="s">
        <v>42</v>
      </c>
      <c r="AI228" s="42" t="s">
        <v>43</v>
      </c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/>
      <c r="FG228"/>
      <c r="FH228"/>
      <c r="FI228"/>
      <c r="FJ228"/>
      <c r="FK228"/>
      <c r="FL228"/>
      <c r="FM228"/>
      <c r="FN228"/>
      <c r="FO228"/>
      <c r="FP228"/>
      <c r="FQ228"/>
      <c r="FR228"/>
      <c r="FS228"/>
      <c r="FT228"/>
      <c r="FU228"/>
      <c r="FV228"/>
      <c r="FW228"/>
      <c r="FX228"/>
      <c r="FY228"/>
      <c r="FZ228"/>
      <c r="GA228"/>
      <c r="GB228"/>
      <c r="GC228"/>
      <c r="GD228"/>
      <c r="GE228"/>
      <c r="GF228"/>
      <c r="GG228"/>
      <c r="GH228"/>
      <c r="GI228"/>
      <c r="GJ228"/>
      <c r="GK228"/>
      <c r="GL228"/>
      <c r="GM228"/>
      <c r="GN228"/>
      <c r="GO228"/>
      <c r="GP228"/>
      <c r="GQ228"/>
      <c r="GR228"/>
      <c r="GS228"/>
      <c r="GT228"/>
      <c r="GU228"/>
      <c r="GV228"/>
      <c r="GW228"/>
      <c r="GX228"/>
      <c r="GY228"/>
      <c r="GZ228"/>
      <c r="HA228"/>
      <c r="HB228"/>
      <c r="HC228"/>
      <c r="HD228"/>
      <c r="HE228"/>
      <c r="HF228"/>
      <c r="HG228"/>
      <c r="HH228"/>
      <c r="HI228"/>
      <c r="HJ228"/>
      <c r="HK228"/>
      <c r="HL228"/>
      <c r="HM228"/>
      <c r="HN228"/>
      <c r="HO228"/>
    </row>
    <row r="229" spans="1:223" ht="15.75" customHeight="1">
      <c r="A229" s="10">
        <v>228</v>
      </c>
      <c r="B229" s="170" t="s">
        <v>283</v>
      </c>
      <c r="C229" s="163" t="s">
        <v>78</v>
      </c>
      <c r="D229" s="164" t="s">
        <v>258</v>
      </c>
      <c r="E229" s="165">
        <v>953</v>
      </c>
      <c r="F229" s="166">
        <v>41680</v>
      </c>
      <c r="G229" s="166">
        <v>41680</v>
      </c>
      <c r="H229" s="233">
        <v>41680</v>
      </c>
      <c r="I229" s="167">
        <v>41671</v>
      </c>
      <c r="J229" s="168">
        <v>90</v>
      </c>
      <c r="K229" s="169"/>
      <c r="L229" s="32">
        <f t="shared" si="64"/>
        <v>41770</v>
      </c>
      <c r="M229" s="192" t="s">
        <v>47</v>
      </c>
      <c r="N229" s="193" t="s">
        <v>39</v>
      </c>
      <c r="O229" s="194" t="s">
        <v>48</v>
      </c>
      <c r="P229" s="195" t="s">
        <v>49</v>
      </c>
      <c r="Q229" s="195" t="s">
        <v>49</v>
      </c>
      <c r="R229" s="195" t="s">
        <v>49</v>
      </c>
      <c r="S229" s="195" t="s">
        <v>49</v>
      </c>
      <c r="T229" s="196" t="s">
        <v>41</v>
      </c>
      <c r="U229" s="224"/>
      <c r="V229" s="224"/>
      <c r="W229" s="224"/>
      <c r="X229" s="224"/>
      <c r="Y229" s="224"/>
      <c r="Z229" s="224"/>
      <c r="AA229" s="224"/>
      <c r="AB229" s="224"/>
      <c r="AC229" s="195" t="s">
        <v>49</v>
      </c>
      <c r="AD229" s="195" t="s">
        <v>49</v>
      </c>
      <c r="AE229" s="195" t="s">
        <v>49</v>
      </c>
      <c r="AF229" s="195" t="s">
        <v>49</v>
      </c>
      <c r="AG229" s="195" t="s">
        <v>49</v>
      </c>
      <c r="AH229" s="195" t="s">
        <v>49</v>
      </c>
      <c r="AI229" s="43" t="s">
        <v>50</v>
      </c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/>
      <c r="FG229"/>
      <c r="FH229"/>
      <c r="FI229"/>
      <c r="FJ229"/>
      <c r="FK229"/>
      <c r="FL229"/>
      <c r="FM229"/>
      <c r="FN229"/>
      <c r="FO229"/>
      <c r="FP229"/>
      <c r="FQ229"/>
      <c r="FR229"/>
      <c r="FS229"/>
      <c r="FT229"/>
      <c r="FU229"/>
      <c r="FV229"/>
      <c r="FW229"/>
      <c r="FX229"/>
      <c r="FY229"/>
      <c r="FZ229"/>
      <c r="GA229"/>
      <c r="GB229"/>
      <c r="GC229"/>
      <c r="GD229"/>
      <c r="GE229"/>
      <c r="GF229"/>
      <c r="GG229"/>
      <c r="GH229"/>
      <c r="GI229"/>
      <c r="GJ229"/>
      <c r="GK229"/>
      <c r="GL229"/>
      <c r="GM229"/>
      <c r="GN229"/>
      <c r="GO229"/>
      <c r="GP229"/>
      <c r="GQ229"/>
      <c r="GR229"/>
      <c r="GS229"/>
      <c r="GT229"/>
      <c r="GU229"/>
      <c r="GV229"/>
      <c r="GW229"/>
      <c r="GX229"/>
      <c r="GY229"/>
      <c r="GZ229"/>
      <c r="HA229"/>
      <c r="HB229"/>
      <c r="HC229"/>
      <c r="HD229"/>
      <c r="HE229"/>
      <c r="HF229"/>
      <c r="HG229"/>
      <c r="HH229"/>
      <c r="HI229"/>
      <c r="HJ229"/>
      <c r="HK229"/>
      <c r="HL229"/>
      <c r="HM229"/>
      <c r="HN229"/>
      <c r="HO229"/>
    </row>
    <row r="230" spans="1:223" ht="15.75" customHeight="1">
      <c r="A230" s="10">
        <v>229</v>
      </c>
      <c r="B230" s="186" t="s">
        <v>283</v>
      </c>
      <c r="C230" s="175" t="s">
        <v>78</v>
      </c>
      <c r="D230" s="176" t="s">
        <v>258</v>
      </c>
      <c r="E230" s="177">
        <v>974</v>
      </c>
      <c r="F230" s="178">
        <v>41798</v>
      </c>
      <c r="G230" s="178">
        <v>41799</v>
      </c>
      <c r="H230" s="236">
        <v>41803</v>
      </c>
      <c r="I230" s="179">
        <v>41791</v>
      </c>
      <c r="J230" s="180">
        <v>180</v>
      </c>
      <c r="K230" s="181"/>
      <c r="L230" s="32">
        <f>SUM(H230+J230)-1</f>
        <v>41982</v>
      </c>
      <c r="M230" s="207" t="s">
        <v>51</v>
      </c>
      <c r="N230" s="200" t="s">
        <v>39</v>
      </c>
      <c r="O230" s="201">
        <v>2252</v>
      </c>
      <c r="P230" s="202">
        <v>41802</v>
      </c>
      <c r="Q230" s="201">
        <v>19837</v>
      </c>
      <c r="R230" s="203">
        <v>41803</v>
      </c>
      <c r="S230" s="204" t="s">
        <v>97</v>
      </c>
      <c r="T230" s="205" t="s">
        <v>41</v>
      </c>
      <c r="U230" s="223" t="s">
        <v>98</v>
      </c>
      <c r="V230" s="223"/>
      <c r="W230" s="223"/>
      <c r="X230" s="223"/>
      <c r="Y230" s="223"/>
      <c r="Z230" s="223"/>
      <c r="AA230" s="223"/>
      <c r="AB230" s="223"/>
      <c r="AC230" s="220">
        <v>170</v>
      </c>
      <c r="AD230" s="202">
        <v>41814</v>
      </c>
      <c r="AE230" s="219">
        <v>119</v>
      </c>
      <c r="AF230" s="202">
        <v>41815</v>
      </c>
      <c r="AG230" s="219">
        <v>38</v>
      </c>
      <c r="AH230" s="219" t="s">
        <v>67</v>
      </c>
      <c r="AI230" s="42" t="s">
        <v>43</v>
      </c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  <c r="FB230"/>
      <c r="FC230"/>
      <c r="FD230"/>
      <c r="FE230"/>
      <c r="FF230"/>
      <c r="FG230"/>
      <c r="FH230"/>
      <c r="FI230"/>
      <c r="FJ230"/>
      <c r="FK230"/>
      <c r="FL230"/>
      <c r="FM230"/>
      <c r="FN230"/>
      <c r="FO230"/>
      <c r="FP230"/>
      <c r="FQ230"/>
      <c r="FR230"/>
      <c r="FS230"/>
      <c r="FT230"/>
      <c r="FU230"/>
      <c r="FV230"/>
      <c r="FW230"/>
      <c r="FX230"/>
      <c r="FY230"/>
      <c r="FZ230"/>
      <c r="GA230"/>
      <c r="GB230"/>
      <c r="GC230"/>
      <c r="GD230"/>
      <c r="GE230"/>
      <c r="GF230"/>
      <c r="GG230"/>
      <c r="GH230"/>
      <c r="GI230"/>
      <c r="GJ230"/>
      <c r="GK230"/>
      <c r="GL230"/>
      <c r="GM230"/>
      <c r="GN230"/>
      <c r="GO230"/>
      <c r="GP230"/>
      <c r="GQ230"/>
      <c r="GR230"/>
      <c r="GS230"/>
      <c r="GT230"/>
      <c r="GU230"/>
      <c r="GV230"/>
      <c r="GW230"/>
      <c r="GX230"/>
      <c r="GY230"/>
      <c r="GZ230"/>
      <c r="HA230"/>
      <c r="HB230"/>
      <c r="HC230"/>
      <c r="HD230"/>
      <c r="HE230"/>
      <c r="HF230"/>
      <c r="HG230"/>
      <c r="HH230"/>
      <c r="HI230"/>
      <c r="HJ230"/>
      <c r="HK230"/>
      <c r="HL230"/>
      <c r="HM230"/>
      <c r="HN230"/>
      <c r="HO230"/>
    </row>
    <row r="231" spans="1:223" ht="15.75" customHeight="1">
      <c r="A231" s="10">
        <v>230</v>
      </c>
      <c r="B231" s="249" t="s">
        <v>284</v>
      </c>
      <c r="C231" s="163" t="s">
        <v>74</v>
      </c>
      <c r="D231" s="164" t="s">
        <v>178</v>
      </c>
      <c r="E231" s="165">
        <v>48</v>
      </c>
      <c r="F231" s="166">
        <v>41681</v>
      </c>
      <c r="G231" s="166">
        <v>41681</v>
      </c>
      <c r="H231" s="233">
        <v>41681</v>
      </c>
      <c r="I231" s="167">
        <v>41699</v>
      </c>
      <c r="J231" s="168">
        <v>90</v>
      </c>
      <c r="K231" s="169"/>
      <c r="L231" s="32">
        <f t="shared" ref="L231:L237" si="65">SUM(H231+J231)</f>
        <v>41771</v>
      </c>
      <c r="M231" s="192" t="s">
        <v>47</v>
      </c>
      <c r="N231" s="193" t="s">
        <v>39</v>
      </c>
      <c r="O231" s="194" t="s">
        <v>48</v>
      </c>
      <c r="P231" s="195" t="s">
        <v>49</v>
      </c>
      <c r="Q231" s="195" t="s">
        <v>49</v>
      </c>
      <c r="R231" s="195" t="s">
        <v>49</v>
      </c>
      <c r="S231" s="195" t="s">
        <v>49</v>
      </c>
      <c r="T231" s="198" t="s">
        <v>62</v>
      </c>
      <c r="U231" s="224"/>
      <c r="V231" s="224"/>
      <c r="W231" s="224"/>
      <c r="X231" s="224"/>
      <c r="Y231" s="224"/>
      <c r="Z231" s="224" t="s">
        <v>63</v>
      </c>
      <c r="AA231" s="224"/>
      <c r="AB231" s="224"/>
      <c r="AC231" s="195" t="s">
        <v>49</v>
      </c>
      <c r="AD231" s="195" t="s">
        <v>49</v>
      </c>
      <c r="AE231" s="195" t="s">
        <v>49</v>
      </c>
      <c r="AF231" s="195" t="s">
        <v>49</v>
      </c>
      <c r="AG231" s="195" t="s">
        <v>49</v>
      </c>
      <c r="AH231" s="195" t="s">
        <v>49</v>
      </c>
      <c r="AI231" s="43" t="s">
        <v>50</v>
      </c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  <c r="EH231"/>
      <c r="EI231"/>
      <c r="EJ231"/>
      <c r="EK231"/>
      <c r="EL231"/>
      <c r="EM231"/>
      <c r="EN231"/>
      <c r="EO231"/>
      <c r="EP231"/>
      <c r="EQ231"/>
      <c r="ER231"/>
      <c r="ES231"/>
      <c r="ET231"/>
      <c r="EU231"/>
      <c r="EV231"/>
      <c r="EW231"/>
      <c r="EX231"/>
      <c r="EY231"/>
      <c r="EZ231"/>
      <c r="FA231"/>
      <c r="FB231"/>
      <c r="FC231"/>
      <c r="FD231"/>
      <c r="FE231"/>
      <c r="FF231"/>
      <c r="FG231"/>
      <c r="FH231"/>
      <c r="FI231"/>
      <c r="FJ231"/>
      <c r="FK231"/>
      <c r="FL231"/>
      <c r="FM231"/>
      <c r="FN231"/>
      <c r="FO231"/>
      <c r="FP231"/>
      <c r="FQ231"/>
      <c r="FR231"/>
      <c r="FS231"/>
      <c r="FT231"/>
      <c r="FU231"/>
      <c r="FV231"/>
      <c r="FW231"/>
      <c r="FX231"/>
      <c r="FY231"/>
      <c r="FZ231"/>
      <c r="GA231"/>
      <c r="GB231"/>
      <c r="GC231"/>
      <c r="GD231"/>
      <c r="GE231"/>
      <c r="GF231"/>
      <c r="GG231"/>
      <c r="GH231"/>
      <c r="GI231"/>
      <c r="GJ231"/>
      <c r="GK231"/>
      <c r="GL231"/>
      <c r="GM231"/>
      <c r="GN231"/>
      <c r="GO231"/>
      <c r="GP231"/>
      <c r="GQ231"/>
      <c r="GR231"/>
      <c r="GS231"/>
      <c r="GT231"/>
      <c r="GU231"/>
      <c r="GV231"/>
      <c r="GW231"/>
      <c r="GX231"/>
      <c r="GY231"/>
      <c r="GZ231"/>
      <c r="HA231"/>
      <c r="HB231"/>
      <c r="HC231"/>
      <c r="HD231"/>
      <c r="HE231"/>
      <c r="HF231"/>
      <c r="HG231"/>
      <c r="HH231"/>
      <c r="HI231"/>
      <c r="HJ231"/>
      <c r="HK231"/>
      <c r="HL231"/>
      <c r="HM231"/>
      <c r="HN231"/>
      <c r="HO231"/>
    </row>
    <row r="232" spans="1:223" ht="15.75" customHeight="1">
      <c r="A232" s="10">
        <v>231</v>
      </c>
      <c r="B232" s="250" t="s">
        <v>284</v>
      </c>
      <c r="C232" s="175" t="s">
        <v>74</v>
      </c>
      <c r="D232" s="176" t="s">
        <v>178</v>
      </c>
      <c r="E232" s="177">
        <v>142</v>
      </c>
      <c r="F232" s="178">
        <v>41758</v>
      </c>
      <c r="G232" s="178">
        <v>41764</v>
      </c>
      <c r="H232" s="236">
        <f>F232</f>
        <v>41758</v>
      </c>
      <c r="I232" s="179">
        <v>41730</v>
      </c>
      <c r="J232" s="180">
        <v>90</v>
      </c>
      <c r="K232" s="181"/>
      <c r="L232" s="32">
        <f t="shared" si="65"/>
        <v>41848</v>
      </c>
      <c r="M232" s="207" t="s">
        <v>51</v>
      </c>
      <c r="N232" s="200" t="s">
        <v>39</v>
      </c>
      <c r="O232" s="201">
        <v>2212</v>
      </c>
      <c r="P232" s="202">
        <v>41787</v>
      </c>
      <c r="Q232" s="201">
        <v>19826</v>
      </c>
      <c r="R232" s="203">
        <v>41788</v>
      </c>
      <c r="S232" s="204">
        <v>2</v>
      </c>
      <c r="T232" s="205" t="s">
        <v>41</v>
      </c>
      <c r="U232" s="223"/>
      <c r="V232" s="223"/>
      <c r="W232" s="223"/>
      <c r="X232" s="223"/>
      <c r="Y232" s="223"/>
      <c r="Z232" s="223"/>
      <c r="AA232" s="223"/>
      <c r="AB232" s="223"/>
      <c r="AC232" s="206"/>
      <c r="AD232" s="202"/>
      <c r="AE232" s="219"/>
      <c r="AF232" s="202"/>
      <c r="AG232" s="219"/>
      <c r="AH232" s="219"/>
      <c r="AI232" s="42" t="s">
        <v>61</v>
      </c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  <c r="EH232"/>
      <c r="EI232"/>
      <c r="EJ232"/>
      <c r="EK232"/>
      <c r="EL232"/>
      <c r="EM232"/>
      <c r="EN232"/>
      <c r="EO232"/>
      <c r="EP232"/>
      <c r="EQ232"/>
      <c r="ER232"/>
      <c r="ES232"/>
      <c r="ET232"/>
      <c r="EU232"/>
      <c r="EV232"/>
      <c r="EW232"/>
      <c r="EX232"/>
      <c r="EY232"/>
      <c r="EZ232"/>
      <c r="FA232"/>
      <c r="FB232"/>
      <c r="FC232"/>
      <c r="FD232"/>
      <c r="FE232"/>
      <c r="FF232"/>
      <c r="FG232"/>
      <c r="FH232"/>
      <c r="FI232"/>
      <c r="FJ232"/>
      <c r="FK232"/>
      <c r="FL232"/>
      <c r="FM232"/>
      <c r="FN232"/>
      <c r="FO232"/>
      <c r="FP232"/>
      <c r="FQ232"/>
      <c r="FR232"/>
      <c r="FS232"/>
      <c r="FT232"/>
      <c r="FU232"/>
      <c r="FV232"/>
      <c r="FW232"/>
      <c r="FX232"/>
      <c r="FY232"/>
      <c r="FZ232"/>
      <c r="GA232"/>
      <c r="GB232"/>
      <c r="GC232"/>
      <c r="GD232"/>
      <c r="GE232"/>
      <c r="GF232"/>
      <c r="GG232"/>
      <c r="GH232"/>
      <c r="GI232"/>
      <c r="GJ232"/>
      <c r="GK232"/>
      <c r="GL232"/>
      <c r="GM232"/>
      <c r="GN232"/>
      <c r="GO232"/>
      <c r="GP232"/>
      <c r="GQ232"/>
      <c r="GR232"/>
      <c r="GS232"/>
      <c r="GT232"/>
      <c r="GU232"/>
      <c r="GV232"/>
      <c r="GW232"/>
      <c r="GX232"/>
      <c r="GY232"/>
      <c r="GZ232"/>
      <c r="HA232"/>
      <c r="HB232"/>
      <c r="HC232"/>
      <c r="HD232"/>
      <c r="HE232"/>
      <c r="HF232"/>
      <c r="HG232"/>
      <c r="HH232"/>
      <c r="HI232"/>
      <c r="HJ232"/>
      <c r="HK232"/>
      <c r="HL232"/>
      <c r="HM232"/>
      <c r="HN232"/>
      <c r="HO232"/>
    </row>
    <row r="233" spans="1:223" ht="15.75" customHeight="1">
      <c r="A233" s="10">
        <v>232</v>
      </c>
      <c r="B233" s="249" t="s">
        <v>284</v>
      </c>
      <c r="C233" s="163" t="s">
        <v>74</v>
      </c>
      <c r="D233" s="164" t="s">
        <v>178</v>
      </c>
      <c r="E233" s="165">
        <v>276</v>
      </c>
      <c r="F233" s="166">
        <v>41912</v>
      </c>
      <c r="G233" s="166">
        <v>41912</v>
      </c>
      <c r="H233" s="233">
        <f t="shared" ref="H233" si="66">G233</f>
        <v>41912</v>
      </c>
      <c r="I233" s="167">
        <v>41883</v>
      </c>
      <c r="J233" s="168">
        <v>90</v>
      </c>
      <c r="K233" s="169"/>
      <c r="L233" s="32">
        <f t="shared" si="65"/>
        <v>42002</v>
      </c>
      <c r="M233" s="193" t="s">
        <v>51</v>
      </c>
      <c r="N233" s="193" t="s">
        <v>39</v>
      </c>
      <c r="O233" s="197"/>
      <c r="P233" s="209"/>
      <c r="Q233" s="197"/>
      <c r="R233" s="210"/>
      <c r="S233" s="211"/>
      <c r="T233" s="196" t="s">
        <v>41</v>
      </c>
      <c r="U233" s="224"/>
      <c r="V233" s="224"/>
      <c r="W233" s="224"/>
      <c r="X233" s="224"/>
      <c r="Y233" s="224"/>
      <c r="Z233" s="224"/>
      <c r="AA233" s="224"/>
      <c r="AB233" s="224"/>
      <c r="AC233" s="198"/>
      <c r="AD233" s="209"/>
      <c r="AE233" s="218"/>
      <c r="AF233" s="209"/>
      <c r="AG233" s="218"/>
      <c r="AH233" s="218"/>
      <c r="AI233" s="43" t="s">
        <v>50</v>
      </c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  <c r="EH233"/>
      <c r="EI233"/>
      <c r="EJ233"/>
      <c r="EK233"/>
      <c r="EL233"/>
      <c r="EM233"/>
      <c r="EN233"/>
      <c r="EO233"/>
      <c r="EP233"/>
      <c r="EQ233"/>
      <c r="ER233"/>
      <c r="ES233"/>
      <c r="ET233"/>
      <c r="EU233"/>
      <c r="EV233"/>
      <c r="EW233"/>
      <c r="EX233"/>
      <c r="EY233"/>
      <c r="EZ233"/>
      <c r="FA233"/>
      <c r="FB233"/>
      <c r="FC233"/>
      <c r="FD233"/>
      <c r="FE233"/>
      <c r="FF233"/>
      <c r="FG233"/>
      <c r="FH233"/>
      <c r="FI233"/>
      <c r="FJ233"/>
      <c r="FK233"/>
      <c r="FL233"/>
      <c r="FM233"/>
      <c r="FN233"/>
      <c r="FO233"/>
      <c r="FP233"/>
      <c r="FQ233"/>
      <c r="FR233"/>
      <c r="FS233"/>
      <c r="FT233"/>
      <c r="FU233"/>
      <c r="FV233"/>
      <c r="FW233"/>
      <c r="FX233"/>
      <c r="FY233"/>
      <c r="FZ233"/>
      <c r="GA233"/>
      <c r="GB233"/>
      <c r="GC233"/>
      <c r="GD233"/>
      <c r="GE233"/>
      <c r="GF233"/>
      <c r="GG233"/>
      <c r="GH233"/>
      <c r="GI233"/>
      <c r="GJ233"/>
      <c r="GK233"/>
      <c r="GL233"/>
      <c r="GM233"/>
      <c r="GN233"/>
      <c r="GO233"/>
      <c r="GP233"/>
      <c r="GQ233"/>
      <c r="GR233"/>
      <c r="GS233"/>
      <c r="GT233"/>
      <c r="GU233"/>
      <c r="GV233"/>
      <c r="GW233"/>
      <c r="GX233"/>
      <c r="GY233"/>
      <c r="GZ233"/>
      <c r="HA233"/>
      <c r="HB233"/>
      <c r="HC233"/>
      <c r="HD233"/>
      <c r="HE233"/>
      <c r="HF233"/>
      <c r="HG233"/>
      <c r="HH233"/>
      <c r="HI233"/>
      <c r="HJ233"/>
      <c r="HK233"/>
      <c r="HL233"/>
      <c r="HM233"/>
      <c r="HN233"/>
      <c r="HO233"/>
    </row>
    <row r="234" spans="1:223" ht="15.75" customHeight="1">
      <c r="A234" s="10">
        <v>233</v>
      </c>
      <c r="B234" s="170" t="s">
        <v>285</v>
      </c>
      <c r="C234" s="163" t="s">
        <v>159</v>
      </c>
      <c r="D234" s="189" t="s">
        <v>180</v>
      </c>
      <c r="E234" s="165">
        <v>27</v>
      </c>
      <c r="F234" s="166">
        <v>41676</v>
      </c>
      <c r="G234" s="166">
        <v>41676</v>
      </c>
      <c r="H234" s="233">
        <v>41676</v>
      </c>
      <c r="I234" s="167">
        <v>41671</v>
      </c>
      <c r="J234" s="168">
        <v>90</v>
      </c>
      <c r="K234" s="183"/>
      <c r="L234" s="32">
        <f t="shared" si="65"/>
        <v>41766</v>
      </c>
      <c r="M234" s="192" t="s">
        <v>47</v>
      </c>
      <c r="N234" s="193" t="s">
        <v>39</v>
      </c>
      <c r="O234" s="194" t="s">
        <v>48</v>
      </c>
      <c r="P234" s="195" t="s">
        <v>49</v>
      </c>
      <c r="Q234" s="195" t="s">
        <v>49</v>
      </c>
      <c r="R234" s="195" t="s">
        <v>49</v>
      </c>
      <c r="S234" s="195" t="s">
        <v>49</v>
      </c>
      <c r="T234" s="196" t="s">
        <v>41</v>
      </c>
      <c r="U234" s="224"/>
      <c r="V234" s="224"/>
      <c r="W234" s="224"/>
      <c r="X234" s="224"/>
      <c r="Y234" s="224"/>
      <c r="Z234" s="224"/>
      <c r="AA234" s="224"/>
      <c r="AB234" s="224"/>
      <c r="AC234" s="195" t="s">
        <v>49</v>
      </c>
      <c r="AD234" s="195" t="s">
        <v>49</v>
      </c>
      <c r="AE234" s="195" t="s">
        <v>49</v>
      </c>
      <c r="AF234" s="195" t="s">
        <v>49</v>
      </c>
      <c r="AG234" s="195" t="s">
        <v>49</v>
      </c>
      <c r="AH234" s="195" t="s">
        <v>49</v>
      </c>
      <c r="AI234" s="43" t="s">
        <v>50</v>
      </c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  <c r="EI234"/>
      <c r="EJ234"/>
      <c r="EK234"/>
      <c r="EL234"/>
      <c r="EM234"/>
      <c r="EN234"/>
      <c r="EO234"/>
      <c r="EP234"/>
      <c r="EQ234"/>
      <c r="ER234"/>
      <c r="ES234"/>
      <c r="ET234"/>
      <c r="EU234"/>
      <c r="EV234"/>
      <c r="EW234"/>
      <c r="EX234"/>
      <c r="EY234"/>
      <c r="EZ234"/>
      <c r="FA234"/>
      <c r="FB234"/>
      <c r="FC234"/>
      <c r="FD234"/>
      <c r="FE234"/>
      <c r="FF234"/>
      <c r="FG234"/>
      <c r="FH234"/>
      <c r="FI234"/>
      <c r="FJ234"/>
      <c r="FK234"/>
      <c r="FL234"/>
      <c r="FM234"/>
      <c r="FN234"/>
      <c r="FO234"/>
      <c r="FP234"/>
      <c r="FQ234"/>
      <c r="FR234"/>
      <c r="FS234"/>
      <c r="FT234"/>
      <c r="FU234"/>
      <c r="FV234"/>
      <c r="FW234"/>
      <c r="FX234"/>
      <c r="FY234"/>
      <c r="FZ234"/>
      <c r="GA234"/>
      <c r="GB234"/>
      <c r="GC234"/>
      <c r="GD234"/>
      <c r="GE234"/>
      <c r="GF234"/>
      <c r="GG234"/>
      <c r="GH234"/>
      <c r="GI234"/>
      <c r="GJ234"/>
      <c r="GK234"/>
      <c r="GL234"/>
      <c r="GM234"/>
      <c r="GN234"/>
      <c r="GO234"/>
      <c r="GP234"/>
      <c r="GQ234"/>
      <c r="GR234"/>
      <c r="GS234"/>
      <c r="GT234"/>
      <c r="GU234"/>
      <c r="GV234"/>
      <c r="GW234"/>
      <c r="GX234"/>
      <c r="GY234"/>
      <c r="GZ234"/>
      <c r="HA234"/>
      <c r="HB234"/>
      <c r="HC234"/>
      <c r="HD234"/>
      <c r="HE234"/>
      <c r="HF234"/>
      <c r="HG234"/>
      <c r="HH234"/>
      <c r="HI234"/>
      <c r="HJ234"/>
      <c r="HK234"/>
      <c r="HL234"/>
      <c r="HM234"/>
      <c r="HN234"/>
      <c r="HO234"/>
    </row>
    <row r="235" spans="1:223" ht="15.75" customHeight="1">
      <c r="A235" s="10">
        <v>234</v>
      </c>
      <c r="B235" s="186" t="s">
        <v>285</v>
      </c>
      <c r="C235" s="175" t="s">
        <v>159</v>
      </c>
      <c r="D235" s="188" t="s">
        <v>180</v>
      </c>
      <c r="E235" s="177">
        <v>102</v>
      </c>
      <c r="F235" s="178">
        <v>41758</v>
      </c>
      <c r="G235" s="178">
        <v>41761</v>
      </c>
      <c r="H235" s="236">
        <f>F235</f>
        <v>41758</v>
      </c>
      <c r="I235" s="179">
        <v>41730</v>
      </c>
      <c r="J235" s="180">
        <v>90</v>
      </c>
      <c r="K235" s="182"/>
      <c r="L235" s="32">
        <f t="shared" si="65"/>
        <v>41848</v>
      </c>
      <c r="M235" s="207" t="s">
        <v>38</v>
      </c>
      <c r="N235" s="200" t="s">
        <v>39</v>
      </c>
      <c r="O235" s="201">
        <v>2212</v>
      </c>
      <c r="P235" s="202">
        <v>41787</v>
      </c>
      <c r="Q235" s="201">
        <v>19826</v>
      </c>
      <c r="R235" s="203">
        <v>41788</v>
      </c>
      <c r="S235" s="204">
        <v>2</v>
      </c>
      <c r="T235" s="205" t="s">
        <v>41</v>
      </c>
      <c r="U235" s="223"/>
      <c r="V235" s="223"/>
      <c r="W235" s="223"/>
      <c r="X235" s="223"/>
      <c r="Y235" s="223"/>
      <c r="Z235" s="223"/>
      <c r="AA235" s="223"/>
      <c r="AB235" s="223"/>
      <c r="AC235" s="206">
        <v>158</v>
      </c>
      <c r="AD235" s="202">
        <v>41802</v>
      </c>
      <c r="AE235" s="219">
        <v>113</v>
      </c>
      <c r="AF235" s="202">
        <v>41441</v>
      </c>
      <c r="AG235" s="219">
        <v>41</v>
      </c>
      <c r="AH235" s="219" t="s">
        <v>67</v>
      </c>
      <c r="AI235" s="42" t="s">
        <v>43</v>
      </c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  <c r="EH235"/>
      <c r="EI235"/>
      <c r="EJ235"/>
      <c r="EK235"/>
      <c r="EL235"/>
      <c r="EM235"/>
      <c r="EN235"/>
      <c r="EO235"/>
      <c r="EP235"/>
      <c r="EQ235"/>
      <c r="ER235"/>
      <c r="ES235"/>
      <c r="ET235"/>
      <c r="EU235"/>
      <c r="EV235"/>
      <c r="EW235"/>
      <c r="EX235"/>
      <c r="EY235"/>
      <c r="EZ235"/>
      <c r="FA235"/>
      <c r="FB235"/>
      <c r="FC235"/>
      <c r="FD235"/>
      <c r="FE235"/>
      <c r="FF235"/>
      <c r="FG235"/>
      <c r="FH235"/>
      <c r="FI235"/>
      <c r="FJ235"/>
      <c r="FK235"/>
      <c r="FL235"/>
      <c r="FM235"/>
      <c r="FN235"/>
      <c r="FO235"/>
      <c r="FP235"/>
      <c r="FQ235"/>
      <c r="FR235"/>
      <c r="FS235"/>
      <c r="FT235"/>
      <c r="FU235"/>
      <c r="FV235"/>
      <c r="FW235"/>
      <c r="FX235"/>
      <c r="FY235"/>
      <c r="FZ235"/>
      <c r="GA235"/>
      <c r="GB235"/>
      <c r="GC235"/>
      <c r="GD235"/>
      <c r="GE235"/>
      <c r="GF235"/>
      <c r="GG235"/>
      <c r="GH235"/>
      <c r="GI235"/>
      <c r="GJ235"/>
      <c r="GK235"/>
      <c r="GL235"/>
      <c r="GM235"/>
      <c r="GN235"/>
      <c r="GO235"/>
      <c r="GP235"/>
      <c r="GQ235"/>
      <c r="GR235"/>
      <c r="GS235"/>
      <c r="GT235"/>
      <c r="GU235"/>
      <c r="GV235"/>
      <c r="GW235"/>
      <c r="GX235"/>
      <c r="GY235"/>
      <c r="GZ235"/>
      <c r="HA235"/>
      <c r="HB235"/>
      <c r="HC235"/>
      <c r="HD235"/>
      <c r="HE235"/>
      <c r="HF235"/>
      <c r="HG235"/>
      <c r="HH235"/>
      <c r="HI235"/>
      <c r="HJ235"/>
      <c r="HK235"/>
      <c r="HL235"/>
      <c r="HM235"/>
      <c r="HN235"/>
      <c r="HO235"/>
    </row>
    <row r="236" spans="1:223" ht="15.75" customHeight="1">
      <c r="A236" s="10">
        <v>235</v>
      </c>
      <c r="B236" s="186" t="s">
        <v>285</v>
      </c>
      <c r="C236" s="175" t="s">
        <v>159</v>
      </c>
      <c r="D236" s="188" t="s">
        <v>180</v>
      </c>
      <c r="E236" s="177" t="s">
        <v>286</v>
      </c>
      <c r="F236" s="178">
        <v>41758</v>
      </c>
      <c r="G236" s="178">
        <v>41848</v>
      </c>
      <c r="H236" s="236">
        <v>41848</v>
      </c>
      <c r="I236" s="179">
        <v>41821</v>
      </c>
      <c r="J236" s="180">
        <v>90</v>
      </c>
      <c r="K236" s="184" t="s">
        <v>58</v>
      </c>
      <c r="L236" s="32">
        <f t="shared" si="65"/>
        <v>41938</v>
      </c>
      <c r="M236" s="200" t="s">
        <v>72</v>
      </c>
      <c r="N236" s="200" t="s">
        <v>60</v>
      </c>
      <c r="O236" s="201">
        <v>2352</v>
      </c>
      <c r="P236" s="202">
        <v>41864</v>
      </c>
      <c r="Q236" s="201">
        <v>19879</v>
      </c>
      <c r="R236" s="203">
        <v>41865</v>
      </c>
      <c r="S236" s="204">
        <v>3</v>
      </c>
      <c r="T236" s="206" t="s">
        <v>62</v>
      </c>
      <c r="U236" s="223" t="s">
        <v>63</v>
      </c>
      <c r="V236" s="223"/>
      <c r="W236" s="223"/>
      <c r="X236" s="223"/>
      <c r="Y236" s="223"/>
      <c r="Z236" s="223"/>
      <c r="AA236" s="223"/>
      <c r="AB236" s="223"/>
      <c r="AC236" s="206"/>
      <c r="AD236" s="202"/>
      <c r="AE236" s="219"/>
      <c r="AF236" s="202"/>
      <c r="AG236" s="219"/>
      <c r="AH236" s="219"/>
      <c r="AI236" s="42" t="s">
        <v>61</v>
      </c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  <c r="EH236"/>
      <c r="EI236"/>
      <c r="EJ236"/>
      <c r="EK236"/>
      <c r="EL236"/>
      <c r="EM236"/>
      <c r="EN236"/>
      <c r="EO236"/>
      <c r="EP236"/>
      <c r="EQ236"/>
      <c r="ER236"/>
      <c r="ES236"/>
      <c r="ET236"/>
      <c r="EU236"/>
      <c r="EV236"/>
      <c r="EW236"/>
      <c r="EX236"/>
      <c r="EY236"/>
      <c r="EZ236"/>
      <c r="FA236"/>
      <c r="FB236"/>
      <c r="FC236"/>
      <c r="FD236"/>
      <c r="FE236"/>
      <c r="FF236"/>
      <c r="FG236"/>
      <c r="FH236"/>
      <c r="FI236"/>
      <c r="FJ236"/>
      <c r="FK236"/>
      <c r="FL236"/>
      <c r="FM236"/>
      <c r="FN236"/>
      <c r="FO236"/>
      <c r="FP236"/>
      <c r="FQ236"/>
      <c r="FR236"/>
      <c r="FS236"/>
      <c r="FT236"/>
      <c r="FU236"/>
      <c r="FV236"/>
      <c r="FW236"/>
      <c r="FX236"/>
      <c r="FY236"/>
      <c r="FZ236"/>
      <c r="GA236"/>
      <c r="GB236"/>
      <c r="GC236"/>
      <c r="GD236"/>
      <c r="GE236"/>
      <c r="GF236"/>
      <c r="GG236"/>
      <c r="GH236"/>
      <c r="GI236"/>
      <c r="GJ236"/>
      <c r="GK236"/>
      <c r="GL236"/>
      <c r="GM236"/>
      <c r="GN236"/>
      <c r="GO236"/>
      <c r="GP236"/>
      <c r="GQ236"/>
      <c r="GR236"/>
      <c r="GS236"/>
      <c r="GT236"/>
      <c r="GU236"/>
      <c r="GV236"/>
      <c r="GW236"/>
      <c r="GX236"/>
      <c r="GY236"/>
      <c r="GZ236"/>
      <c r="HA236"/>
      <c r="HB236"/>
      <c r="HC236"/>
      <c r="HD236"/>
      <c r="HE236"/>
      <c r="HF236"/>
      <c r="HG236"/>
      <c r="HH236"/>
      <c r="HI236"/>
      <c r="HJ236"/>
      <c r="HK236"/>
      <c r="HL236"/>
      <c r="HM236"/>
      <c r="HN236"/>
      <c r="HO236"/>
    </row>
    <row r="237" spans="1:223" ht="15.75" customHeight="1">
      <c r="A237" s="10">
        <v>236</v>
      </c>
      <c r="B237" s="170" t="s">
        <v>285</v>
      </c>
      <c r="C237" s="163" t="s">
        <v>159</v>
      </c>
      <c r="D237" s="189" t="s">
        <v>180</v>
      </c>
      <c r="E237" s="165">
        <v>244</v>
      </c>
      <c r="F237" s="166">
        <v>41912</v>
      </c>
      <c r="G237" s="166">
        <v>41913</v>
      </c>
      <c r="H237" s="233">
        <v>41912</v>
      </c>
      <c r="I237" s="167">
        <v>41883</v>
      </c>
      <c r="J237" s="168">
        <v>90</v>
      </c>
      <c r="K237" s="169"/>
      <c r="L237" s="32">
        <f t="shared" si="65"/>
        <v>42002</v>
      </c>
      <c r="M237" s="193" t="s">
        <v>51</v>
      </c>
      <c r="N237" s="193" t="s">
        <v>39</v>
      </c>
      <c r="O237" s="197"/>
      <c r="P237" s="209"/>
      <c r="Q237" s="197"/>
      <c r="R237" s="210"/>
      <c r="S237" s="211"/>
      <c r="T237" s="198" t="s">
        <v>62</v>
      </c>
      <c r="U237" s="224" t="s">
        <v>63</v>
      </c>
      <c r="V237" s="224" t="s">
        <v>63</v>
      </c>
      <c r="W237" s="224"/>
      <c r="X237" s="224"/>
      <c r="Y237" s="224"/>
      <c r="Z237" s="224"/>
      <c r="AA237" s="224"/>
      <c r="AB237" s="224"/>
      <c r="AC237" s="198"/>
      <c r="AD237" s="209"/>
      <c r="AE237" s="218"/>
      <c r="AF237" s="209"/>
      <c r="AG237" s="218"/>
      <c r="AH237" s="218"/>
      <c r="AI237" s="43" t="s">
        <v>50</v>
      </c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  <c r="EH237"/>
      <c r="EI237"/>
      <c r="EJ237"/>
      <c r="EK237"/>
      <c r="EL237"/>
      <c r="EM237"/>
      <c r="EN237"/>
      <c r="EO237"/>
      <c r="EP237"/>
      <c r="EQ237"/>
      <c r="ER237"/>
      <c r="ES237"/>
      <c r="ET237"/>
      <c r="EU237"/>
      <c r="EV237"/>
      <c r="EW237"/>
      <c r="EX237"/>
      <c r="EY237"/>
      <c r="EZ237"/>
      <c r="FA237"/>
      <c r="FB237"/>
      <c r="FC237"/>
      <c r="FD237"/>
      <c r="FE237"/>
      <c r="FF237"/>
      <c r="FG237"/>
      <c r="FH237"/>
      <c r="FI237"/>
      <c r="FJ237"/>
      <c r="FK237"/>
      <c r="FL237"/>
      <c r="FM237"/>
      <c r="FN237"/>
      <c r="FO237"/>
      <c r="FP237"/>
      <c r="FQ237"/>
      <c r="FR237"/>
      <c r="FS237"/>
      <c r="FT237"/>
      <c r="FU237"/>
      <c r="FV237"/>
      <c r="FW237"/>
      <c r="FX237"/>
      <c r="FY237"/>
      <c r="FZ237"/>
      <c r="GA237"/>
      <c r="GB237"/>
      <c r="GC237"/>
      <c r="GD237"/>
      <c r="GE237"/>
      <c r="GF237"/>
      <c r="GG237"/>
      <c r="GH237"/>
      <c r="GI237"/>
      <c r="GJ237"/>
      <c r="GK237"/>
      <c r="GL237"/>
      <c r="GM237"/>
      <c r="GN237"/>
      <c r="GO237"/>
      <c r="GP237"/>
      <c r="GQ237"/>
      <c r="GR237"/>
      <c r="GS237"/>
      <c r="GT237"/>
      <c r="GU237"/>
      <c r="GV237"/>
      <c r="GW237"/>
      <c r="GX237"/>
      <c r="GY237"/>
      <c r="GZ237"/>
      <c r="HA237"/>
      <c r="HB237"/>
      <c r="HC237"/>
      <c r="HD237"/>
      <c r="HE237"/>
      <c r="HF237"/>
      <c r="HG237"/>
      <c r="HH237"/>
      <c r="HI237"/>
      <c r="HJ237"/>
      <c r="HK237"/>
      <c r="HL237"/>
      <c r="HM237"/>
      <c r="HN237"/>
      <c r="HO237"/>
    </row>
    <row r="238" spans="1:223" ht="15.75" customHeight="1">
      <c r="A238" s="10">
        <v>237</v>
      </c>
      <c r="B238" s="186" t="s">
        <v>287</v>
      </c>
      <c r="C238" s="175" t="s">
        <v>119</v>
      </c>
      <c r="D238" s="188" t="s">
        <v>149</v>
      </c>
      <c r="E238" s="177">
        <v>588</v>
      </c>
      <c r="F238" s="178">
        <v>41798</v>
      </c>
      <c r="G238" s="178">
        <v>41799</v>
      </c>
      <c r="H238" s="236">
        <v>41803</v>
      </c>
      <c r="I238" s="179">
        <v>41791</v>
      </c>
      <c r="J238" s="180">
        <v>180</v>
      </c>
      <c r="K238" s="182"/>
      <c r="L238" s="32">
        <f>SUM(H238+J238)-1</f>
        <v>41982</v>
      </c>
      <c r="M238" s="207" t="s">
        <v>68</v>
      </c>
      <c r="N238" s="200" t="s">
        <v>39</v>
      </c>
      <c r="O238" s="201">
        <v>2252</v>
      </c>
      <c r="P238" s="202">
        <v>41802</v>
      </c>
      <c r="Q238" s="201">
        <v>19837</v>
      </c>
      <c r="R238" s="203">
        <v>41803</v>
      </c>
      <c r="S238" s="204" t="s">
        <v>97</v>
      </c>
      <c r="T238" s="205" t="s">
        <v>41</v>
      </c>
      <c r="U238" s="223"/>
      <c r="V238" s="223"/>
      <c r="W238" s="223"/>
      <c r="X238" s="223"/>
      <c r="Y238" s="223"/>
      <c r="Z238" s="223"/>
      <c r="AA238" s="223"/>
      <c r="AB238" s="223"/>
      <c r="AC238" s="220">
        <v>170</v>
      </c>
      <c r="AD238" s="202">
        <v>41814</v>
      </c>
      <c r="AE238" s="219">
        <v>119</v>
      </c>
      <c r="AF238" s="202">
        <v>41815</v>
      </c>
      <c r="AG238" s="219">
        <v>38</v>
      </c>
      <c r="AH238" s="219" t="s">
        <v>67</v>
      </c>
      <c r="AI238" s="42" t="s">
        <v>43</v>
      </c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  <c r="EH238"/>
      <c r="EI238"/>
      <c r="EJ238"/>
      <c r="EK238"/>
      <c r="EL238"/>
      <c r="EM238"/>
      <c r="EN238"/>
      <c r="EO238"/>
      <c r="EP238"/>
      <c r="EQ238"/>
      <c r="ER238"/>
      <c r="ES238"/>
      <c r="ET238"/>
      <c r="EU238"/>
      <c r="EV238"/>
      <c r="EW238"/>
      <c r="EX238"/>
      <c r="EY238"/>
      <c r="EZ238"/>
      <c r="FA238"/>
      <c r="FB238"/>
      <c r="FC238"/>
      <c r="FD238"/>
      <c r="FE238"/>
      <c r="FF238"/>
      <c r="FG238"/>
      <c r="FH238"/>
      <c r="FI238"/>
      <c r="FJ238"/>
      <c r="FK238"/>
      <c r="FL238"/>
      <c r="FM238"/>
      <c r="FN238"/>
      <c r="FO238"/>
      <c r="FP238"/>
      <c r="FQ238"/>
      <c r="FR238"/>
      <c r="FS238"/>
      <c r="FT238"/>
      <c r="FU238"/>
      <c r="FV238"/>
      <c r="FW238"/>
      <c r="FX238"/>
      <c r="FY238"/>
      <c r="FZ238"/>
      <c r="GA238"/>
      <c r="GB238"/>
      <c r="GC238"/>
      <c r="GD238"/>
      <c r="GE238"/>
      <c r="GF238"/>
      <c r="GG238"/>
      <c r="GH238"/>
      <c r="GI238"/>
      <c r="GJ238"/>
      <c r="GK238"/>
      <c r="GL238"/>
      <c r="GM238"/>
      <c r="GN238"/>
      <c r="GO238"/>
      <c r="GP238"/>
      <c r="GQ238"/>
      <c r="GR238"/>
      <c r="GS238"/>
      <c r="GT238"/>
      <c r="GU238"/>
      <c r="GV238"/>
      <c r="GW238"/>
      <c r="GX238"/>
      <c r="GY238"/>
      <c r="GZ238"/>
      <c r="HA238"/>
      <c r="HB238"/>
      <c r="HC238"/>
      <c r="HD238"/>
      <c r="HE238"/>
      <c r="HF238"/>
      <c r="HG238"/>
      <c r="HH238"/>
      <c r="HI238"/>
      <c r="HJ238"/>
      <c r="HK238"/>
      <c r="HL238"/>
      <c r="HM238"/>
      <c r="HN238"/>
      <c r="HO238"/>
    </row>
    <row r="239" spans="1:223" ht="15.75" customHeight="1">
      <c r="A239" s="10">
        <v>238</v>
      </c>
      <c r="B239" s="170" t="s">
        <v>288</v>
      </c>
      <c r="C239" s="163" t="s">
        <v>45</v>
      </c>
      <c r="D239" s="189" t="s">
        <v>46</v>
      </c>
      <c r="E239" s="165">
        <v>88</v>
      </c>
      <c r="F239" s="166">
        <v>41683</v>
      </c>
      <c r="G239" s="166">
        <v>41683</v>
      </c>
      <c r="H239" s="233">
        <v>41683</v>
      </c>
      <c r="I239" s="167">
        <v>41671</v>
      </c>
      <c r="J239" s="168">
        <v>90</v>
      </c>
      <c r="K239" s="183"/>
      <c r="L239" s="32">
        <f t="shared" ref="L239:L241" si="67">SUM(H239+J239)</f>
        <v>41773</v>
      </c>
      <c r="M239" s="192" t="s">
        <v>47</v>
      </c>
      <c r="N239" s="193" t="s">
        <v>39</v>
      </c>
      <c r="O239" s="194" t="s">
        <v>48</v>
      </c>
      <c r="P239" s="195" t="s">
        <v>49</v>
      </c>
      <c r="Q239" s="195" t="s">
        <v>49</v>
      </c>
      <c r="R239" s="195" t="s">
        <v>49</v>
      </c>
      <c r="S239" s="195" t="s">
        <v>49</v>
      </c>
      <c r="T239" s="198" t="s">
        <v>62</v>
      </c>
      <c r="U239" s="224" t="s">
        <v>63</v>
      </c>
      <c r="V239" s="224" t="s">
        <v>63</v>
      </c>
      <c r="W239" s="224" t="s">
        <v>63</v>
      </c>
      <c r="X239" s="224" t="s">
        <v>63</v>
      </c>
      <c r="Y239" s="224" t="s">
        <v>63</v>
      </c>
      <c r="Z239" s="224" t="s">
        <v>63</v>
      </c>
      <c r="AA239" s="224" t="s">
        <v>63</v>
      </c>
      <c r="AB239" s="224"/>
      <c r="AC239" s="195" t="s">
        <v>49</v>
      </c>
      <c r="AD239" s="195" t="s">
        <v>49</v>
      </c>
      <c r="AE239" s="195" t="s">
        <v>49</v>
      </c>
      <c r="AF239" s="195" t="s">
        <v>49</v>
      </c>
      <c r="AG239" s="195" t="s">
        <v>49</v>
      </c>
      <c r="AH239" s="195" t="s">
        <v>49</v>
      </c>
      <c r="AI239" s="43" t="s">
        <v>50</v>
      </c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  <c r="EH239"/>
      <c r="EI239"/>
      <c r="EJ239"/>
      <c r="EK239"/>
      <c r="EL239"/>
      <c r="EM239"/>
      <c r="EN239"/>
      <c r="EO239"/>
      <c r="EP239"/>
      <c r="EQ239"/>
      <c r="ER239"/>
      <c r="ES239"/>
      <c r="ET239"/>
      <c r="EU239"/>
      <c r="EV239"/>
      <c r="EW239"/>
      <c r="EX239"/>
      <c r="EY239"/>
      <c r="EZ239"/>
      <c r="FA239"/>
      <c r="FB239"/>
      <c r="FC239"/>
      <c r="FD239"/>
      <c r="FE239"/>
      <c r="FF239"/>
      <c r="FG239"/>
      <c r="FH239"/>
      <c r="FI239"/>
      <c r="FJ239"/>
      <c r="FK239"/>
      <c r="FL239"/>
      <c r="FM239"/>
      <c r="FN239"/>
      <c r="FO239"/>
      <c r="FP239"/>
      <c r="FQ239"/>
      <c r="FR239"/>
      <c r="FS239"/>
      <c r="FT239"/>
      <c r="FU239"/>
      <c r="FV239"/>
      <c r="FW239"/>
      <c r="FX239"/>
      <c r="FY239"/>
      <c r="FZ239"/>
      <c r="GA239"/>
      <c r="GB239"/>
      <c r="GC239"/>
      <c r="GD239"/>
      <c r="GE239"/>
      <c r="GF239"/>
      <c r="GG239"/>
      <c r="GH239"/>
      <c r="GI239"/>
      <c r="GJ239"/>
      <c r="GK239"/>
      <c r="GL239"/>
      <c r="GM239"/>
      <c r="GN239"/>
      <c r="GO239"/>
      <c r="GP239"/>
      <c r="GQ239"/>
      <c r="GR239"/>
      <c r="GS239"/>
      <c r="GT239"/>
      <c r="GU239"/>
      <c r="GV239"/>
      <c r="GW239"/>
      <c r="GX239"/>
      <c r="GY239"/>
      <c r="GZ239"/>
      <c r="HA239"/>
      <c r="HB239"/>
      <c r="HC239"/>
      <c r="HD239"/>
      <c r="HE239"/>
      <c r="HF239"/>
      <c r="HG239"/>
      <c r="HH239"/>
      <c r="HI239"/>
      <c r="HJ239"/>
      <c r="HK239"/>
      <c r="HL239"/>
      <c r="HM239"/>
      <c r="HN239"/>
      <c r="HO239"/>
    </row>
    <row r="240" spans="1:223" ht="15.75" customHeight="1">
      <c r="A240" s="10">
        <v>239</v>
      </c>
      <c r="B240" s="186" t="s">
        <v>288</v>
      </c>
      <c r="C240" s="175" t="s">
        <v>45</v>
      </c>
      <c r="D240" s="188" t="s">
        <v>46</v>
      </c>
      <c r="E240" s="177">
        <v>168</v>
      </c>
      <c r="F240" s="178">
        <v>41759</v>
      </c>
      <c r="G240" s="178">
        <v>41760</v>
      </c>
      <c r="H240" s="236">
        <f>F240</f>
        <v>41759</v>
      </c>
      <c r="I240" s="179">
        <v>41730</v>
      </c>
      <c r="J240" s="180">
        <v>90</v>
      </c>
      <c r="K240" s="182"/>
      <c r="L240" s="32">
        <f t="shared" si="67"/>
        <v>41849</v>
      </c>
      <c r="M240" s="207" t="s">
        <v>51</v>
      </c>
      <c r="N240" s="200" t="s">
        <v>39</v>
      </c>
      <c r="O240" s="201">
        <v>2212</v>
      </c>
      <c r="P240" s="202">
        <v>41787</v>
      </c>
      <c r="Q240" s="201">
        <v>19826</v>
      </c>
      <c r="R240" s="203">
        <v>41788</v>
      </c>
      <c r="S240" s="204">
        <v>2</v>
      </c>
      <c r="T240" s="205" t="s">
        <v>41</v>
      </c>
      <c r="U240" s="223"/>
      <c r="V240" s="223"/>
      <c r="W240" s="223"/>
      <c r="X240" s="223"/>
      <c r="Y240" s="223"/>
      <c r="Z240" s="223"/>
      <c r="AA240" s="223"/>
      <c r="AB240" s="223"/>
      <c r="AC240" s="206"/>
      <c r="AD240" s="202"/>
      <c r="AE240" s="219"/>
      <c r="AF240" s="202"/>
      <c r="AG240" s="219"/>
      <c r="AH240" s="219"/>
      <c r="AI240" s="42" t="s">
        <v>61</v>
      </c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  <c r="EH240"/>
      <c r="EI240"/>
      <c r="EJ240"/>
      <c r="EK240"/>
      <c r="EL240"/>
      <c r="EM240"/>
      <c r="EN240"/>
      <c r="EO240"/>
      <c r="EP240"/>
      <c r="EQ240"/>
      <c r="ER240"/>
      <c r="ES240"/>
      <c r="ET240"/>
      <c r="EU240"/>
      <c r="EV240"/>
      <c r="EW240"/>
      <c r="EX240"/>
      <c r="EY240"/>
      <c r="EZ240"/>
      <c r="FA240"/>
      <c r="FB240"/>
      <c r="FC240"/>
      <c r="FD240"/>
      <c r="FE240"/>
      <c r="FF240"/>
      <c r="FG240"/>
      <c r="FH240"/>
      <c r="FI240"/>
      <c r="FJ240"/>
      <c r="FK240"/>
      <c r="FL240"/>
      <c r="FM240"/>
      <c r="FN240"/>
      <c r="FO240"/>
      <c r="FP240"/>
      <c r="FQ240"/>
      <c r="FR240"/>
      <c r="FS240"/>
      <c r="FT240"/>
      <c r="FU240"/>
      <c r="FV240"/>
      <c r="FW240"/>
      <c r="FX240"/>
      <c r="FY240"/>
      <c r="FZ240"/>
      <c r="GA240"/>
      <c r="GB240"/>
      <c r="GC240"/>
      <c r="GD240"/>
      <c r="GE240"/>
      <c r="GF240"/>
      <c r="GG240"/>
      <c r="GH240"/>
      <c r="GI240"/>
      <c r="GJ240"/>
      <c r="GK240"/>
      <c r="GL240"/>
      <c r="GM240"/>
      <c r="GN240"/>
      <c r="GO240"/>
      <c r="GP240"/>
      <c r="GQ240"/>
      <c r="GR240"/>
      <c r="GS240"/>
      <c r="GT240"/>
      <c r="GU240"/>
      <c r="GV240"/>
      <c r="GW240"/>
      <c r="GX240"/>
      <c r="GY240"/>
      <c r="GZ240"/>
      <c r="HA240"/>
      <c r="HB240"/>
      <c r="HC240"/>
      <c r="HD240"/>
      <c r="HE240"/>
      <c r="HF240"/>
      <c r="HG240"/>
      <c r="HH240"/>
      <c r="HI240"/>
      <c r="HJ240"/>
      <c r="HK240"/>
      <c r="HL240"/>
      <c r="HM240"/>
      <c r="HN240"/>
      <c r="HO240"/>
    </row>
    <row r="241" spans="1:223" ht="15.75" customHeight="1">
      <c r="A241" s="10">
        <v>240</v>
      </c>
      <c r="B241" s="186" t="s">
        <v>289</v>
      </c>
      <c r="C241" s="175" t="s">
        <v>74</v>
      </c>
      <c r="D241" s="188" t="s">
        <v>75</v>
      </c>
      <c r="E241" s="177">
        <v>54</v>
      </c>
      <c r="F241" s="178">
        <v>41817</v>
      </c>
      <c r="G241" s="178">
        <v>41817</v>
      </c>
      <c r="H241" s="236">
        <f>G241</f>
        <v>41817</v>
      </c>
      <c r="I241" s="179">
        <v>41791</v>
      </c>
      <c r="J241" s="180">
        <v>90</v>
      </c>
      <c r="K241" s="182"/>
      <c r="L241" s="32">
        <f t="shared" si="67"/>
        <v>41907</v>
      </c>
      <c r="M241" s="207" t="s">
        <v>68</v>
      </c>
      <c r="N241" s="200" t="s">
        <v>39</v>
      </c>
      <c r="O241" s="201">
        <v>2317</v>
      </c>
      <c r="P241" s="202">
        <v>41845</v>
      </c>
      <c r="Q241" s="201">
        <v>19866</v>
      </c>
      <c r="R241" s="203">
        <v>41848</v>
      </c>
      <c r="S241" s="204" t="s">
        <v>40</v>
      </c>
      <c r="T241" s="205" t="s">
        <v>41</v>
      </c>
      <c r="U241" s="223"/>
      <c r="V241" s="223"/>
      <c r="W241" s="223"/>
      <c r="X241" s="223"/>
      <c r="Y241" s="223"/>
      <c r="Z241" s="223"/>
      <c r="AA241" s="223"/>
      <c r="AB241" s="223"/>
      <c r="AC241" s="206">
        <v>202</v>
      </c>
      <c r="AD241" s="202">
        <v>41865</v>
      </c>
      <c r="AE241" s="219">
        <v>156</v>
      </c>
      <c r="AF241" s="202">
        <v>41866</v>
      </c>
      <c r="AG241" s="219">
        <v>90</v>
      </c>
      <c r="AH241" s="219" t="s">
        <v>42</v>
      </c>
      <c r="AI241" s="42" t="s">
        <v>43</v>
      </c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  <c r="EH241"/>
      <c r="EI241"/>
      <c r="EJ241"/>
      <c r="EK241"/>
      <c r="EL241"/>
      <c r="EM241"/>
      <c r="EN241"/>
      <c r="EO241"/>
      <c r="EP241"/>
      <c r="EQ241"/>
      <c r="ER241"/>
      <c r="ES241"/>
      <c r="ET241"/>
      <c r="EU241"/>
      <c r="EV241"/>
      <c r="EW241"/>
      <c r="EX241"/>
      <c r="EY241"/>
      <c r="EZ241"/>
      <c r="FA241"/>
      <c r="FB241"/>
      <c r="FC241"/>
      <c r="FD241"/>
      <c r="FE241"/>
      <c r="FF241"/>
      <c r="FG241"/>
      <c r="FH241"/>
      <c r="FI241"/>
      <c r="FJ241"/>
      <c r="FK241"/>
      <c r="FL241"/>
      <c r="FM241"/>
      <c r="FN241"/>
      <c r="FO241"/>
      <c r="FP241"/>
      <c r="FQ241"/>
      <c r="FR241"/>
      <c r="FS241"/>
      <c r="FT241"/>
      <c r="FU241"/>
      <c r="FV241"/>
      <c r="FW241"/>
      <c r="FX241"/>
      <c r="FY241"/>
      <c r="FZ241"/>
      <c r="GA241"/>
      <c r="GB241"/>
      <c r="GC241"/>
      <c r="GD241"/>
      <c r="GE241"/>
      <c r="GF241"/>
      <c r="GG241"/>
      <c r="GH241"/>
      <c r="GI241"/>
      <c r="GJ241"/>
      <c r="GK241"/>
      <c r="GL241"/>
      <c r="GM241"/>
      <c r="GN241"/>
      <c r="GO241"/>
      <c r="GP241"/>
      <c r="GQ241"/>
      <c r="GR241"/>
      <c r="GS241"/>
      <c r="GT241"/>
      <c r="GU241"/>
      <c r="GV241"/>
      <c r="GW241"/>
      <c r="GX241"/>
      <c r="GY241"/>
      <c r="GZ241"/>
      <c r="HA241"/>
      <c r="HB241"/>
      <c r="HC241"/>
      <c r="HD241"/>
      <c r="HE241"/>
      <c r="HF241"/>
      <c r="HG241"/>
      <c r="HH241"/>
      <c r="HI241"/>
      <c r="HJ241"/>
      <c r="HK241"/>
      <c r="HL241"/>
      <c r="HM241"/>
      <c r="HN241"/>
      <c r="HO241"/>
    </row>
    <row r="242" spans="1:223" ht="15.75" customHeight="1">
      <c r="A242" s="10">
        <v>241</v>
      </c>
      <c r="B242" s="247" t="s">
        <v>289</v>
      </c>
      <c r="C242" s="175" t="s">
        <v>74</v>
      </c>
      <c r="D242" s="188" t="s">
        <v>75</v>
      </c>
      <c r="E242" s="177">
        <v>68</v>
      </c>
      <c r="F242" s="178">
        <v>41817</v>
      </c>
      <c r="G242" s="178">
        <v>41897</v>
      </c>
      <c r="H242" s="236" t="s">
        <v>290</v>
      </c>
      <c r="I242" s="179">
        <v>41883</v>
      </c>
      <c r="J242" s="180">
        <v>90</v>
      </c>
      <c r="K242" s="184" t="s">
        <v>58</v>
      </c>
      <c r="L242" s="32">
        <v>41987</v>
      </c>
      <c r="M242" s="207" t="s">
        <v>59</v>
      </c>
      <c r="N242" s="200" t="s">
        <v>60</v>
      </c>
      <c r="O242" s="201">
        <v>2414</v>
      </c>
      <c r="P242" s="202">
        <v>41914</v>
      </c>
      <c r="Q242" s="201">
        <v>19915</v>
      </c>
      <c r="R242" s="203">
        <v>41915</v>
      </c>
      <c r="S242" s="204">
        <v>2</v>
      </c>
      <c r="T242" s="205" t="s">
        <v>41</v>
      </c>
      <c r="U242" s="223"/>
      <c r="V242" s="223"/>
      <c r="W242" s="223"/>
      <c r="X242" s="223"/>
      <c r="Y242" s="223"/>
      <c r="Z242" s="223"/>
      <c r="AA242" s="223"/>
      <c r="AB242" s="223"/>
      <c r="AC242" s="206">
        <v>202</v>
      </c>
      <c r="AD242" s="202">
        <v>41865</v>
      </c>
      <c r="AE242" s="219">
        <v>156</v>
      </c>
      <c r="AF242" s="202">
        <v>41866</v>
      </c>
      <c r="AG242" s="219">
        <v>90</v>
      </c>
      <c r="AH242" s="219" t="s">
        <v>42</v>
      </c>
      <c r="AI242" s="42" t="s">
        <v>43</v>
      </c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  <c r="EH242"/>
      <c r="EI242"/>
      <c r="EJ242"/>
      <c r="EK242"/>
      <c r="EL242"/>
      <c r="EM242"/>
      <c r="EN242"/>
      <c r="EO242"/>
      <c r="EP242"/>
      <c r="EQ242"/>
      <c r="ER242"/>
      <c r="ES242"/>
      <c r="ET242"/>
      <c r="EU242"/>
      <c r="EV242"/>
      <c r="EW242"/>
      <c r="EX242"/>
      <c r="EY242"/>
      <c r="EZ242"/>
      <c r="FA242"/>
      <c r="FB242"/>
      <c r="FC242"/>
      <c r="FD242"/>
      <c r="FE242"/>
      <c r="FF242"/>
      <c r="FG242"/>
      <c r="FH242"/>
      <c r="FI242"/>
      <c r="FJ242"/>
      <c r="FK242"/>
      <c r="FL242"/>
      <c r="FM242"/>
      <c r="FN242"/>
      <c r="FO242"/>
      <c r="FP242"/>
      <c r="FQ242"/>
      <c r="FR242"/>
      <c r="FS242"/>
      <c r="FT242"/>
      <c r="FU242"/>
      <c r="FV242"/>
      <c r="FW242"/>
      <c r="FX242"/>
      <c r="FY242"/>
      <c r="FZ242"/>
      <c r="GA242"/>
      <c r="GB242"/>
      <c r="GC242"/>
      <c r="GD242"/>
      <c r="GE242"/>
      <c r="GF242"/>
      <c r="GG242"/>
      <c r="GH242"/>
      <c r="GI242"/>
      <c r="GJ242"/>
      <c r="GK242"/>
      <c r="GL242"/>
      <c r="GM242"/>
      <c r="GN242"/>
      <c r="GO242"/>
      <c r="GP242"/>
      <c r="GQ242"/>
      <c r="GR242"/>
      <c r="GS242"/>
      <c r="GT242"/>
      <c r="GU242"/>
      <c r="GV242"/>
      <c r="GW242"/>
      <c r="GX242"/>
      <c r="GY242"/>
      <c r="GZ242"/>
      <c r="HA242"/>
      <c r="HB242"/>
      <c r="HC242"/>
      <c r="HD242"/>
      <c r="HE242"/>
      <c r="HF242"/>
      <c r="HG242"/>
      <c r="HH242"/>
      <c r="HI242"/>
      <c r="HJ242"/>
      <c r="HK242"/>
      <c r="HL242"/>
      <c r="HM242"/>
      <c r="HN242"/>
      <c r="HO242"/>
    </row>
    <row r="243" spans="1:223" ht="15.75" customHeight="1">
      <c r="A243" s="10">
        <v>242</v>
      </c>
      <c r="B243" s="186" t="s">
        <v>291</v>
      </c>
      <c r="C243" s="175" t="s">
        <v>45</v>
      </c>
      <c r="D243" s="188" t="s">
        <v>46</v>
      </c>
      <c r="E243" s="177">
        <v>1604</v>
      </c>
      <c r="F243" s="178">
        <v>41759</v>
      </c>
      <c r="G243" s="178">
        <v>41760</v>
      </c>
      <c r="H243" s="236">
        <f>F243</f>
        <v>41759</v>
      </c>
      <c r="I243" s="179">
        <v>41730</v>
      </c>
      <c r="J243" s="180">
        <v>90</v>
      </c>
      <c r="K243" s="182"/>
      <c r="L243" s="32">
        <f t="shared" ref="L243:L248" si="68">SUM(H243+J243)</f>
        <v>41849</v>
      </c>
      <c r="M243" s="207" t="s">
        <v>51</v>
      </c>
      <c r="N243" s="200" t="s">
        <v>39</v>
      </c>
      <c r="O243" s="201">
        <v>2212</v>
      </c>
      <c r="P243" s="202">
        <v>41787</v>
      </c>
      <c r="Q243" s="201">
        <v>19826</v>
      </c>
      <c r="R243" s="203">
        <v>41788</v>
      </c>
      <c r="S243" s="204">
        <v>2</v>
      </c>
      <c r="T243" s="205" t="s">
        <v>41</v>
      </c>
      <c r="U243" s="223"/>
      <c r="V243" s="223"/>
      <c r="W243" s="223"/>
      <c r="X243" s="223"/>
      <c r="Y243" s="223"/>
      <c r="Z243" s="223"/>
      <c r="AA243" s="223"/>
      <c r="AB243" s="223"/>
      <c r="AC243" s="206"/>
      <c r="AD243" s="202"/>
      <c r="AE243" s="219"/>
      <c r="AF243" s="202"/>
      <c r="AG243" s="219"/>
      <c r="AH243" s="219"/>
      <c r="AI243" s="42" t="s">
        <v>61</v>
      </c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  <c r="EH243"/>
      <c r="EI243"/>
      <c r="EJ243"/>
      <c r="EK243"/>
      <c r="EL243"/>
      <c r="EM243"/>
      <c r="EN243"/>
      <c r="EO243"/>
      <c r="EP243"/>
      <c r="EQ243"/>
      <c r="ER243"/>
      <c r="ES243"/>
      <c r="ET243"/>
      <c r="EU243"/>
      <c r="EV243"/>
      <c r="EW243"/>
      <c r="EX243"/>
      <c r="EY243"/>
      <c r="EZ243"/>
      <c r="FA243"/>
      <c r="FB243"/>
      <c r="FC243"/>
      <c r="FD243"/>
      <c r="FE243"/>
      <c r="FF243"/>
      <c r="FG243"/>
      <c r="FH243"/>
      <c r="FI243"/>
      <c r="FJ243"/>
      <c r="FK243"/>
      <c r="FL243"/>
      <c r="FM243"/>
      <c r="FN243"/>
      <c r="FO243"/>
      <c r="FP243"/>
      <c r="FQ243"/>
      <c r="FR243"/>
      <c r="FS243"/>
      <c r="FT243"/>
      <c r="FU243"/>
      <c r="FV243"/>
      <c r="FW243"/>
      <c r="FX243"/>
      <c r="FY243"/>
      <c r="FZ243"/>
      <c r="GA243"/>
      <c r="GB243"/>
      <c r="GC243"/>
      <c r="GD243"/>
      <c r="GE243"/>
      <c r="GF243"/>
      <c r="GG243"/>
      <c r="GH243"/>
      <c r="GI243"/>
      <c r="GJ243"/>
      <c r="GK243"/>
      <c r="GL243"/>
      <c r="GM243"/>
      <c r="GN243"/>
      <c r="GO243"/>
      <c r="GP243"/>
      <c r="GQ243"/>
      <c r="GR243"/>
      <c r="GS243"/>
      <c r="GT243"/>
      <c r="GU243"/>
      <c r="GV243"/>
      <c r="GW243"/>
      <c r="GX243"/>
      <c r="GY243"/>
      <c r="GZ243"/>
      <c r="HA243"/>
      <c r="HB243"/>
      <c r="HC243"/>
      <c r="HD243"/>
      <c r="HE243"/>
      <c r="HF243"/>
      <c r="HG243"/>
      <c r="HH243"/>
      <c r="HI243"/>
      <c r="HJ243"/>
      <c r="HK243"/>
      <c r="HL243"/>
      <c r="HM243"/>
      <c r="HN243"/>
      <c r="HO243"/>
    </row>
    <row r="244" spans="1:223" ht="15.75" customHeight="1">
      <c r="A244" s="10">
        <v>243</v>
      </c>
      <c r="B244" s="186" t="s">
        <v>291</v>
      </c>
      <c r="C244" s="175" t="s">
        <v>45</v>
      </c>
      <c r="D244" s="188" t="s">
        <v>46</v>
      </c>
      <c r="E244" s="177">
        <v>1670</v>
      </c>
      <c r="F244" s="178">
        <v>41759</v>
      </c>
      <c r="G244" s="178">
        <v>41843</v>
      </c>
      <c r="H244" s="236">
        <v>41849</v>
      </c>
      <c r="I244" s="179">
        <v>41821</v>
      </c>
      <c r="J244" s="180">
        <v>90</v>
      </c>
      <c r="K244" s="181" t="s">
        <v>58</v>
      </c>
      <c r="L244" s="32">
        <f t="shared" si="68"/>
        <v>41939</v>
      </c>
      <c r="M244" s="199" t="s">
        <v>64</v>
      </c>
      <c r="N244" s="200" t="s">
        <v>60</v>
      </c>
      <c r="O244" s="201">
        <v>2343</v>
      </c>
      <c r="P244" s="202">
        <v>41856</v>
      </c>
      <c r="Q244" s="201">
        <v>19873</v>
      </c>
      <c r="R244" s="203">
        <v>41857</v>
      </c>
      <c r="S244" s="204">
        <v>4</v>
      </c>
      <c r="T244" s="205" t="s">
        <v>41</v>
      </c>
      <c r="U244" s="223"/>
      <c r="V244" s="223"/>
      <c r="W244" s="223"/>
      <c r="X244" s="223"/>
      <c r="Y244" s="223"/>
      <c r="Z244" s="223"/>
      <c r="AA244" s="223"/>
      <c r="AB244" s="223"/>
      <c r="AC244" s="206"/>
      <c r="AD244" s="202"/>
      <c r="AE244" s="219"/>
      <c r="AF244" s="202"/>
      <c r="AG244" s="219"/>
      <c r="AH244" s="219"/>
      <c r="AI244" s="42" t="s">
        <v>61</v>
      </c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  <c r="EH244"/>
      <c r="EI244"/>
      <c r="EJ244"/>
      <c r="EK244"/>
      <c r="EL244"/>
      <c r="EM244"/>
      <c r="EN244"/>
      <c r="EO244"/>
      <c r="EP244"/>
      <c r="EQ244"/>
      <c r="ER244"/>
      <c r="ES244"/>
      <c r="ET244"/>
      <c r="EU244"/>
      <c r="EV244"/>
      <c r="EW244"/>
      <c r="EX244"/>
      <c r="EY244"/>
      <c r="EZ244"/>
      <c r="FA244"/>
      <c r="FB244"/>
      <c r="FC244"/>
      <c r="FD244"/>
      <c r="FE244"/>
      <c r="FF244"/>
      <c r="FG244"/>
      <c r="FH244"/>
      <c r="FI244"/>
      <c r="FJ244"/>
      <c r="FK244"/>
      <c r="FL244"/>
      <c r="FM244"/>
      <c r="FN244"/>
      <c r="FO244"/>
      <c r="FP244"/>
      <c r="FQ244"/>
      <c r="FR244"/>
      <c r="FS244"/>
      <c r="FT244"/>
      <c r="FU244"/>
      <c r="FV244"/>
      <c r="FW244"/>
      <c r="FX244"/>
      <c r="FY244"/>
      <c r="FZ244"/>
      <c r="GA244"/>
      <c r="GB244"/>
      <c r="GC244"/>
      <c r="GD244"/>
      <c r="GE244"/>
      <c r="GF244"/>
      <c r="GG244"/>
      <c r="GH244"/>
      <c r="GI244"/>
      <c r="GJ244"/>
      <c r="GK244"/>
      <c r="GL244"/>
      <c r="GM244"/>
      <c r="GN244"/>
      <c r="GO244"/>
      <c r="GP244"/>
      <c r="GQ244"/>
      <c r="GR244"/>
      <c r="GS244"/>
      <c r="GT244"/>
      <c r="GU244"/>
      <c r="GV244"/>
      <c r="GW244"/>
      <c r="GX244"/>
      <c r="GY244"/>
      <c r="GZ244"/>
      <c r="HA244"/>
      <c r="HB244"/>
      <c r="HC244"/>
      <c r="HD244"/>
      <c r="HE244"/>
      <c r="HF244"/>
      <c r="HG244"/>
      <c r="HH244"/>
      <c r="HI244"/>
      <c r="HJ244"/>
      <c r="HK244"/>
      <c r="HL244"/>
      <c r="HM244"/>
      <c r="HN244"/>
      <c r="HO244"/>
    </row>
    <row r="245" spans="1:223" ht="15.75" customHeight="1">
      <c r="A245" s="10">
        <v>244</v>
      </c>
      <c r="B245" s="186" t="s">
        <v>291</v>
      </c>
      <c r="C245" s="175" t="s">
        <v>45</v>
      </c>
      <c r="D245" s="188" t="s">
        <v>46</v>
      </c>
      <c r="E245" s="177">
        <v>1654</v>
      </c>
      <c r="F245" s="178">
        <v>41817</v>
      </c>
      <c r="G245" s="178">
        <v>41818</v>
      </c>
      <c r="H245" s="236">
        <f>F245</f>
        <v>41817</v>
      </c>
      <c r="I245" s="179">
        <v>41791</v>
      </c>
      <c r="J245" s="180">
        <v>90</v>
      </c>
      <c r="K245" s="182"/>
      <c r="L245" s="32">
        <f t="shared" si="68"/>
        <v>41907</v>
      </c>
      <c r="M245" s="207" t="s">
        <v>68</v>
      </c>
      <c r="N245" s="200" t="s">
        <v>39</v>
      </c>
      <c r="O245" s="201">
        <v>2317</v>
      </c>
      <c r="P245" s="202">
        <v>41845</v>
      </c>
      <c r="Q245" s="201">
        <v>19866</v>
      </c>
      <c r="R245" s="203">
        <v>41848</v>
      </c>
      <c r="S245" s="204" t="s">
        <v>40</v>
      </c>
      <c r="T245" s="205" t="s">
        <v>41</v>
      </c>
      <c r="U245" s="223"/>
      <c r="V245" s="223"/>
      <c r="W245" s="223"/>
      <c r="X245" s="223"/>
      <c r="Y245" s="223"/>
      <c r="Z245" s="223"/>
      <c r="AA245" s="223"/>
      <c r="AB245" s="223"/>
      <c r="AC245" s="206">
        <v>197</v>
      </c>
      <c r="AD245" s="202">
        <v>41850</v>
      </c>
      <c r="AE245" s="219">
        <v>145</v>
      </c>
      <c r="AF245" s="202">
        <v>41851</v>
      </c>
      <c r="AG245" s="219">
        <v>80</v>
      </c>
      <c r="AH245" s="219" t="s">
        <v>42</v>
      </c>
      <c r="AI245" s="42" t="s">
        <v>43</v>
      </c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  <c r="EH245"/>
      <c r="EI245"/>
      <c r="EJ245"/>
      <c r="EK245"/>
      <c r="EL245"/>
      <c r="EM245"/>
      <c r="EN245"/>
      <c r="EO245"/>
      <c r="EP245"/>
      <c r="EQ245"/>
      <c r="ER245"/>
      <c r="ES245"/>
      <c r="ET245"/>
      <c r="EU245"/>
      <c r="EV245"/>
      <c r="EW245"/>
      <c r="EX245"/>
      <c r="EY245"/>
      <c r="EZ245"/>
      <c r="FA245"/>
      <c r="FB245"/>
      <c r="FC245"/>
      <c r="FD245"/>
      <c r="FE245"/>
      <c r="FF245"/>
      <c r="FG245"/>
      <c r="FH245"/>
      <c r="FI245"/>
      <c r="FJ245"/>
      <c r="FK245"/>
      <c r="FL245"/>
      <c r="FM245"/>
      <c r="FN245"/>
      <c r="FO245"/>
      <c r="FP245"/>
      <c r="FQ245"/>
      <c r="FR245"/>
      <c r="FS245"/>
      <c r="FT245"/>
      <c r="FU245"/>
      <c r="FV245"/>
      <c r="FW245"/>
      <c r="FX245"/>
      <c r="FY245"/>
      <c r="FZ245"/>
      <c r="GA245"/>
      <c r="GB245"/>
      <c r="GC245"/>
      <c r="GD245"/>
      <c r="GE245"/>
      <c r="GF245"/>
      <c r="GG245"/>
      <c r="GH245"/>
      <c r="GI245"/>
      <c r="GJ245"/>
      <c r="GK245"/>
      <c r="GL245"/>
      <c r="GM245"/>
      <c r="GN245"/>
      <c r="GO245"/>
      <c r="GP245"/>
      <c r="GQ245"/>
      <c r="GR245"/>
      <c r="GS245"/>
      <c r="GT245"/>
      <c r="GU245"/>
      <c r="GV245"/>
      <c r="GW245"/>
      <c r="GX245"/>
      <c r="GY245"/>
      <c r="GZ245"/>
      <c r="HA245"/>
      <c r="HB245"/>
      <c r="HC245"/>
      <c r="HD245"/>
      <c r="HE245"/>
      <c r="HF245"/>
      <c r="HG245"/>
      <c r="HH245"/>
      <c r="HI245"/>
      <c r="HJ245"/>
      <c r="HK245"/>
      <c r="HL245"/>
      <c r="HM245"/>
      <c r="HN245"/>
      <c r="HO245"/>
    </row>
    <row r="246" spans="1:223" ht="15.75" customHeight="1">
      <c r="A246" s="10">
        <v>245</v>
      </c>
      <c r="B246" s="247" t="s">
        <v>291</v>
      </c>
      <c r="C246" s="175" t="s">
        <v>45</v>
      </c>
      <c r="D246" s="188" t="s">
        <v>46</v>
      </c>
      <c r="E246" s="177">
        <v>1715</v>
      </c>
      <c r="F246" s="178">
        <v>41817</v>
      </c>
      <c r="G246" s="178">
        <v>41907</v>
      </c>
      <c r="H246" s="236">
        <f t="shared" ref="H246:H247" si="69">G246</f>
        <v>41907</v>
      </c>
      <c r="I246" s="179">
        <v>41883</v>
      </c>
      <c r="J246" s="180">
        <v>90</v>
      </c>
      <c r="K246" s="181" t="s">
        <v>58</v>
      </c>
      <c r="L246" s="32">
        <f t="shared" si="68"/>
        <v>41997</v>
      </c>
      <c r="M246" s="207" t="s">
        <v>59</v>
      </c>
      <c r="N246" s="200" t="s">
        <v>60</v>
      </c>
      <c r="O246" s="201">
        <v>2419</v>
      </c>
      <c r="P246" s="202">
        <v>41926</v>
      </c>
      <c r="Q246" s="201">
        <v>19923</v>
      </c>
      <c r="R246" s="203">
        <v>41927</v>
      </c>
      <c r="S246" s="204" t="s">
        <v>40</v>
      </c>
      <c r="T246" s="205" t="s">
        <v>41</v>
      </c>
      <c r="U246" s="223"/>
      <c r="V246" s="223"/>
      <c r="W246" s="223"/>
      <c r="X246" s="223"/>
      <c r="Y246" s="223"/>
      <c r="Z246" s="223"/>
      <c r="AA246" s="223"/>
      <c r="AB246" s="223"/>
      <c r="AC246" s="206">
        <v>197</v>
      </c>
      <c r="AD246" s="202">
        <v>41850</v>
      </c>
      <c r="AE246" s="219">
        <v>145</v>
      </c>
      <c r="AF246" s="202">
        <v>41851</v>
      </c>
      <c r="AG246" s="219">
        <v>80</v>
      </c>
      <c r="AH246" s="219" t="s">
        <v>42</v>
      </c>
      <c r="AI246" s="42" t="s">
        <v>43</v>
      </c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  <c r="EG246"/>
      <c r="EH246"/>
      <c r="EI246"/>
      <c r="EJ246"/>
      <c r="EK246"/>
      <c r="EL246"/>
      <c r="EM246"/>
      <c r="EN246"/>
      <c r="EO246"/>
      <c r="EP246"/>
      <c r="EQ246"/>
      <c r="ER246"/>
      <c r="ES246"/>
      <c r="ET246"/>
      <c r="EU246"/>
      <c r="EV246"/>
      <c r="EW246"/>
      <c r="EX246"/>
      <c r="EY246"/>
      <c r="EZ246"/>
      <c r="FA246"/>
      <c r="FB246"/>
      <c r="FC246"/>
      <c r="FD246"/>
      <c r="FE246"/>
      <c r="FF246"/>
      <c r="FG246"/>
      <c r="FH246"/>
      <c r="FI246"/>
      <c r="FJ246"/>
      <c r="FK246"/>
      <c r="FL246"/>
      <c r="FM246"/>
      <c r="FN246"/>
      <c r="FO246"/>
      <c r="FP246"/>
      <c r="FQ246"/>
      <c r="FR246"/>
      <c r="FS246"/>
      <c r="FT246"/>
      <c r="FU246"/>
      <c r="FV246"/>
      <c r="FW246"/>
      <c r="FX246"/>
      <c r="FY246"/>
      <c r="FZ246"/>
      <c r="GA246"/>
      <c r="GB246"/>
      <c r="GC246"/>
      <c r="GD246"/>
      <c r="GE246"/>
      <c r="GF246"/>
      <c r="GG246"/>
      <c r="GH246"/>
      <c r="GI246"/>
      <c r="GJ246"/>
      <c r="GK246"/>
      <c r="GL246"/>
      <c r="GM246"/>
      <c r="GN246"/>
      <c r="GO246"/>
      <c r="GP246"/>
      <c r="GQ246"/>
      <c r="GR246"/>
      <c r="GS246"/>
      <c r="GT246"/>
      <c r="GU246"/>
      <c r="GV246"/>
      <c r="GW246"/>
      <c r="GX246"/>
      <c r="GY246"/>
      <c r="GZ246"/>
      <c r="HA246"/>
      <c r="HB246"/>
      <c r="HC246"/>
      <c r="HD246"/>
      <c r="HE246"/>
      <c r="HF246"/>
      <c r="HG246"/>
      <c r="HH246"/>
      <c r="HI246"/>
      <c r="HJ246"/>
      <c r="HK246"/>
      <c r="HL246"/>
      <c r="HM246"/>
      <c r="HN246"/>
      <c r="HO246"/>
    </row>
    <row r="247" spans="1:223" ht="15.75" customHeight="1">
      <c r="A247" s="10">
        <v>246</v>
      </c>
      <c r="B247" s="186" t="s">
        <v>292</v>
      </c>
      <c r="C247" s="175" t="s">
        <v>95</v>
      </c>
      <c r="D247" s="176" t="s">
        <v>96</v>
      </c>
      <c r="E247" s="177">
        <v>2005</v>
      </c>
      <c r="F247" s="178">
        <v>41684</v>
      </c>
      <c r="G247" s="178">
        <v>41684</v>
      </c>
      <c r="H247" s="236">
        <f t="shared" si="69"/>
        <v>41684</v>
      </c>
      <c r="I247" s="179">
        <v>41671</v>
      </c>
      <c r="J247" s="180">
        <v>90</v>
      </c>
      <c r="K247" s="182"/>
      <c r="L247" s="32">
        <f t="shared" si="68"/>
        <v>41774</v>
      </c>
      <c r="M247" s="215" t="s">
        <v>109</v>
      </c>
      <c r="N247" s="200" t="s">
        <v>39</v>
      </c>
      <c r="O247" s="201">
        <v>2113</v>
      </c>
      <c r="P247" s="202">
        <v>41724</v>
      </c>
      <c r="Q247" s="201">
        <v>19786</v>
      </c>
      <c r="R247" s="203">
        <v>41725</v>
      </c>
      <c r="S247" s="204">
        <v>2</v>
      </c>
      <c r="T247" s="205" t="s">
        <v>41</v>
      </c>
      <c r="U247" s="223"/>
      <c r="V247" s="223"/>
      <c r="W247" s="223"/>
      <c r="X247" s="223"/>
      <c r="Y247" s="223"/>
      <c r="Z247" s="223"/>
      <c r="AA247" s="223"/>
      <c r="AB247" s="223"/>
      <c r="AC247" s="206"/>
      <c r="AD247" s="202"/>
      <c r="AE247" s="219"/>
      <c r="AF247" s="202"/>
      <c r="AG247" s="219"/>
      <c r="AH247" s="219"/>
      <c r="AI247" s="42" t="s">
        <v>61</v>
      </c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  <c r="EH247"/>
      <c r="EI247"/>
      <c r="EJ247"/>
      <c r="EK247"/>
      <c r="EL247"/>
      <c r="EM247"/>
      <c r="EN247"/>
      <c r="EO247"/>
      <c r="EP247"/>
      <c r="EQ247"/>
      <c r="ER247"/>
      <c r="ES247"/>
      <c r="ET247"/>
      <c r="EU247"/>
      <c r="EV247"/>
      <c r="EW247"/>
      <c r="EX247"/>
      <c r="EY247"/>
      <c r="EZ247"/>
      <c r="FA247"/>
      <c r="FB247"/>
      <c r="FC247"/>
      <c r="FD247"/>
      <c r="FE247"/>
      <c r="FF247"/>
      <c r="FG247"/>
      <c r="FH247"/>
      <c r="FI247"/>
      <c r="FJ247"/>
      <c r="FK247"/>
      <c r="FL247"/>
      <c r="FM247"/>
      <c r="FN247"/>
      <c r="FO247"/>
      <c r="FP247"/>
      <c r="FQ247"/>
      <c r="FR247"/>
      <c r="FS247"/>
      <c r="FT247"/>
      <c r="FU247"/>
      <c r="FV247"/>
      <c r="FW247"/>
      <c r="FX247"/>
      <c r="FY247"/>
      <c r="FZ247"/>
      <c r="GA247"/>
      <c r="GB247"/>
      <c r="GC247"/>
      <c r="GD247"/>
      <c r="GE247"/>
      <c r="GF247"/>
      <c r="GG247"/>
      <c r="GH247"/>
      <c r="GI247"/>
      <c r="GJ247"/>
      <c r="GK247"/>
      <c r="GL247"/>
      <c r="GM247"/>
      <c r="GN247"/>
      <c r="GO247"/>
      <c r="GP247"/>
      <c r="GQ247"/>
      <c r="GR247"/>
      <c r="GS247"/>
      <c r="GT247"/>
      <c r="GU247"/>
      <c r="GV247"/>
      <c r="GW247"/>
      <c r="GX247"/>
      <c r="GY247"/>
      <c r="GZ247"/>
      <c r="HA247"/>
      <c r="HB247"/>
      <c r="HC247"/>
      <c r="HD247"/>
      <c r="HE247"/>
      <c r="HF247"/>
      <c r="HG247"/>
      <c r="HH247"/>
      <c r="HI247"/>
      <c r="HJ247"/>
      <c r="HK247"/>
      <c r="HL247"/>
      <c r="HM247"/>
      <c r="HN247"/>
      <c r="HO247"/>
    </row>
    <row r="248" spans="1:223" ht="15.75" customHeight="1">
      <c r="A248" s="10">
        <v>247</v>
      </c>
      <c r="B248" s="186" t="s">
        <v>292</v>
      </c>
      <c r="C248" s="175" t="s">
        <v>95</v>
      </c>
      <c r="D248" s="176" t="s">
        <v>96</v>
      </c>
      <c r="E248" s="177">
        <v>2051</v>
      </c>
      <c r="F248" s="178">
        <v>41684</v>
      </c>
      <c r="G248" s="178">
        <v>41773</v>
      </c>
      <c r="H248" s="236">
        <v>41774</v>
      </c>
      <c r="I248" s="179">
        <v>41760</v>
      </c>
      <c r="J248" s="180">
        <v>90</v>
      </c>
      <c r="K248" s="181" t="s">
        <v>58</v>
      </c>
      <c r="L248" s="32">
        <f t="shared" si="68"/>
        <v>41864</v>
      </c>
      <c r="M248" s="215" t="s">
        <v>110</v>
      </c>
      <c r="N248" s="200" t="s">
        <v>60</v>
      </c>
      <c r="O248" s="201">
        <v>2244</v>
      </c>
      <c r="P248" s="202">
        <v>41801</v>
      </c>
      <c r="Q248" s="201">
        <v>19836</v>
      </c>
      <c r="R248" s="203">
        <v>41802</v>
      </c>
      <c r="S248" s="204">
        <v>3</v>
      </c>
      <c r="T248" s="206" t="s">
        <v>62</v>
      </c>
      <c r="U248" s="223" t="s">
        <v>53</v>
      </c>
      <c r="V248" s="223" t="s">
        <v>53</v>
      </c>
      <c r="W248" s="223"/>
      <c r="X248" s="223"/>
      <c r="Y248" s="223" t="s">
        <v>53</v>
      </c>
      <c r="Z248" s="223"/>
      <c r="AA248" s="223"/>
      <c r="AB248" s="223"/>
      <c r="AC248" s="206"/>
      <c r="AD248" s="202"/>
      <c r="AE248" s="219"/>
      <c r="AF248" s="202"/>
      <c r="AG248" s="219"/>
      <c r="AH248" s="219"/>
      <c r="AI248" s="42" t="s">
        <v>61</v>
      </c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  <c r="EH248"/>
      <c r="EI248"/>
      <c r="EJ248"/>
      <c r="EK248"/>
      <c r="EL248"/>
      <c r="EM248"/>
      <c r="EN248"/>
      <c r="EO248"/>
      <c r="EP248"/>
      <c r="EQ248"/>
      <c r="ER248"/>
      <c r="ES248"/>
      <c r="ET248"/>
      <c r="EU248"/>
      <c r="EV248"/>
      <c r="EW248"/>
      <c r="EX248"/>
      <c r="EY248"/>
      <c r="EZ248"/>
      <c r="FA248"/>
      <c r="FB248"/>
      <c r="FC248"/>
      <c r="FD248"/>
      <c r="FE248"/>
      <c r="FF248"/>
      <c r="FG248"/>
      <c r="FH248"/>
      <c r="FI248"/>
      <c r="FJ248"/>
      <c r="FK248"/>
      <c r="FL248"/>
      <c r="FM248"/>
      <c r="FN248"/>
      <c r="FO248"/>
      <c r="FP248"/>
      <c r="FQ248"/>
      <c r="FR248"/>
      <c r="FS248"/>
      <c r="FT248"/>
      <c r="FU248"/>
      <c r="FV248"/>
      <c r="FW248"/>
      <c r="FX248"/>
      <c r="FY248"/>
      <c r="FZ248"/>
      <c r="GA248"/>
      <c r="GB248"/>
      <c r="GC248"/>
      <c r="GD248"/>
      <c r="GE248"/>
      <c r="GF248"/>
      <c r="GG248"/>
      <c r="GH248"/>
      <c r="GI248"/>
      <c r="GJ248"/>
      <c r="GK248"/>
      <c r="GL248"/>
      <c r="GM248"/>
      <c r="GN248"/>
      <c r="GO248"/>
      <c r="GP248"/>
      <c r="GQ248"/>
      <c r="GR248"/>
      <c r="GS248"/>
      <c r="GT248"/>
      <c r="GU248"/>
      <c r="GV248"/>
      <c r="GW248"/>
      <c r="GX248"/>
      <c r="GY248"/>
      <c r="GZ248"/>
      <c r="HA248"/>
      <c r="HB248"/>
      <c r="HC248"/>
      <c r="HD248"/>
      <c r="HE248"/>
      <c r="HF248"/>
      <c r="HG248"/>
      <c r="HH248"/>
      <c r="HI248"/>
      <c r="HJ248"/>
      <c r="HK248"/>
      <c r="HL248"/>
      <c r="HM248"/>
      <c r="HN248"/>
      <c r="HO248"/>
    </row>
    <row r="249" spans="1:223" ht="15.75" customHeight="1">
      <c r="A249" s="10">
        <v>248</v>
      </c>
      <c r="B249" s="186" t="s">
        <v>293</v>
      </c>
      <c r="C249" s="175" t="s">
        <v>95</v>
      </c>
      <c r="D249" s="176" t="s">
        <v>96</v>
      </c>
      <c r="E249" s="177">
        <v>890</v>
      </c>
      <c r="F249" s="178">
        <v>41798</v>
      </c>
      <c r="G249" s="178">
        <v>41799</v>
      </c>
      <c r="H249" s="236">
        <v>41803</v>
      </c>
      <c r="I249" s="179">
        <v>41791</v>
      </c>
      <c r="J249" s="180">
        <v>180</v>
      </c>
      <c r="K249" s="181"/>
      <c r="L249" s="32">
        <f>SUM(H249+J249)-1</f>
        <v>41982</v>
      </c>
      <c r="M249" s="207" t="s">
        <v>51</v>
      </c>
      <c r="N249" s="200" t="s">
        <v>39</v>
      </c>
      <c r="O249" s="201">
        <v>2252</v>
      </c>
      <c r="P249" s="202">
        <v>41802</v>
      </c>
      <c r="Q249" s="201">
        <v>19837</v>
      </c>
      <c r="R249" s="203">
        <v>41803</v>
      </c>
      <c r="S249" s="204" t="s">
        <v>97</v>
      </c>
      <c r="T249" s="206" t="s">
        <v>62</v>
      </c>
      <c r="U249" s="223"/>
      <c r="V249" s="223"/>
      <c r="W249" s="223"/>
      <c r="X249" s="223"/>
      <c r="Y249" s="223" t="s">
        <v>53</v>
      </c>
      <c r="Z249" s="223"/>
      <c r="AA249" s="223"/>
      <c r="AB249" s="223"/>
      <c r="AC249" s="220">
        <v>170</v>
      </c>
      <c r="AD249" s="202">
        <v>41814</v>
      </c>
      <c r="AE249" s="219">
        <v>119</v>
      </c>
      <c r="AF249" s="202">
        <v>41815</v>
      </c>
      <c r="AG249" s="219">
        <v>38</v>
      </c>
      <c r="AH249" s="219" t="s">
        <v>67</v>
      </c>
      <c r="AI249" s="42" t="s">
        <v>43</v>
      </c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  <c r="EF249"/>
      <c r="EG249"/>
      <c r="EH249"/>
      <c r="EI249"/>
      <c r="EJ249"/>
      <c r="EK249"/>
      <c r="EL249"/>
      <c r="EM249"/>
      <c r="EN249"/>
      <c r="EO249"/>
      <c r="EP249"/>
      <c r="EQ249"/>
      <c r="ER249"/>
      <c r="ES249"/>
      <c r="ET249"/>
      <c r="EU249"/>
      <c r="EV249"/>
      <c r="EW249"/>
      <c r="EX249"/>
      <c r="EY249"/>
      <c r="EZ249"/>
      <c r="FA249"/>
      <c r="FB249"/>
      <c r="FC249"/>
      <c r="FD249"/>
      <c r="FE249"/>
      <c r="FF249"/>
      <c r="FG249"/>
      <c r="FH249"/>
      <c r="FI249"/>
      <c r="FJ249"/>
      <c r="FK249"/>
      <c r="FL249"/>
      <c r="FM249"/>
      <c r="FN249"/>
      <c r="FO249"/>
      <c r="FP249"/>
      <c r="FQ249"/>
      <c r="FR249"/>
      <c r="FS249"/>
      <c r="FT249"/>
      <c r="FU249"/>
      <c r="FV249"/>
      <c r="FW249"/>
      <c r="FX249"/>
      <c r="FY249"/>
      <c r="FZ249"/>
      <c r="GA249"/>
      <c r="GB249"/>
      <c r="GC249"/>
      <c r="GD249"/>
      <c r="GE249"/>
      <c r="GF249"/>
      <c r="GG249"/>
      <c r="GH249"/>
      <c r="GI249"/>
      <c r="GJ249"/>
      <c r="GK249"/>
      <c r="GL249"/>
      <c r="GM249"/>
      <c r="GN249"/>
      <c r="GO249"/>
      <c r="GP249"/>
      <c r="GQ249"/>
      <c r="GR249"/>
      <c r="GS249"/>
      <c r="GT249"/>
      <c r="GU249"/>
      <c r="GV249"/>
      <c r="GW249"/>
      <c r="GX249"/>
      <c r="GY249"/>
      <c r="GZ249"/>
      <c r="HA249"/>
      <c r="HB249"/>
      <c r="HC249"/>
      <c r="HD249"/>
      <c r="HE249"/>
      <c r="HF249"/>
      <c r="HG249"/>
      <c r="HH249"/>
      <c r="HI249"/>
      <c r="HJ249"/>
      <c r="HK249"/>
      <c r="HL249"/>
      <c r="HM249"/>
      <c r="HN249"/>
      <c r="HO249"/>
    </row>
    <row r="250" spans="1:223" ht="15.75" customHeight="1">
      <c r="A250" s="10">
        <v>249</v>
      </c>
      <c r="B250" s="170" t="s">
        <v>294</v>
      </c>
      <c r="C250" s="163" t="s">
        <v>127</v>
      </c>
      <c r="D250" s="164" t="s">
        <v>131</v>
      </c>
      <c r="E250" s="165">
        <v>56</v>
      </c>
      <c r="F250" s="166">
        <v>41695</v>
      </c>
      <c r="G250" s="166">
        <v>41695</v>
      </c>
      <c r="H250" s="233">
        <v>41695</v>
      </c>
      <c r="I250" s="167">
        <v>41699</v>
      </c>
      <c r="J250" s="168">
        <v>90</v>
      </c>
      <c r="K250" s="183"/>
      <c r="L250" s="32">
        <f t="shared" ref="L250:L266" si="70">SUM(H250+J250)</f>
        <v>41785</v>
      </c>
      <c r="M250" s="216" t="s">
        <v>295</v>
      </c>
      <c r="N250" s="193" t="s">
        <v>39</v>
      </c>
      <c r="O250" s="217" t="s">
        <v>48</v>
      </c>
      <c r="P250" s="195" t="s">
        <v>49</v>
      </c>
      <c r="Q250" s="195" t="s">
        <v>49</v>
      </c>
      <c r="R250" s="195" t="s">
        <v>49</v>
      </c>
      <c r="S250" s="195" t="s">
        <v>49</v>
      </c>
      <c r="T250" s="198" t="s">
        <v>62</v>
      </c>
      <c r="U250" s="224" t="s">
        <v>53</v>
      </c>
      <c r="V250" s="224" t="s">
        <v>53</v>
      </c>
      <c r="W250" s="224"/>
      <c r="X250" s="224"/>
      <c r="Y250" s="224"/>
      <c r="Z250" s="224" t="s">
        <v>63</v>
      </c>
      <c r="AA250" s="224"/>
      <c r="AB250" s="224"/>
      <c r="AC250" s="195" t="s">
        <v>49</v>
      </c>
      <c r="AD250" s="195" t="s">
        <v>49</v>
      </c>
      <c r="AE250" s="195" t="s">
        <v>49</v>
      </c>
      <c r="AF250" s="195" t="s">
        <v>49</v>
      </c>
      <c r="AG250" s="195" t="s">
        <v>49</v>
      </c>
      <c r="AH250" s="195" t="s">
        <v>49</v>
      </c>
      <c r="AI250" s="43" t="s">
        <v>50</v>
      </c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  <c r="EE250"/>
      <c r="EF250"/>
      <c r="EG250"/>
      <c r="EH250"/>
      <c r="EI250"/>
      <c r="EJ250"/>
      <c r="EK250"/>
      <c r="EL250"/>
      <c r="EM250"/>
      <c r="EN250"/>
      <c r="EO250"/>
      <c r="EP250"/>
      <c r="EQ250"/>
      <c r="ER250"/>
      <c r="ES250"/>
      <c r="ET250"/>
      <c r="EU250"/>
      <c r="EV250"/>
      <c r="EW250"/>
      <c r="EX250"/>
      <c r="EY250"/>
      <c r="EZ250"/>
      <c r="FA250"/>
      <c r="FB250"/>
      <c r="FC250"/>
      <c r="FD250"/>
      <c r="FE250"/>
      <c r="FF250"/>
      <c r="FG250"/>
      <c r="FH250"/>
      <c r="FI250"/>
      <c r="FJ250"/>
      <c r="FK250"/>
      <c r="FL250"/>
      <c r="FM250"/>
      <c r="FN250"/>
      <c r="FO250"/>
      <c r="FP250"/>
      <c r="FQ250"/>
      <c r="FR250"/>
      <c r="FS250"/>
      <c r="FT250"/>
      <c r="FU250"/>
      <c r="FV250"/>
      <c r="FW250"/>
      <c r="FX250"/>
      <c r="FY250"/>
      <c r="FZ250"/>
      <c r="GA250"/>
      <c r="GB250"/>
      <c r="GC250"/>
      <c r="GD250"/>
      <c r="GE250"/>
      <c r="GF250"/>
      <c r="GG250"/>
      <c r="GH250"/>
      <c r="GI250"/>
      <c r="GJ250"/>
      <c r="GK250"/>
      <c r="GL250"/>
      <c r="GM250"/>
      <c r="GN250"/>
      <c r="GO250"/>
      <c r="GP250"/>
      <c r="GQ250"/>
      <c r="GR250"/>
      <c r="GS250"/>
      <c r="GT250"/>
      <c r="GU250"/>
      <c r="GV250"/>
      <c r="GW250"/>
      <c r="GX250"/>
      <c r="GY250"/>
      <c r="GZ250"/>
      <c r="HA250"/>
      <c r="HB250"/>
      <c r="HC250"/>
      <c r="HD250"/>
      <c r="HE250"/>
      <c r="HF250"/>
      <c r="HG250"/>
      <c r="HH250"/>
      <c r="HI250"/>
      <c r="HJ250"/>
      <c r="HK250"/>
      <c r="HL250"/>
      <c r="HM250"/>
      <c r="HN250"/>
      <c r="HO250"/>
    </row>
    <row r="251" spans="1:223" ht="15.75" customHeight="1">
      <c r="A251" s="10">
        <v>250</v>
      </c>
      <c r="B251" s="170" t="s">
        <v>294</v>
      </c>
      <c r="C251" s="163" t="s">
        <v>127</v>
      </c>
      <c r="D251" s="164" t="s">
        <v>131</v>
      </c>
      <c r="E251" s="165">
        <v>76</v>
      </c>
      <c r="F251" s="166">
        <v>41736</v>
      </c>
      <c r="G251" s="166">
        <v>41736</v>
      </c>
      <c r="H251" s="233">
        <v>41736</v>
      </c>
      <c r="I251" s="167">
        <v>41730</v>
      </c>
      <c r="J251" s="168">
        <v>90</v>
      </c>
      <c r="K251" s="183"/>
      <c r="L251" s="32">
        <f t="shared" si="70"/>
        <v>41826</v>
      </c>
      <c r="M251" s="192" t="s">
        <v>47</v>
      </c>
      <c r="N251" s="193" t="s">
        <v>39</v>
      </c>
      <c r="O251" s="194" t="s">
        <v>48</v>
      </c>
      <c r="P251" s="195" t="s">
        <v>49</v>
      </c>
      <c r="Q251" s="195" t="s">
        <v>49</v>
      </c>
      <c r="R251" s="195" t="s">
        <v>49</v>
      </c>
      <c r="S251" s="195" t="s">
        <v>49</v>
      </c>
      <c r="T251" s="196" t="s">
        <v>41</v>
      </c>
      <c r="U251" s="224"/>
      <c r="V251" s="224"/>
      <c r="W251" s="224"/>
      <c r="X251" s="224"/>
      <c r="Y251" s="224"/>
      <c r="Z251" s="224"/>
      <c r="AA251" s="224"/>
      <c r="AB251" s="224"/>
      <c r="AC251" s="195" t="s">
        <v>49</v>
      </c>
      <c r="AD251" s="195" t="s">
        <v>49</v>
      </c>
      <c r="AE251" s="195" t="s">
        <v>49</v>
      </c>
      <c r="AF251" s="195" t="s">
        <v>49</v>
      </c>
      <c r="AG251" s="195" t="s">
        <v>49</v>
      </c>
      <c r="AH251" s="195" t="s">
        <v>49</v>
      </c>
      <c r="AI251" s="43" t="s">
        <v>50</v>
      </c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  <c r="EF251"/>
      <c r="EG251"/>
      <c r="EH251"/>
      <c r="EI251"/>
      <c r="EJ251"/>
      <c r="EK251"/>
      <c r="EL251"/>
      <c r="EM251"/>
      <c r="EN251"/>
      <c r="EO251"/>
      <c r="EP251"/>
      <c r="EQ251"/>
      <c r="ER251"/>
      <c r="ES251"/>
      <c r="ET251"/>
      <c r="EU251"/>
      <c r="EV251"/>
      <c r="EW251"/>
      <c r="EX251"/>
      <c r="EY251"/>
      <c r="EZ251"/>
      <c r="FA251"/>
      <c r="FB251"/>
      <c r="FC251"/>
      <c r="FD251"/>
      <c r="FE251"/>
      <c r="FF251"/>
      <c r="FG251"/>
      <c r="FH251"/>
      <c r="FI251"/>
      <c r="FJ251"/>
      <c r="FK251"/>
      <c r="FL251"/>
      <c r="FM251"/>
      <c r="FN251"/>
      <c r="FO251"/>
      <c r="FP251"/>
      <c r="FQ251"/>
      <c r="FR251"/>
      <c r="FS251"/>
      <c r="FT251"/>
      <c r="FU251"/>
      <c r="FV251"/>
      <c r="FW251"/>
      <c r="FX251"/>
      <c r="FY251"/>
      <c r="FZ251"/>
      <c r="GA251"/>
      <c r="GB251"/>
      <c r="GC251"/>
      <c r="GD251"/>
      <c r="GE251"/>
      <c r="GF251"/>
      <c r="GG251"/>
      <c r="GH251"/>
      <c r="GI251"/>
      <c r="GJ251"/>
      <c r="GK251"/>
      <c r="GL251"/>
      <c r="GM251"/>
      <c r="GN251"/>
      <c r="GO251"/>
      <c r="GP251"/>
      <c r="GQ251"/>
      <c r="GR251"/>
      <c r="GS251"/>
      <c r="GT251"/>
      <c r="GU251"/>
      <c r="GV251"/>
      <c r="GW251"/>
      <c r="GX251"/>
      <c r="GY251"/>
      <c r="GZ251"/>
      <c r="HA251"/>
      <c r="HB251"/>
      <c r="HC251"/>
      <c r="HD251"/>
      <c r="HE251"/>
      <c r="HF251"/>
      <c r="HG251"/>
      <c r="HH251"/>
      <c r="HI251"/>
      <c r="HJ251"/>
      <c r="HK251"/>
      <c r="HL251"/>
      <c r="HM251"/>
      <c r="HN251"/>
      <c r="HO251"/>
    </row>
    <row r="252" spans="1:223" ht="15.75" customHeight="1">
      <c r="A252" s="10">
        <v>251</v>
      </c>
      <c r="B252" s="170" t="s">
        <v>296</v>
      </c>
      <c r="C252" s="163" t="s">
        <v>84</v>
      </c>
      <c r="D252" s="164" t="s">
        <v>85</v>
      </c>
      <c r="E252" s="165">
        <v>5347</v>
      </c>
      <c r="F252" s="166">
        <v>41681</v>
      </c>
      <c r="G252" s="166">
        <v>41681</v>
      </c>
      <c r="H252" s="233">
        <v>41681</v>
      </c>
      <c r="I252" s="167">
        <v>41671</v>
      </c>
      <c r="J252" s="168">
        <v>90</v>
      </c>
      <c r="K252" s="183"/>
      <c r="L252" s="32">
        <f t="shared" si="70"/>
        <v>41771</v>
      </c>
      <c r="M252" s="192" t="s">
        <v>47</v>
      </c>
      <c r="N252" s="193" t="s">
        <v>39</v>
      </c>
      <c r="O252" s="194" t="s">
        <v>48</v>
      </c>
      <c r="P252" s="195" t="s">
        <v>49</v>
      </c>
      <c r="Q252" s="195" t="s">
        <v>49</v>
      </c>
      <c r="R252" s="195" t="s">
        <v>49</v>
      </c>
      <c r="S252" s="195" t="s">
        <v>49</v>
      </c>
      <c r="T252" s="196" t="s">
        <v>41</v>
      </c>
      <c r="U252" s="224"/>
      <c r="V252" s="224"/>
      <c r="W252" s="224"/>
      <c r="X252" s="224"/>
      <c r="Y252" s="224"/>
      <c r="Z252" s="224"/>
      <c r="AA252" s="224"/>
      <c r="AB252" s="224"/>
      <c r="AC252" s="195" t="s">
        <v>49</v>
      </c>
      <c r="AD252" s="195" t="s">
        <v>49</v>
      </c>
      <c r="AE252" s="195" t="s">
        <v>49</v>
      </c>
      <c r="AF252" s="195" t="s">
        <v>49</v>
      </c>
      <c r="AG252" s="195" t="s">
        <v>49</v>
      </c>
      <c r="AH252" s="195" t="s">
        <v>49</v>
      </c>
      <c r="AI252" s="43" t="s">
        <v>50</v>
      </c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  <c r="EB252"/>
      <c r="EC252"/>
      <c r="ED252"/>
      <c r="EE252"/>
      <c r="EF252"/>
      <c r="EG252"/>
      <c r="EH252"/>
      <c r="EI252"/>
      <c r="EJ252"/>
      <c r="EK252"/>
      <c r="EL252"/>
      <c r="EM252"/>
      <c r="EN252"/>
      <c r="EO252"/>
      <c r="EP252"/>
      <c r="EQ252"/>
      <c r="ER252"/>
      <c r="ES252"/>
      <c r="ET252"/>
      <c r="EU252"/>
      <c r="EV252"/>
      <c r="EW252"/>
      <c r="EX252"/>
      <c r="EY252"/>
      <c r="EZ252"/>
      <c r="FA252"/>
      <c r="FB252"/>
      <c r="FC252"/>
      <c r="FD252"/>
      <c r="FE252"/>
      <c r="FF252"/>
      <c r="FG252"/>
      <c r="FH252"/>
      <c r="FI252"/>
      <c r="FJ252"/>
      <c r="FK252"/>
      <c r="FL252"/>
      <c r="FM252"/>
      <c r="FN252"/>
      <c r="FO252"/>
      <c r="FP252"/>
      <c r="FQ252"/>
      <c r="FR252"/>
      <c r="FS252"/>
      <c r="FT252"/>
      <c r="FU252"/>
      <c r="FV252"/>
      <c r="FW252"/>
      <c r="FX252"/>
      <c r="FY252"/>
      <c r="FZ252"/>
      <c r="GA252"/>
      <c r="GB252"/>
      <c r="GC252"/>
      <c r="GD252"/>
      <c r="GE252"/>
      <c r="GF252"/>
      <c r="GG252"/>
      <c r="GH252"/>
      <c r="GI252"/>
      <c r="GJ252"/>
      <c r="GK252"/>
      <c r="GL252"/>
      <c r="GM252"/>
      <c r="GN252"/>
      <c r="GO252"/>
      <c r="GP252"/>
      <c r="GQ252"/>
      <c r="GR252"/>
      <c r="GS252"/>
      <c r="GT252"/>
      <c r="GU252"/>
      <c r="GV252"/>
      <c r="GW252"/>
      <c r="GX252"/>
      <c r="GY252"/>
      <c r="GZ252"/>
      <c r="HA252"/>
      <c r="HB252"/>
      <c r="HC252"/>
      <c r="HD252"/>
      <c r="HE252"/>
      <c r="HF252"/>
      <c r="HG252"/>
      <c r="HH252"/>
      <c r="HI252"/>
      <c r="HJ252"/>
      <c r="HK252"/>
      <c r="HL252"/>
      <c r="HM252"/>
      <c r="HN252"/>
      <c r="HO252"/>
    </row>
    <row r="253" spans="1:223" ht="15.75" customHeight="1">
      <c r="A253" s="10">
        <v>252</v>
      </c>
      <c r="B253" s="186" t="s">
        <v>297</v>
      </c>
      <c r="C253" s="175" t="s">
        <v>127</v>
      </c>
      <c r="D253" s="176" t="s">
        <v>128</v>
      </c>
      <c r="E253" s="177">
        <v>2774</v>
      </c>
      <c r="F253" s="178">
        <v>41925</v>
      </c>
      <c r="G253" s="178">
        <v>41925</v>
      </c>
      <c r="H253" s="236">
        <f t="shared" ref="H253" si="71">G253</f>
        <v>41925</v>
      </c>
      <c r="I253" s="179">
        <v>41913</v>
      </c>
      <c r="J253" s="180">
        <v>180</v>
      </c>
      <c r="K253" s="182"/>
      <c r="L253" s="32">
        <f t="shared" si="70"/>
        <v>42105</v>
      </c>
      <c r="M253" s="199" t="s">
        <v>80</v>
      </c>
      <c r="N253" s="200" t="s">
        <v>39</v>
      </c>
      <c r="O253" s="201">
        <v>2421</v>
      </c>
      <c r="P253" s="202">
        <v>41926</v>
      </c>
      <c r="Q253" s="201">
        <v>19923</v>
      </c>
      <c r="R253" s="203">
        <v>41927</v>
      </c>
      <c r="S253" s="212" t="s">
        <v>135</v>
      </c>
      <c r="T253" s="205" t="s">
        <v>41</v>
      </c>
      <c r="U253" s="230"/>
      <c r="V253" s="231"/>
      <c r="W253" s="231"/>
      <c r="X253" s="231"/>
      <c r="Y253" s="231"/>
      <c r="Z253" s="231"/>
      <c r="AA253" s="231"/>
      <c r="AB253" s="231"/>
      <c r="AC253" s="206">
        <v>294</v>
      </c>
      <c r="AD253" s="202">
        <v>41942</v>
      </c>
      <c r="AE253" s="219">
        <v>212</v>
      </c>
      <c r="AF253" s="202">
        <v>41946</v>
      </c>
      <c r="AG253" s="219">
        <v>31</v>
      </c>
      <c r="AH253" s="219" t="s">
        <v>42</v>
      </c>
      <c r="AI253" s="42" t="s">
        <v>43</v>
      </c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  <c r="ED253"/>
      <c r="EE253"/>
      <c r="EF253"/>
      <c r="EG253"/>
      <c r="EH253"/>
      <c r="EI253"/>
      <c r="EJ253"/>
      <c r="EK253"/>
      <c r="EL253"/>
      <c r="EM253"/>
      <c r="EN253"/>
      <c r="EO253"/>
      <c r="EP253"/>
      <c r="EQ253"/>
      <c r="ER253"/>
      <c r="ES253"/>
      <c r="ET253"/>
      <c r="EU253"/>
      <c r="EV253"/>
      <c r="EW253"/>
      <c r="EX253"/>
      <c r="EY253"/>
      <c r="EZ253"/>
      <c r="FA253"/>
      <c r="FB253"/>
      <c r="FC253"/>
      <c r="FD253"/>
      <c r="FE253"/>
      <c r="FF253"/>
      <c r="FG253"/>
      <c r="FH253"/>
      <c r="FI253"/>
      <c r="FJ253"/>
      <c r="FK253"/>
      <c r="FL253"/>
      <c r="FM253"/>
      <c r="FN253"/>
      <c r="FO253"/>
      <c r="FP253"/>
      <c r="FQ253"/>
      <c r="FR253"/>
      <c r="FS253"/>
      <c r="FT253"/>
      <c r="FU253"/>
      <c r="FV253"/>
      <c r="FW253"/>
      <c r="FX253"/>
      <c r="FY253"/>
      <c r="FZ253"/>
      <c r="GA253"/>
      <c r="GB253"/>
      <c r="GC253"/>
      <c r="GD253"/>
      <c r="GE253"/>
      <c r="GF253"/>
      <c r="GG253"/>
      <c r="GH253"/>
      <c r="GI253"/>
      <c r="GJ253"/>
      <c r="GK253"/>
      <c r="GL253"/>
      <c r="GM253"/>
      <c r="GN253"/>
      <c r="GO253"/>
      <c r="GP253"/>
      <c r="GQ253"/>
      <c r="GR253"/>
      <c r="GS253"/>
      <c r="GT253"/>
      <c r="GU253"/>
      <c r="GV253"/>
      <c r="GW253"/>
      <c r="GX253"/>
      <c r="GY253"/>
      <c r="GZ253"/>
      <c r="HA253"/>
      <c r="HB253"/>
      <c r="HC253"/>
      <c r="HD253"/>
      <c r="HE253"/>
      <c r="HF253"/>
      <c r="HG253"/>
      <c r="HH253"/>
      <c r="HI253"/>
      <c r="HJ253"/>
      <c r="HK253"/>
      <c r="HL253"/>
      <c r="HM253"/>
      <c r="HN253"/>
      <c r="HO253"/>
    </row>
    <row r="254" spans="1:223" ht="15.75" customHeight="1">
      <c r="A254" s="10">
        <v>253</v>
      </c>
      <c r="B254" s="170" t="s">
        <v>298</v>
      </c>
      <c r="C254" s="163" t="s">
        <v>84</v>
      </c>
      <c r="D254" s="164" t="s">
        <v>116</v>
      </c>
      <c r="E254" s="165">
        <v>7988</v>
      </c>
      <c r="F254" s="166">
        <v>41681</v>
      </c>
      <c r="G254" s="166">
        <v>41681</v>
      </c>
      <c r="H254" s="233">
        <v>41681</v>
      </c>
      <c r="I254" s="167">
        <v>41671</v>
      </c>
      <c r="J254" s="168">
        <v>90</v>
      </c>
      <c r="K254" s="183"/>
      <c r="L254" s="32">
        <f t="shared" si="70"/>
        <v>41771</v>
      </c>
      <c r="M254" s="192" t="s">
        <v>47</v>
      </c>
      <c r="N254" s="193" t="s">
        <v>39</v>
      </c>
      <c r="O254" s="194" t="s">
        <v>48</v>
      </c>
      <c r="P254" s="195" t="s">
        <v>49</v>
      </c>
      <c r="Q254" s="195" t="s">
        <v>49</v>
      </c>
      <c r="R254" s="195" t="s">
        <v>49</v>
      </c>
      <c r="S254" s="195" t="s">
        <v>49</v>
      </c>
      <c r="T254" s="196" t="s">
        <v>41</v>
      </c>
      <c r="U254" s="232"/>
      <c r="V254" s="224"/>
      <c r="W254" s="229"/>
      <c r="X254" s="229"/>
      <c r="Y254" s="229"/>
      <c r="Z254" s="229"/>
      <c r="AA254" s="229"/>
      <c r="AB254" s="229"/>
      <c r="AC254" s="195" t="s">
        <v>49</v>
      </c>
      <c r="AD254" s="195" t="s">
        <v>49</v>
      </c>
      <c r="AE254" s="195" t="s">
        <v>49</v>
      </c>
      <c r="AF254" s="195" t="s">
        <v>49</v>
      </c>
      <c r="AG254" s="195" t="s">
        <v>49</v>
      </c>
      <c r="AH254" s="195" t="s">
        <v>49</v>
      </c>
      <c r="AI254" s="43" t="s">
        <v>50</v>
      </c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  <c r="EE254"/>
      <c r="EF254"/>
      <c r="EG254"/>
      <c r="EH254"/>
      <c r="EI254"/>
      <c r="EJ254"/>
      <c r="EK254"/>
      <c r="EL254"/>
      <c r="EM254"/>
      <c r="EN254"/>
      <c r="EO254"/>
      <c r="EP254"/>
      <c r="EQ254"/>
      <c r="ER254"/>
      <c r="ES254"/>
      <c r="ET254"/>
      <c r="EU254"/>
      <c r="EV254"/>
      <c r="EW254"/>
      <c r="EX254"/>
      <c r="EY254"/>
      <c r="EZ254"/>
      <c r="FA254"/>
      <c r="FB254"/>
      <c r="FC254"/>
      <c r="FD254"/>
      <c r="FE254"/>
      <c r="FF254"/>
      <c r="FG254"/>
      <c r="FH254"/>
      <c r="FI254"/>
      <c r="FJ254"/>
      <c r="FK254"/>
      <c r="FL254"/>
      <c r="FM254"/>
      <c r="FN254"/>
      <c r="FO254"/>
      <c r="FP254"/>
      <c r="FQ254"/>
      <c r="FR254"/>
      <c r="FS254"/>
      <c r="FT254"/>
      <c r="FU254"/>
      <c r="FV254"/>
      <c r="FW254"/>
      <c r="FX254"/>
      <c r="FY254"/>
      <c r="FZ254"/>
      <c r="GA254"/>
      <c r="GB254"/>
      <c r="GC254"/>
      <c r="GD254"/>
      <c r="GE254"/>
      <c r="GF254"/>
      <c r="GG254"/>
      <c r="GH254"/>
      <c r="GI254"/>
      <c r="GJ254"/>
      <c r="GK254"/>
      <c r="GL254"/>
      <c r="GM254"/>
      <c r="GN254"/>
      <c r="GO254"/>
      <c r="GP254"/>
      <c r="GQ254"/>
      <c r="GR254"/>
      <c r="GS254"/>
      <c r="GT254"/>
      <c r="GU254"/>
      <c r="GV254"/>
      <c r="GW254"/>
      <c r="GX254"/>
      <c r="GY254"/>
      <c r="GZ254"/>
      <c r="HA254"/>
      <c r="HB254"/>
      <c r="HC254"/>
      <c r="HD254"/>
      <c r="HE254"/>
      <c r="HF254"/>
      <c r="HG254"/>
      <c r="HH254"/>
      <c r="HI254"/>
      <c r="HJ254"/>
      <c r="HK254"/>
      <c r="HL254"/>
      <c r="HM254"/>
      <c r="HN254"/>
      <c r="HO254"/>
    </row>
    <row r="255" spans="1:223" ht="15.75" customHeight="1">
      <c r="A255" s="10">
        <v>254</v>
      </c>
      <c r="B255" s="186" t="s">
        <v>299</v>
      </c>
      <c r="C255" s="175" t="s">
        <v>74</v>
      </c>
      <c r="D255" s="176" t="s">
        <v>178</v>
      </c>
      <c r="E255" s="177">
        <v>29</v>
      </c>
      <c r="F255" s="178">
        <v>41759</v>
      </c>
      <c r="G255" s="178">
        <v>41766</v>
      </c>
      <c r="H255" s="236">
        <f>F255</f>
        <v>41759</v>
      </c>
      <c r="I255" s="179">
        <v>41730</v>
      </c>
      <c r="J255" s="180">
        <v>90</v>
      </c>
      <c r="K255" s="182"/>
      <c r="L255" s="32">
        <f t="shared" si="70"/>
        <v>41849</v>
      </c>
      <c r="M255" s="207" t="s">
        <v>68</v>
      </c>
      <c r="N255" s="200" t="s">
        <v>39</v>
      </c>
      <c r="O255" s="201">
        <v>2212</v>
      </c>
      <c r="P255" s="202">
        <v>41787</v>
      </c>
      <c r="Q255" s="201">
        <v>19826</v>
      </c>
      <c r="R255" s="203">
        <v>41788</v>
      </c>
      <c r="S255" s="204">
        <v>2</v>
      </c>
      <c r="T255" s="205" t="s">
        <v>41</v>
      </c>
      <c r="U255" s="230"/>
      <c r="V255" s="223"/>
      <c r="W255" s="223"/>
      <c r="X255" s="223"/>
      <c r="Y255" s="223"/>
      <c r="Z255" s="223"/>
      <c r="AA255" s="223"/>
      <c r="AB255" s="231"/>
      <c r="AC255" s="206"/>
      <c r="AD255" s="202"/>
      <c r="AE255" s="219"/>
      <c r="AF255" s="202"/>
      <c r="AG255" s="219"/>
      <c r="AH255" s="219"/>
      <c r="AI255" s="42" t="s">
        <v>61</v>
      </c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  <c r="EH255"/>
      <c r="EI255"/>
      <c r="EJ255"/>
      <c r="EK255"/>
      <c r="EL255"/>
      <c r="EM255"/>
      <c r="EN255"/>
      <c r="EO255"/>
      <c r="EP255"/>
      <c r="EQ255"/>
      <c r="ER255"/>
      <c r="ES255"/>
      <c r="ET255"/>
      <c r="EU255"/>
      <c r="EV255"/>
      <c r="EW255"/>
      <c r="EX255"/>
      <c r="EY255"/>
      <c r="EZ255"/>
      <c r="FA255"/>
      <c r="FB255"/>
      <c r="FC255"/>
      <c r="FD255"/>
      <c r="FE255"/>
      <c r="FF255"/>
      <c r="FG255"/>
      <c r="FH255"/>
      <c r="FI255"/>
      <c r="FJ255"/>
      <c r="FK255"/>
      <c r="FL255"/>
      <c r="FM255"/>
      <c r="FN255"/>
      <c r="FO255"/>
      <c r="FP255"/>
      <c r="FQ255"/>
      <c r="FR255"/>
      <c r="FS255"/>
      <c r="FT255"/>
      <c r="FU255"/>
      <c r="FV255"/>
      <c r="FW255"/>
      <c r="FX255"/>
      <c r="FY255"/>
      <c r="FZ255"/>
      <c r="GA255"/>
      <c r="GB255"/>
      <c r="GC255"/>
      <c r="GD255"/>
      <c r="GE255"/>
      <c r="GF255"/>
      <c r="GG255"/>
      <c r="GH255"/>
      <c r="GI255"/>
      <c r="GJ255"/>
      <c r="GK255"/>
      <c r="GL255"/>
      <c r="GM255"/>
      <c r="GN255"/>
      <c r="GO255"/>
      <c r="GP255"/>
      <c r="GQ255"/>
      <c r="GR255"/>
      <c r="GS255"/>
      <c r="GT255"/>
      <c r="GU255"/>
      <c r="GV255"/>
      <c r="GW255"/>
      <c r="GX255"/>
      <c r="GY255"/>
      <c r="GZ255"/>
      <c r="HA255"/>
      <c r="HB255"/>
      <c r="HC255"/>
      <c r="HD255"/>
      <c r="HE255"/>
      <c r="HF255"/>
      <c r="HG255"/>
      <c r="HH255"/>
      <c r="HI255"/>
      <c r="HJ255"/>
      <c r="HK255"/>
      <c r="HL255"/>
      <c r="HM255"/>
      <c r="HN255"/>
      <c r="HO255"/>
    </row>
    <row r="256" spans="1:223" ht="15.75" customHeight="1">
      <c r="A256" s="10">
        <v>255</v>
      </c>
      <c r="B256" s="186" t="s">
        <v>299</v>
      </c>
      <c r="C256" s="175" t="s">
        <v>74</v>
      </c>
      <c r="D256" s="176" t="s">
        <v>178</v>
      </c>
      <c r="E256" s="177">
        <v>43</v>
      </c>
      <c r="F256" s="178">
        <v>41759</v>
      </c>
      <c r="G256" s="178">
        <v>41841</v>
      </c>
      <c r="H256" s="236">
        <v>41849</v>
      </c>
      <c r="I256" s="179">
        <v>41821</v>
      </c>
      <c r="J256" s="180">
        <v>90</v>
      </c>
      <c r="K256" s="181" t="s">
        <v>58</v>
      </c>
      <c r="L256" s="32">
        <f t="shared" si="70"/>
        <v>41939</v>
      </c>
      <c r="M256" s="207" t="s">
        <v>59</v>
      </c>
      <c r="N256" s="200" t="s">
        <v>60</v>
      </c>
      <c r="O256" s="201">
        <v>2352</v>
      </c>
      <c r="P256" s="202">
        <v>41864</v>
      </c>
      <c r="Q256" s="201">
        <v>19879</v>
      </c>
      <c r="R256" s="203">
        <v>41865</v>
      </c>
      <c r="S256" s="204">
        <v>3</v>
      </c>
      <c r="T256" s="205" t="s">
        <v>41</v>
      </c>
      <c r="U256" s="230"/>
      <c r="V256" s="223"/>
      <c r="W256" s="223"/>
      <c r="X256" s="223"/>
      <c r="Y256" s="223"/>
      <c r="Z256" s="223"/>
      <c r="AA256" s="223"/>
      <c r="AB256" s="231"/>
      <c r="AC256" s="206"/>
      <c r="AD256" s="202"/>
      <c r="AE256" s="219"/>
      <c r="AF256" s="202"/>
      <c r="AG256" s="219"/>
      <c r="AH256" s="219"/>
      <c r="AI256" s="42" t="s">
        <v>61</v>
      </c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  <c r="EF256"/>
      <c r="EG256"/>
      <c r="EH256"/>
      <c r="EI256"/>
      <c r="EJ256"/>
      <c r="EK256"/>
      <c r="EL256"/>
      <c r="EM256"/>
      <c r="EN256"/>
      <c r="EO256"/>
      <c r="EP256"/>
      <c r="EQ256"/>
      <c r="ER256"/>
      <c r="ES256"/>
      <c r="ET256"/>
      <c r="EU256"/>
      <c r="EV256"/>
      <c r="EW256"/>
      <c r="EX256"/>
      <c r="EY256"/>
      <c r="EZ256"/>
      <c r="FA256"/>
      <c r="FB256"/>
      <c r="FC256"/>
      <c r="FD256"/>
      <c r="FE256"/>
      <c r="FF256"/>
      <c r="FG256"/>
      <c r="FH256"/>
      <c r="FI256"/>
      <c r="FJ256"/>
      <c r="FK256"/>
      <c r="FL256"/>
      <c r="FM256"/>
      <c r="FN256"/>
      <c r="FO256"/>
      <c r="FP256"/>
      <c r="FQ256"/>
      <c r="FR256"/>
      <c r="FS256"/>
      <c r="FT256"/>
      <c r="FU256"/>
      <c r="FV256"/>
      <c r="FW256"/>
      <c r="FX256"/>
      <c r="FY256"/>
      <c r="FZ256"/>
      <c r="GA256"/>
      <c r="GB256"/>
      <c r="GC256"/>
      <c r="GD256"/>
      <c r="GE256"/>
      <c r="GF256"/>
      <c r="GG256"/>
      <c r="GH256"/>
      <c r="GI256"/>
      <c r="GJ256"/>
      <c r="GK256"/>
      <c r="GL256"/>
      <c r="GM256"/>
      <c r="GN256"/>
      <c r="GO256"/>
      <c r="GP256"/>
      <c r="GQ256"/>
      <c r="GR256"/>
      <c r="GS256"/>
      <c r="GT256"/>
      <c r="GU256"/>
      <c r="GV256"/>
      <c r="GW256"/>
      <c r="GX256"/>
      <c r="GY256"/>
      <c r="GZ256"/>
      <c r="HA256"/>
      <c r="HB256"/>
      <c r="HC256"/>
      <c r="HD256"/>
      <c r="HE256"/>
      <c r="HF256"/>
      <c r="HG256"/>
      <c r="HH256"/>
      <c r="HI256"/>
      <c r="HJ256"/>
      <c r="HK256"/>
      <c r="HL256"/>
      <c r="HM256"/>
      <c r="HN256"/>
      <c r="HO256"/>
    </row>
    <row r="257" spans="1:223" ht="15.75" customHeight="1">
      <c r="A257" s="10">
        <v>256</v>
      </c>
      <c r="B257" s="186" t="s">
        <v>299</v>
      </c>
      <c r="C257" s="175" t="s">
        <v>74</v>
      </c>
      <c r="D257" s="176" t="s">
        <v>178</v>
      </c>
      <c r="E257" s="177">
        <v>60</v>
      </c>
      <c r="F257" s="178">
        <v>41912</v>
      </c>
      <c r="G257" s="178">
        <v>41913</v>
      </c>
      <c r="H257" s="236">
        <v>41912</v>
      </c>
      <c r="I257" s="179">
        <v>41913</v>
      </c>
      <c r="J257" s="180">
        <v>90</v>
      </c>
      <c r="K257" s="181"/>
      <c r="L257" s="32">
        <f t="shared" si="70"/>
        <v>42002</v>
      </c>
      <c r="M257" s="207" t="s">
        <v>51</v>
      </c>
      <c r="N257" s="200" t="s">
        <v>39</v>
      </c>
      <c r="O257" s="201">
        <v>2435</v>
      </c>
      <c r="P257" s="202">
        <v>41933</v>
      </c>
      <c r="Q257" s="201">
        <v>19928</v>
      </c>
      <c r="R257" s="203">
        <v>41934</v>
      </c>
      <c r="S257" s="204">
        <v>3</v>
      </c>
      <c r="T257" s="205" t="s">
        <v>41</v>
      </c>
      <c r="U257" s="223"/>
      <c r="V257" s="223"/>
      <c r="W257" s="223"/>
      <c r="X257" s="223"/>
      <c r="Y257" s="223"/>
      <c r="Z257" s="223"/>
      <c r="AA257" s="223"/>
      <c r="AB257" s="231"/>
      <c r="AC257" s="206">
        <v>280</v>
      </c>
      <c r="AD257" s="202">
        <v>41932</v>
      </c>
      <c r="AE257" s="219">
        <v>33</v>
      </c>
      <c r="AF257" s="202">
        <v>41935</v>
      </c>
      <c r="AG257" s="219">
        <v>33</v>
      </c>
      <c r="AH257" s="219" t="s">
        <v>42</v>
      </c>
      <c r="AI257" s="42" t="s">
        <v>43</v>
      </c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  <c r="EF257"/>
      <c r="EG257"/>
      <c r="EH257"/>
      <c r="EI257"/>
      <c r="EJ257"/>
      <c r="EK257"/>
      <c r="EL257"/>
      <c r="EM257"/>
      <c r="EN257"/>
      <c r="EO257"/>
      <c r="EP257"/>
      <c r="EQ257"/>
      <c r="ER257"/>
      <c r="ES257"/>
      <c r="ET257"/>
      <c r="EU257"/>
      <c r="EV257"/>
      <c r="EW257"/>
      <c r="EX257"/>
      <c r="EY257"/>
      <c r="EZ257"/>
      <c r="FA257"/>
      <c r="FB257"/>
      <c r="FC257"/>
      <c r="FD257"/>
      <c r="FE257"/>
      <c r="FF257"/>
      <c r="FG257"/>
      <c r="FH257"/>
      <c r="FI257"/>
      <c r="FJ257"/>
      <c r="FK257"/>
      <c r="FL257"/>
      <c r="FM257"/>
      <c r="FN257"/>
      <c r="FO257"/>
      <c r="FP257"/>
      <c r="FQ257"/>
      <c r="FR257"/>
      <c r="FS257"/>
      <c r="FT257"/>
      <c r="FU257"/>
      <c r="FV257"/>
      <c r="FW257"/>
      <c r="FX257"/>
      <c r="FY257"/>
      <c r="FZ257"/>
      <c r="GA257"/>
      <c r="GB257"/>
      <c r="GC257"/>
      <c r="GD257"/>
      <c r="GE257"/>
      <c r="GF257"/>
      <c r="GG257"/>
      <c r="GH257"/>
      <c r="GI257"/>
      <c r="GJ257"/>
      <c r="GK257"/>
      <c r="GL257"/>
      <c r="GM257"/>
      <c r="GN257"/>
      <c r="GO257"/>
      <c r="GP257"/>
      <c r="GQ257"/>
      <c r="GR257"/>
      <c r="GS257"/>
      <c r="GT257"/>
      <c r="GU257"/>
      <c r="GV257"/>
      <c r="GW257"/>
      <c r="GX257"/>
      <c r="GY257"/>
      <c r="GZ257"/>
      <c r="HA257"/>
      <c r="HB257"/>
      <c r="HC257"/>
      <c r="HD257"/>
      <c r="HE257"/>
      <c r="HF257"/>
      <c r="HG257"/>
      <c r="HH257"/>
      <c r="HI257"/>
      <c r="HJ257"/>
      <c r="HK257"/>
      <c r="HL257"/>
      <c r="HM257"/>
      <c r="HN257"/>
      <c r="HO257"/>
    </row>
    <row r="258" spans="1:223" ht="15.75" customHeight="1">
      <c r="A258" s="10">
        <v>257</v>
      </c>
      <c r="B258" s="186" t="s">
        <v>300</v>
      </c>
      <c r="C258" s="175" t="s">
        <v>45</v>
      </c>
      <c r="D258" s="176" t="s">
        <v>92</v>
      </c>
      <c r="E258" s="177">
        <v>726</v>
      </c>
      <c r="F258" s="178">
        <v>41759</v>
      </c>
      <c r="G258" s="178">
        <v>41760</v>
      </c>
      <c r="H258" s="236">
        <f t="shared" ref="H258:H259" si="72">F258</f>
        <v>41759</v>
      </c>
      <c r="I258" s="179">
        <v>41730</v>
      </c>
      <c r="J258" s="180">
        <v>90</v>
      </c>
      <c r="K258" s="181"/>
      <c r="L258" s="32">
        <f t="shared" si="70"/>
        <v>41849</v>
      </c>
      <c r="M258" s="199" t="s">
        <v>38</v>
      </c>
      <c r="N258" s="200" t="s">
        <v>39</v>
      </c>
      <c r="O258" s="201">
        <v>2187</v>
      </c>
      <c r="P258" s="202">
        <v>41771</v>
      </c>
      <c r="Q258" s="201">
        <v>19814</v>
      </c>
      <c r="R258" s="203">
        <v>41772</v>
      </c>
      <c r="S258" s="204">
        <v>4</v>
      </c>
      <c r="T258" s="205" t="s">
        <v>41</v>
      </c>
      <c r="U258" s="223"/>
      <c r="V258" s="223"/>
      <c r="W258" s="223"/>
      <c r="X258" s="223"/>
      <c r="Y258" s="223"/>
      <c r="Z258" s="223"/>
      <c r="AA258" s="223"/>
      <c r="AB258" s="223"/>
      <c r="AC258" s="206">
        <v>158</v>
      </c>
      <c r="AD258" s="202">
        <v>41802</v>
      </c>
      <c r="AE258" s="219">
        <v>113</v>
      </c>
      <c r="AF258" s="202">
        <v>41441</v>
      </c>
      <c r="AG258" s="219">
        <v>41</v>
      </c>
      <c r="AH258" s="219" t="s">
        <v>67</v>
      </c>
      <c r="AI258" s="42" t="s">
        <v>43</v>
      </c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  <c r="EE258"/>
      <c r="EF258"/>
      <c r="EG258"/>
      <c r="EH258"/>
      <c r="EI258"/>
      <c r="EJ258"/>
      <c r="EK258"/>
      <c r="EL258"/>
      <c r="EM258"/>
      <c r="EN258"/>
      <c r="EO258"/>
      <c r="EP258"/>
      <c r="EQ258"/>
      <c r="ER258"/>
      <c r="ES258"/>
      <c r="ET258"/>
      <c r="EU258"/>
      <c r="EV258"/>
      <c r="EW258"/>
      <c r="EX258"/>
      <c r="EY258"/>
      <c r="EZ258"/>
      <c r="FA258"/>
      <c r="FB258"/>
      <c r="FC258"/>
      <c r="FD258"/>
      <c r="FE258"/>
      <c r="FF258"/>
      <c r="FG258"/>
      <c r="FH258"/>
      <c r="FI258"/>
      <c r="FJ258"/>
      <c r="FK258"/>
      <c r="FL258"/>
      <c r="FM258"/>
      <c r="FN258"/>
      <c r="FO258"/>
      <c r="FP258"/>
      <c r="FQ258"/>
      <c r="FR258"/>
      <c r="FS258"/>
      <c r="FT258"/>
      <c r="FU258"/>
      <c r="FV258"/>
      <c r="FW258"/>
      <c r="FX258"/>
      <c r="FY258"/>
      <c r="FZ258"/>
      <c r="GA258"/>
      <c r="GB258"/>
      <c r="GC258"/>
      <c r="GD258"/>
      <c r="GE258"/>
      <c r="GF258"/>
      <c r="GG258"/>
      <c r="GH258"/>
      <c r="GI258"/>
      <c r="GJ258"/>
      <c r="GK258"/>
      <c r="GL258"/>
      <c r="GM258"/>
      <c r="GN258"/>
      <c r="GO258"/>
      <c r="GP258"/>
      <c r="GQ258"/>
      <c r="GR258"/>
      <c r="GS258"/>
      <c r="GT258"/>
      <c r="GU258"/>
      <c r="GV258"/>
      <c r="GW258"/>
      <c r="GX258"/>
      <c r="GY258"/>
      <c r="GZ258"/>
      <c r="HA258"/>
      <c r="HB258"/>
      <c r="HC258"/>
      <c r="HD258"/>
      <c r="HE258"/>
      <c r="HF258"/>
      <c r="HG258"/>
      <c r="HH258"/>
      <c r="HI258"/>
      <c r="HJ258"/>
      <c r="HK258"/>
      <c r="HL258"/>
      <c r="HM258"/>
      <c r="HN258"/>
      <c r="HO258"/>
    </row>
    <row r="259" spans="1:223" ht="15.75" customHeight="1">
      <c r="A259" s="10">
        <v>258</v>
      </c>
      <c r="B259" s="186" t="s">
        <v>300</v>
      </c>
      <c r="C259" s="175" t="s">
        <v>45</v>
      </c>
      <c r="D259" s="176" t="s">
        <v>92</v>
      </c>
      <c r="E259" s="177">
        <v>755</v>
      </c>
      <c r="F259" s="178">
        <v>41817</v>
      </c>
      <c r="G259" s="178">
        <v>41820</v>
      </c>
      <c r="H259" s="236">
        <f t="shared" si="72"/>
        <v>41817</v>
      </c>
      <c r="I259" s="179">
        <v>41791</v>
      </c>
      <c r="J259" s="180">
        <v>90</v>
      </c>
      <c r="K259" s="181"/>
      <c r="L259" s="32">
        <f t="shared" si="70"/>
        <v>41907</v>
      </c>
      <c r="M259" s="199" t="s">
        <v>38</v>
      </c>
      <c r="N259" s="200" t="s">
        <v>39</v>
      </c>
      <c r="O259" s="201">
        <v>2318</v>
      </c>
      <c r="P259" s="202">
        <v>41845</v>
      </c>
      <c r="Q259" s="201">
        <v>19866</v>
      </c>
      <c r="R259" s="203">
        <v>41848</v>
      </c>
      <c r="S259" s="212" t="s">
        <v>40</v>
      </c>
      <c r="T259" s="205" t="s">
        <v>41</v>
      </c>
      <c r="U259" s="223"/>
      <c r="V259" s="223"/>
      <c r="W259" s="223"/>
      <c r="X259" s="223"/>
      <c r="Y259" s="223"/>
      <c r="Z259" s="223"/>
      <c r="AA259" s="223"/>
      <c r="AB259" s="223"/>
      <c r="AC259" s="206">
        <v>197</v>
      </c>
      <c r="AD259" s="202">
        <v>41850</v>
      </c>
      <c r="AE259" s="219">
        <v>145</v>
      </c>
      <c r="AF259" s="202">
        <v>41851</v>
      </c>
      <c r="AG259" s="219">
        <v>80</v>
      </c>
      <c r="AH259" s="219" t="s">
        <v>42</v>
      </c>
      <c r="AI259" s="42" t="s">
        <v>43</v>
      </c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  <c r="EF259"/>
      <c r="EG259"/>
      <c r="EH259"/>
      <c r="EI259"/>
      <c r="EJ259"/>
      <c r="EK259"/>
      <c r="EL259"/>
      <c r="EM259"/>
      <c r="EN259"/>
      <c r="EO259"/>
      <c r="EP259"/>
      <c r="EQ259"/>
      <c r="ER259"/>
      <c r="ES259"/>
      <c r="ET259"/>
      <c r="EU259"/>
      <c r="EV259"/>
      <c r="EW259"/>
      <c r="EX259"/>
      <c r="EY259"/>
      <c r="EZ259"/>
      <c r="FA259"/>
      <c r="FB259"/>
      <c r="FC259"/>
      <c r="FD259"/>
      <c r="FE259"/>
      <c r="FF259"/>
      <c r="FG259"/>
      <c r="FH259"/>
      <c r="FI259"/>
      <c r="FJ259"/>
      <c r="FK259"/>
      <c r="FL259"/>
      <c r="FM259"/>
      <c r="FN259"/>
      <c r="FO259"/>
      <c r="FP259"/>
      <c r="FQ259"/>
      <c r="FR259"/>
      <c r="FS259"/>
      <c r="FT259"/>
      <c r="FU259"/>
      <c r="FV259"/>
      <c r="FW259"/>
      <c r="FX259"/>
      <c r="FY259"/>
      <c r="FZ259"/>
      <c r="GA259"/>
      <c r="GB259"/>
      <c r="GC259"/>
      <c r="GD259"/>
      <c r="GE259"/>
      <c r="GF259"/>
      <c r="GG259"/>
      <c r="GH259"/>
      <c r="GI259"/>
      <c r="GJ259"/>
      <c r="GK259"/>
      <c r="GL259"/>
      <c r="GM259"/>
      <c r="GN259"/>
      <c r="GO259"/>
      <c r="GP259"/>
      <c r="GQ259"/>
      <c r="GR259"/>
      <c r="GS259"/>
      <c r="GT259"/>
      <c r="GU259"/>
      <c r="GV259"/>
      <c r="GW259"/>
      <c r="GX259"/>
      <c r="GY259"/>
      <c r="GZ259"/>
      <c r="HA259"/>
      <c r="HB259"/>
      <c r="HC259"/>
      <c r="HD259"/>
      <c r="HE259"/>
      <c r="HF259"/>
      <c r="HG259"/>
      <c r="HH259"/>
      <c r="HI259"/>
      <c r="HJ259"/>
      <c r="HK259"/>
      <c r="HL259"/>
      <c r="HM259"/>
      <c r="HN259"/>
      <c r="HO259"/>
    </row>
    <row r="260" spans="1:223" ht="15.75" customHeight="1">
      <c r="A260" s="10">
        <v>259</v>
      </c>
      <c r="B260" s="247" t="s">
        <v>300</v>
      </c>
      <c r="C260" s="175" t="s">
        <v>45</v>
      </c>
      <c r="D260" s="176" t="s">
        <v>92</v>
      </c>
      <c r="E260" s="177">
        <v>782</v>
      </c>
      <c r="F260" s="178">
        <v>41817</v>
      </c>
      <c r="G260" s="178">
        <v>41907</v>
      </c>
      <c r="H260" s="236">
        <f>G260</f>
        <v>41907</v>
      </c>
      <c r="I260" s="179">
        <v>41883</v>
      </c>
      <c r="J260" s="180">
        <v>90</v>
      </c>
      <c r="K260" s="181" t="s">
        <v>58</v>
      </c>
      <c r="L260" s="32">
        <f t="shared" si="70"/>
        <v>41997</v>
      </c>
      <c r="M260" s="200" t="s">
        <v>72</v>
      </c>
      <c r="N260" s="200" t="s">
        <v>60</v>
      </c>
      <c r="O260" s="201">
        <v>2419</v>
      </c>
      <c r="P260" s="202">
        <v>41926</v>
      </c>
      <c r="Q260" s="201">
        <v>19923</v>
      </c>
      <c r="R260" s="203">
        <v>41927</v>
      </c>
      <c r="S260" s="204" t="s">
        <v>40</v>
      </c>
      <c r="T260" s="205" t="s">
        <v>41</v>
      </c>
      <c r="U260" s="223"/>
      <c r="V260" s="223"/>
      <c r="W260" s="223"/>
      <c r="X260" s="223"/>
      <c r="Y260" s="223"/>
      <c r="Z260" s="223"/>
      <c r="AA260" s="223"/>
      <c r="AB260" s="223"/>
      <c r="AC260" s="206">
        <v>197</v>
      </c>
      <c r="AD260" s="202">
        <v>41850</v>
      </c>
      <c r="AE260" s="219">
        <v>145</v>
      </c>
      <c r="AF260" s="202">
        <v>41851</v>
      </c>
      <c r="AG260" s="219">
        <v>80</v>
      </c>
      <c r="AH260" s="219" t="s">
        <v>42</v>
      </c>
      <c r="AI260" s="42" t="s">
        <v>43</v>
      </c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  <c r="EH260"/>
      <c r="EI260"/>
      <c r="EJ260"/>
      <c r="EK260"/>
      <c r="EL260"/>
      <c r="EM260"/>
      <c r="EN260"/>
      <c r="EO260"/>
      <c r="EP260"/>
      <c r="EQ260"/>
      <c r="ER260"/>
      <c r="ES260"/>
      <c r="ET260"/>
      <c r="EU260"/>
      <c r="EV260"/>
      <c r="EW260"/>
      <c r="EX260"/>
      <c r="EY260"/>
      <c r="EZ260"/>
      <c r="FA260"/>
      <c r="FB260"/>
      <c r="FC260"/>
      <c r="FD260"/>
      <c r="FE260"/>
      <c r="FF260"/>
      <c r="FG260"/>
      <c r="FH260"/>
      <c r="FI260"/>
      <c r="FJ260"/>
      <c r="FK260"/>
      <c r="FL260"/>
      <c r="FM260"/>
      <c r="FN260"/>
      <c r="FO260"/>
      <c r="FP260"/>
      <c r="FQ260"/>
      <c r="FR260"/>
      <c r="FS260"/>
      <c r="FT260"/>
      <c r="FU260"/>
      <c r="FV260"/>
      <c r="FW260"/>
      <c r="FX260"/>
      <c r="FY260"/>
      <c r="FZ260"/>
      <c r="GA260"/>
      <c r="GB260"/>
      <c r="GC260"/>
      <c r="GD260"/>
      <c r="GE260"/>
      <c r="GF260"/>
      <c r="GG260"/>
      <c r="GH260"/>
      <c r="GI260"/>
      <c r="GJ260"/>
      <c r="GK260"/>
      <c r="GL260"/>
      <c r="GM260"/>
      <c r="GN260"/>
      <c r="GO260"/>
      <c r="GP260"/>
      <c r="GQ260"/>
      <c r="GR260"/>
      <c r="GS260"/>
      <c r="GT260"/>
      <c r="GU260"/>
      <c r="GV260"/>
      <c r="GW260"/>
      <c r="GX260"/>
      <c r="GY260"/>
      <c r="GZ260"/>
      <c r="HA260"/>
      <c r="HB260"/>
      <c r="HC260"/>
      <c r="HD260"/>
      <c r="HE260"/>
      <c r="HF260"/>
      <c r="HG260"/>
      <c r="HH260"/>
      <c r="HI260"/>
      <c r="HJ260"/>
      <c r="HK260"/>
      <c r="HL260"/>
      <c r="HM260"/>
      <c r="HN260"/>
      <c r="HO260"/>
    </row>
    <row r="261" spans="1:223" ht="15.75" customHeight="1">
      <c r="A261" s="10">
        <v>260</v>
      </c>
      <c r="B261" s="170" t="s">
        <v>301</v>
      </c>
      <c r="C261" s="163" t="s">
        <v>74</v>
      </c>
      <c r="D261" s="164" t="s">
        <v>178</v>
      </c>
      <c r="E261" s="165">
        <v>42</v>
      </c>
      <c r="F261" s="166">
        <v>41681</v>
      </c>
      <c r="G261" s="166">
        <v>41681</v>
      </c>
      <c r="H261" s="233">
        <v>41681</v>
      </c>
      <c r="I261" s="167">
        <v>41671</v>
      </c>
      <c r="J261" s="168">
        <v>90</v>
      </c>
      <c r="K261" s="169"/>
      <c r="L261" s="32">
        <f t="shared" si="70"/>
        <v>41771</v>
      </c>
      <c r="M261" s="192" t="s">
        <v>47</v>
      </c>
      <c r="N261" s="193" t="s">
        <v>39</v>
      </c>
      <c r="O261" s="194" t="s">
        <v>48</v>
      </c>
      <c r="P261" s="195" t="s">
        <v>49</v>
      </c>
      <c r="Q261" s="195" t="s">
        <v>49</v>
      </c>
      <c r="R261" s="195" t="s">
        <v>49</v>
      </c>
      <c r="S261" s="195" t="s">
        <v>49</v>
      </c>
      <c r="T261" s="198" t="s">
        <v>62</v>
      </c>
      <c r="U261" s="224"/>
      <c r="V261" s="224"/>
      <c r="W261" s="224" t="s">
        <v>63</v>
      </c>
      <c r="X261" s="224" t="s">
        <v>63</v>
      </c>
      <c r="Y261" s="224"/>
      <c r="Z261" s="224" t="s">
        <v>63</v>
      </c>
      <c r="AA261" s="224" t="s">
        <v>63</v>
      </c>
      <c r="AB261" s="224"/>
      <c r="AC261" s="195" t="s">
        <v>49</v>
      </c>
      <c r="AD261" s="195" t="s">
        <v>49</v>
      </c>
      <c r="AE261" s="195" t="s">
        <v>49</v>
      </c>
      <c r="AF261" s="195" t="s">
        <v>49</v>
      </c>
      <c r="AG261" s="195" t="s">
        <v>49</v>
      </c>
      <c r="AH261" s="195" t="s">
        <v>49</v>
      </c>
      <c r="AI261" s="43" t="s">
        <v>50</v>
      </c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  <c r="EE261"/>
      <c r="EF261"/>
      <c r="EG261"/>
      <c r="EH261"/>
      <c r="EI261"/>
      <c r="EJ261"/>
      <c r="EK261"/>
      <c r="EL261"/>
      <c r="EM261"/>
      <c r="EN261"/>
      <c r="EO261"/>
      <c r="EP261"/>
      <c r="EQ261"/>
      <c r="ER261"/>
      <c r="ES261"/>
      <c r="ET261"/>
      <c r="EU261"/>
      <c r="EV261"/>
      <c r="EW261"/>
      <c r="EX261"/>
      <c r="EY261"/>
      <c r="EZ261"/>
      <c r="FA261"/>
      <c r="FB261"/>
      <c r="FC261"/>
      <c r="FD261"/>
      <c r="FE261"/>
      <c r="FF261"/>
      <c r="FG261"/>
      <c r="FH261"/>
      <c r="FI261"/>
      <c r="FJ261"/>
      <c r="FK261"/>
      <c r="FL261"/>
      <c r="FM261"/>
      <c r="FN261"/>
      <c r="FO261"/>
      <c r="FP261"/>
      <c r="FQ261"/>
      <c r="FR261"/>
      <c r="FS261"/>
      <c r="FT261"/>
      <c r="FU261"/>
      <c r="FV261"/>
      <c r="FW261"/>
      <c r="FX261"/>
      <c r="FY261"/>
      <c r="FZ261"/>
      <c r="GA261"/>
      <c r="GB261"/>
      <c r="GC261"/>
      <c r="GD261"/>
      <c r="GE261"/>
      <c r="GF261"/>
      <c r="GG261"/>
      <c r="GH261"/>
      <c r="GI261"/>
      <c r="GJ261"/>
      <c r="GK261"/>
      <c r="GL261"/>
      <c r="GM261"/>
      <c r="GN261"/>
      <c r="GO261"/>
      <c r="GP261"/>
      <c r="GQ261"/>
      <c r="GR261"/>
      <c r="GS261"/>
      <c r="GT261"/>
      <c r="GU261"/>
      <c r="GV261"/>
      <c r="GW261"/>
      <c r="GX261"/>
      <c r="GY261"/>
      <c r="GZ261"/>
      <c r="HA261"/>
      <c r="HB261"/>
      <c r="HC261"/>
      <c r="HD261"/>
      <c r="HE261"/>
      <c r="HF261"/>
      <c r="HG261"/>
      <c r="HH261"/>
      <c r="HI261"/>
      <c r="HJ261"/>
      <c r="HK261"/>
      <c r="HL261"/>
      <c r="HM261"/>
      <c r="HN261"/>
      <c r="HO261"/>
    </row>
    <row r="262" spans="1:223" ht="15.75" customHeight="1">
      <c r="A262" s="10">
        <v>261</v>
      </c>
      <c r="B262" s="186" t="s">
        <v>302</v>
      </c>
      <c r="C262" s="175" t="s">
        <v>112</v>
      </c>
      <c r="D262" s="176" t="s">
        <v>113</v>
      </c>
      <c r="E262" s="177">
        <v>8</v>
      </c>
      <c r="F262" s="178">
        <v>41652</v>
      </c>
      <c r="G262" s="178">
        <v>41652</v>
      </c>
      <c r="H262" s="236">
        <f t="shared" ref="H262:H263" si="73">G262</f>
        <v>41652</v>
      </c>
      <c r="I262" s="179">
        <v>41640</v>
      </c>
      <c r="J262" s="180">
        <v>90</v>
      </c>
      <c r="K262" s="182"/>
      <c r="L262" s="32">
        <f t="shared" si="70"/>
        <v>41742</v>
      </c>
      <c r="M262" s="207" t="s">
        <v>51</v>
      </c>
      <c r="N262" s="200" t="s">
        <v>39</v>
      </c>
      <c r="O262" s="201">
        <v>1994</v>
      </c>
      <c r="P262" s="202">
        <v>41673</v>
      </c>
      <c r="Q262" s="201">
        <v>19751</v>
      </c>
      <c r="R262" s="203">
        <v>41674</v>
      </c>
      <c r="S262" s="212" t="s">
        <v>144</v>
      </c>
      <c r="T262" s="205" t="s">
        <v>41</v>
      </c>
      <c r="U262" s="223"/>
      <c r="V262" s="223"/>
      <c r="W262" s="223"/>
      <c r="X262" s="223"/>
      <c r="Y262" s="223"/>
      <c r="Z262" s="223"/>
      <c r="AA262" s="223"/>
      <c r="AB262" s="223"/>
      <c r="AC262" s="206"/>
      <c r="AD262" s="202"/>
      <c r="AE262" s="219"/>
      <c r="AF262" s="222"/>
      <c r="AG262" s="219"/>
      <c r="AH262" s="219"/>
      <c r="AI262" s="42" t="s">
        <v>61</v>
      </c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  <c r="GM262"/>
      <c r="GN262"/>
      <c r="GO262"/>
      <c r="GP262"/>
      <c r="GQ262"/>
      <c r="GR262"/>
      <c r="GS262"/>
      <c r="GT262"/>
      <c r="GU262"/>
      <c r="GV262"/>
      <c r="GW262"/>
      <c r="GX262"/>
      <c r="GY262"/>
      <c r="GZ262"/>
      <c r="HA262"/>
      <c r="HB262"/>
      <c r="HC262"/>
      <c r="HD262"/>
      <c r="HE262"/>
      <c r="HF262"/>
      <c r="HG262"/>
      <c r="HH262"/>
      <c r="HI262"/>
      <c r="HJ262"/>
      <c r="HK262"/>
      <c r="HL262"/>
      <c r="HM262"/>
      <c r="HN262"/>
      <c r="HO262"/>
    </row>
    <row r="263" spans="1:223" ht="15.75" customHeight="1">
      <c r="A263" s="10">
        <v>262</v>
      </c>
      <c r="B263" s="186" t="s">
        <v>303</v>
      </c>
      <c r="C263" s="175" t="s">
        <v>99</v>
      </c>
      <c r="D263" s="176" t="s">
        <v>100</v>
      </c>
      <c r="E263" s="177">
        <v>15</v>
      </c>
      <c r="F263" s="178">
        <v>41684</v>
      </c>
      <c r="G263" s="178">
        <v>41684</v>
      </c>
      <c r="H263" s="236">
        <f t="shared" si="73"/>
        <v>41684</v>
      </c>
      <c r="I263" s="179">
        <v>41671</v>
      </c>
      <c r="J263" s="180">
        <v>90</v>
      </c>
      <c r="K263" s="182"/>
      <c r="L263" s="32">
        <f t="shared" si="70"/>
        <v>41774</v>
      </c>
      <c r="M263" s="207" t="s">
        <v>68</v>
      </c>
      <c r="N263" s="200" t="s">
        <v>39</v>
      </c>
      <c r="O263" s="201">
        <v>2067</v>
      </c>
      <c r="P263" s="202">
        <v>41703</v>
      </c>
      <c r="Q263" s="201">
        <v>19771</v>
      </c>
      <c r="R263" s="203">
        <v>41704</v>
      </c>
      <c r="S263" s="204">
        <v>5</v>
      </c>
      <c r="T263" s="205" t="s">
        <v>41</v>
      </c>
      <c r="U263" s="223"/>
      <c r="V263" s="223"/>
      <c r="W263" s="223"/>
      <c r="X263" s="223"/>
      <c r="Y263" s="223"/>
      <c r="Z263" s="223"/>
      <c r="AA263" s="223"/>
      <c r="AB263" s="223"/>
      <c r="AC263" s="206">
        <v>129</v>
      </c>
      <c r="AD263" s="202">
        <v>41764</v>
      </c>
      <c r="AE263" s="219">
        <v>84</v>
      </c>
      <c r="AF263" s="202">
        <v>41765</v>
      </c>
      <c r="AG263" s="219">
        <v>16</v>
      </c>
      <c r="AH263" s="219" t="s">
        <v>42</v>
      </c>
      <c r="AI263" s="42" t="s">
        <v>43</v>
      </c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  <c r="EF263"/>
      <c r="EG263"/>
      <c r="EH263"/>
      <c r="EI263"/>
      <c r="EJ263"/>
      <c r="EK263"/>
      <c r="EL263"/>
      <c r="EM263"/>
      <c r="EN263"/>
      <c r="EO263"/>
      <c r="EP263"/>
      <c r="EQ263"/>
      <c r="ER263"/>
      <c r="ES263"/>
      <c r="ET263"/>
      <c r="EU263"/>
      <c r="EV263"/>
      <c r="EW263"/>
      <c r="EX263"/>
      <c r="EY263"/>
      <c r="EZ263"/>
      <c r="FA263"/>
      <c r="FB263"/>
      <c r="FC263"/>
      <c r="FD263"/>
      <c r="FE263"/>
      <c r="FF263"/>
      <c r="FG263"/>
      <c r="FH263"/>
      <c r="FI263"/>
      <c r="FJ263"/>
      <c r="FK263"/>
      <c r="FL263"/>
      <c r="FM263"/>
      <c r="FN263"/>
      <c r="FO263"/>
      <c r="FP263"/>
      <c r="FQ263"/>
      <c r="FR263"/>
      <c r="FS263"/>
      <c r="FT263"/>
      <c r="FU263"/>
      <c r="FV263"/>
      <c r="FW263"/>
      <c r="FX263"/>
      <c r="FY263"/>
      <c r="FZ263"/>
      <c r="GA263"/>
      <c r="GB263"/>
      <c r="GC263"/>
      <c r="GD263"/>
      <c r="GE263"/>
      <c r="GF263"/>
      <c r="GG263"/>
      <c r="GH263"/>
      <c r="GI263"/>
      <c r="GJ263"/>
      <c r="GK263"/>
      <c r="GL263"/>
      <c r="GM263"/>
      <c r="GN263"/>
      <c r="GO263"/>
      <c r="GP263"/>
      <c r="GQ263"/>
      <c r="GR263"/>
      <c r="GS263"/>
      <c r="GT263"/>
      <c r="GU263"/>
      <c r="GV263"/>
      <c r="GW263"/>
      <c r="GX263"/>
      <c r="GY263"/>
      <c r="GZ263"/>
      <c r="HA263"/>
      <c r="HB263"/>
      <c r="HC263"/>
      <c r="HD263"/>
      <c r="HE263"/>
      <c r="HF263"/>
      <c r="HG263"/>
      <c r="HH263"/>
      <c r="HI263"/>
      <c r="HJ263"/>
      <c r="HK263"/>
      <c r="HL263"/>
      <c r="HM263"/>
      <c r="HN263"/>
      <c r="HO263"/>
    </row>
    <row r="264" spans="1:223" ht="15.75" customHeight="1">
      <c r="A264" s="10">
        <v>263</v>
      </c>
      <c r="B264" s="170" t="s">
        <v>304</v>
      </c>
      <c r="C264" s="163" t="s">
        <v>74</v>
      </c>
      <c r="D264" s="164" t="s">
        <v>178</v>
      </c>
      <c r="E264" s="165">
        <v>51</v>
      </c>
      <c r="F264" s="166">
        <v>41677</v>
      </c>
      <c r="G264" s="166">
        <v>41677</v>
      </c>
      <c r="H264" s="233">
        <v>41677</v>
      </c>
      <c r="I264" s="167">
        <v>41671</v>
      </c>
      <c r="J264" s="168">
        <v>90</v>
      </c>
      <c r="K264" s="183"/>
      <c r="L264" s="32">
        <f t="shared" si="70"/>
        <v>41767</v>
      </c>
      <c r="M264" s="192" t="s">
        <v>47</v>
      </c>
      <c r="N264" s="193" t="s">
        <v>39</v>
      </c>
      <c r="O264" s="194" t="s">
        <v>48</v>
      </c>
      <c r="P264" s="195" t="s">
        <v>49</v>
      </c>
      <c r="Q264" s="195" t="s">
        <v>49</v>
      </c>
      <c r="R264" s="195" t="s">
        <v>49</v>
      </c>
      <c r="S264" s="195" t="s">
        <v>49</v>
      </c>
      <c r="T264" s="198" t="s">
        <v>62</v>
      </c>
      <c r="U264" s="224"/>
      <c r="V264" s="224"/>
      <c r="W264" s="224"/>
      <c r="X264" s="224"/>
      <c r="Y264" s="224"/>
      <c r="Z264" s="224" t="s">
        <v>63</v>
      </c>
      <c r="AA264" s="224"/>
      <c r="AB264" s="224"/>
      <c r="AC264" s="195" t="s">
        <v>49</v>
      </c>
      <c r="AD264" s="195" t="s">
        <v>49</v>
      </c>
      <c r="AE264" s="195" t="s">
        <v>49</v>
      </c>
      <c r="AF264" s="195" t="s">
        <v>49</v>
      </c>
      <c r="AG264" s="195" t="s">
        <v>49</v>
      </c>
      <c r="AH264" s="195" t="s">
        <v>49</v>
      </c>
      <c r="AI264" s="43" t="s">
        <v>50</v>
      </c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  <c r="EF264"/>
      <c r="EG264"/>
      <c r="EH264"/>
      <c r="EI264"/>
      <c r="EJ264"/>
      <c r="EK264"/>
      <c r="EL264"/>
      <c r="EM264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  <c r="FB264"/>
      <c r="FC264"/>
      <c r="FD264"/>
      <c r="FE264"/>
      <c r="FF264"/>
      <c r="FG264"/>
      <c r="FH264"/>
      <c r="FI264"/>
      <c r="FJ264"/>
      <c r="FK264"/>
      <c r="FL264"/>
      <c r="FM264"/>
      <c r="FN264"/>
      <c r="FO264"/>
      <c r="FP264"/>
      <c r="FQ264"/>
      <c r="FR264"/>
      <c r="FS264"/>
      <c r="FT264"/>
      <c r="FU264"/>
      <c r="FV264"/>
      <c r="FW264"/>
      <c r="FX264"/>
      <c r="FY264"/>
      <c r="FZ264"/>
      <c r="GA264"/>
      <c r="GB264"/>
      <c r="GC264"/>
      <c r="GD264"/>
      <c r="GE264"/>
      <c r="GF264"/>
      <c r="GG264"/>
      <c r="GH264"/>
      <c r="GI264"/>
      <c r="GJ264"/>
      <c r="GK264"/>
      <c r="GL264"/>
      <c r="GM264"/>
      <c r="GN264"/>
      <c r="GO264"/>
      <c r="GP264"/>
      <c r="GQ264"/>
      <c r="GR264"/>
      <c r="GS264"/>
      <c r="GT264"/>
      <c r="GU264"/>
      <c r="GV264"/>
      <c r="GW264"/>
      <c r="GX264"/>
      <c r="GY264"/>
      <c r="GZ264"/>
      <c r="HA264"/>
      <c r="HB264"/>
      <c r="HC264"/>
      <c r="HD264"/>
      <c r="HE264"/>
      <c r="HF264"/>
      <c r="HG264"/>
      <c r="HH264"/>
      <c r="HI264"/>
      <c r="HJ264"/>
      <c r="HK264"/>
      <c r="HL264"/>
      <c r="HM264"/>
      <c r="HN264"/>
      <c r="HO264"/>
    </row>
    <row r="265" spans="1:223" ht="15.75" customHeight="1">
      <c r="A265" s="10">
        <v>264</v>
      </c>
      <c r="B265" s="186" t="s">
        <v>304</v>
      </c>
      <c r="C265" s="175" t="s">
        <v>74</v>
      </c>
      <c r="D265" s="176" t="s">
        <v>178</v>
      </c>
      <c r="E265" s="177">
        <v>106</v>
      </c>
      <c r="F265" s="178">
        <v>41759</v>
      </c>
      <c r="G265" s="178">
        <v>41761</v>
      </c>
      <c r="H265" s="236">
        <f>F265</f>
        <v>41759</v>
      </c>
      <c r="I265" s="179">
        <v>41730</v>
      </c>
      <c r="J265" s="180">
        <v>90</v>
      </c>
      <c r="K265" s="182"/>
      <c r="L265" s="32">
        <f t="shared" si="70"/>
        <v>41849</v>
      </c>
      <c r="M265" s="207" t="s">
        <v>51</v>
      </c>
      <c r="N265" s="200" t="s">
        <v>39</v>
      </c>
      <c r="O265" s="201">
        <v>2245</v>
      </c>
      <c r="P265" s="202">
        <v>41801</v>
      </c>
      <c r="Q265" s="201">
        <v>19836</v>
      </c>
      <c r="R265" s="203">
        <v>41802</v>
      </c>
      <c r="S265" s="204">
        <v>3</v>
      </c>
      <c r="T265" s="205" t="s">
        <v>41</v>
      </c>
      <c r="U265" s="223"/>
      <c r="V265" s="223"/>
      <c r="W265" s="223"/>
      <c r="X265" s="223"/>
      <c r="Y265" s="223"/>
      <c r="Z265" s="223"/>
      <c r="AA265" s="223"/>
      <c r="AB265" s="223"/>
      <c r="AC265" s="206"/>
      <c r="AD265" s="202"/>
      <c r="AE265" s="219"/>
      <c r="AF265" s="222"/>
      <c r="AG265" s="219"/>
      <c r="AH265" s="219"/>
      <c r="AI265" s="42" t="s">
        <v>61</v>
      </c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  <c r="EF265"/>
      <c r="EG265"/>
      <c r="EH265"/>
      <c r="EI265"/>
      <c r="EJ265"/>
      <c r="EK265"/>
      <c r="EL265"/>
      <c r="EM265"/>
      <c r="EN265"/>
      <c r="EO265"/>
      <c r="EP265"/>
      <c r="EQ265"/>
      <c r="ER265"/>
      <c r="ES265"/>
      <c r="ET265"/>
      <c r="EU265"/>
      <c r="EV265"/>
      <c r="EW265"/>
      <c r="EX265"/>
      <c r="EY265"/>
      <c r="EZ265"/>
      <c r="FA265"/>
      <c r="FB265"/>
      <c r="FC265"/>
      <c r="FD265"/>
      <c r="FE265"/>
      <c r="FF265"/>
      <c r="FG265"/>
      <c r="FH265"/>
      <c r="FI265"/>
      <c r="FJ265"/>
      <c r="FK265"/>
      <c r="FL265"/>
      <c r="FM265"/>
      <c r="FN265"/>
      <c r="FO265"/>
      <c r="FP265"/>
      <c r="FQ265"/>
      <c r="FR265"/>
      <c r="FS265"/>
      <c r="FT265"/>
      <c r="FU265"/>
      <c r="FV265"/>
      <c r="FW265"/>
      <c r="FX265"/>
      <c r="FY265"/>
      <c r="FZ265"/>
      <c r="GA265"/>
      <c r="GB265"/>
      <c r="GC265"/>
      <c r="GD265"/>
      <c r="GE265"/>
      <c r="GF265"/>
      <c r="GG265"/>
      <c r="GH265"/>
      <c r="GI265"/>
      <c r="GJ265"/>
      <c r="GK265"/>
      <c r="GL265"/>
      <c r="GM265"/>
      <c r="GN265"/>
      <c r="GO265"/>
      <c r="GP265"/>
      <c r="GQ265"/>
      <c r="GR265"/>
      <c r="GS265"/>
      <c r="GT265"/>
      <c r="GU265"/>
      <c r="GV265"/>
      <c r="GW265"/>
      <c r="GX265"/>
      <c r="GY265"/>
      <c r="GZ265"/>
      <c r="HA265"/>
      <c r="HB265"/>
      <c r="HC265"/>
      <c r="HD265"/>
      <c r="HE265"/>
      <c r="HF265"/>
      <c r="HG265"/>
      <c r="HH265"/>
      <c r="HI265"/>
      <c r="HJ265"/>
      <c r="HK265"/>
      <c r="HL265"/>
      <c r="HM265"/>
      <c r="HN265"/>
      <c r="HO265"/>
    </row>
    <row r="266" spans="1:223" ht="15.75" customHeight="1">
      <c r="A266" s="10">
        <v>265</v>
      </c>
      <c r="B266" s="186" t="s">
        <v>304</v>
      </c>
      <c r="C266" s="175" t="s">
        <v>74</v>
      </c>
      <c r="D266" s="176" t="s">
        <v>178</v>
      </c>
      <c r="E266" s="177">
        <v>143</v>
      </c>
      <c r="F266" s="178">
        <v>41759</v>
      </c>
      <c r="G266" s="178">
        <v>41851</v>
      </c>
      <c r="H266" s="236">
        <v>41849</v>
      </c>
      <c r="I266" s="179">
        <v>41821</v>
      </c>
      <c r="J266" s="180">
        <v>90</v>
      </c>
      <c r="K266" s="181" t="s">
        <v>58</v>
      </c>
      <c r="L266" s="32">
        <f t="shared" si="70"/>
        <v>41939</v>
      </c>
      <c r="M266" s="199" t="s">
        <v>64</v>
      </c>
      <c r="N266" s="200" t="s">
        <v>60</v>
      </c>
      <c r="O266" s="201">
        <v>2352</v>
      </c>
      <c r="P266" s="202">
        <v>41864</v>
      </c>
      <c r="Q266" s="201">
        <v>19879</v>
      </c>
      <c r="R266" s="203">
        <v>41865</v>
      </c>
      <c r="S266" s="204">
        <v>3</v>
      </c>
      <c r="T266" s="206" t="s">
        <v>62</v>
      </c>
      <c r="U266" s="223" t="s">
        <v>53</v>
      </c>
      <c r="V266" s="223" t="s">
        <v>53</v>
      </c>
      <c r="W266" s="223"/>
      <c r="X266" s="223"/>
      <c r="Y266" s="223"/>
      <c r="Z266" s="223"/>
      <c r="AA266" s="223"/>
      <c r="AB266" s="223"/>
      <c r="AC266" s="206"/>
      <c r="AD266" s="202"/>
      <c r="AE266" s="219"/>
      <c r="AF266" s="222"/>
      <c r="AG266" s="219"/>
      <c r="AH266" s="219"/>
      <c r="AI266" s="42" t="s">
        <v>61</v>
      </c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  <c r="EF266"/>
      <c r="EG266"/>
      <c r="EH266"/>
      <c r="EI266"/>
      <c r="EJ266"/>
      <c r="EK266"/>
      <c r="EL266"/>
      <c r="EM266"/>
      <c r="EN266"/>
      <c r="EO266"/>
      <c r="EP266"/>
      <c r="EQ266"/>
      <c r="ER266"/>
      <c r="ES266"/>
      <c r="ET266"/>
      <c r="EU266"/>
      <c r="EV266"/>
      <c r="EW266"/>
      <c r="EX266"/>
      <c r="EY266"/>
      <c r="EZ266"/>
      <c r="FA266"/>
      <c r="FB266"/>
      <c r="FC266"/>
      <c r="FD266"/>
      <c r="FE266"/>
      <c r="FF266"/>
      <c r="FG266"/>
      <c r="FH266"/>
      <c r="FI266"/>
      <c r="FJ266"/>
      <c r="FK266"/>
      <c r="FL266"/>
      <c r="FM266"/>
      <c r="FN266"/>
      <c r="FO266"/>
      <c r="FP266"/>
      <c r="FQ266"/>
      <c r="FR266"/>
      <c r="FS266"/>
      <c r="FT266"/>
      <c r="FU266"/>
      <c r="FV266"/>
      <c r="FW266"/>
      <c r="FX266"/>
      <c r="FY266"/>
      <c r="FZ266"/>
      <c r="GA266"/>
      <c r="GB266"/>
      <c r="GC266"/>
      <c r="GD266"/>
      <c r="GE266"/>
      <c r="GF266"/>
      <c r="GG266"/>
      <c r="GH266"/>
      <c r="GI266"/>
      <c r="GJ266"/>
      <c r="GK266"/>
      <c r="GL266"/>
      <c r="GM266"/>
      <c r="GN266"/>
      <c r="GO266"/>
      <c r="GP266"/>
      <c r="GQ266"/>
      <c r="GR266"/>
      <c r="GS266"/>
      <c r="GT266"/>
      <c r="GU266"/>
      <c r="GV266"/>
      <c r="GW266"/>
      <c r="GX266"/>
      <c r="GY266"/>
      <c r="GZ266"/>
      <c r="HA266"/>
      <c r="HB266"/>
      <c r="HC266"/>
      <c r="HD266"/>
      <c r="HE266"/>
      <c r="HF266"/>
      <c r="HG266"/>
      <c r="HH266"/>
      <c r="HI266"/>
      <c r="HJ266"/>
      <c r="HK266"/>
      <c r="HL266"/>
      <c r="HM266"/>
      <c r="HN266"/>
      <c r="HO266"/>
    </row>
    <row r="267" spans="1:223" ht="15.75" customHeight="1">
      <c r="A267" s="10">
        <v>266</v>
      </c>
      <c r="B267" s="186" t="s">
        <v>78</v>
      </c>
      <c r="C267" s="175" t="s">
        <v>78</v>
      </c>
      <c r="D267" s="176" t="s">
        <v>305</v>
      </c>
      <c r="E267" s="177">
        <v>5561</v>
      </c>
      <c r="F267" s="178">
        <v>41798</v>
      </c>
      <c r="G267" s="178">
        <v>41800</v>
      </c>
      <c r="H267" s="236">
        <v>41803</v>
      </c>
      <c r="I267" s="179">
        <v>41791</v>
      </c>
      <c r="J267" s="180">
        <v>180</v>
      </c>
      <c r="K267" s="182"/>
      <c r="L267" s="32">
        <f>SUM(H267+J267)-1</f>
        <v>41982</v>
      </c>
      <c r="M267" s="207" t="s">
        <v>68</v>
      </c>
      <c r="N267" s="200" t="s">
        <v>39</v>
      </c>
      <c r="O267" s="201">
        <v>2252</v>
      </c>
      <c r="P267" s="202">
        <v>41802</v>
      </c>
      <c r="Q267" s="201">
        <v>19837</v>
      </c>
      <c r="R267" s="203">
        <v>41803</v>
      </c>
      <c r="S267" s="204" t="s">
        <v>97</v>
      </c>
      <c r="T267" s="205" t="s">
        <v>41</v>
      </c>
      <c r="U267" s="223"/>
      <c r="V267" s="223"/>
      <c r="W267" s="223"/>
      <c r="X267" s="223"/>
      <c r="Y267" s="223"/>
      <c r="Z267" s="223"/>
      <c r="AA267" s="223"/>
      <c r="AB267" s="223"/>
      <c r="AC267" s="220">
        <v>170</v>
      </c>
      <c r="AD267" s="202">
        <v>41814</v>
      </c>
      <c r="AE267" s="219">
        <v>119</v>
      </c>
      <c r="AF267" s="202">
        <v>41815</v>
      </c>
      <c r="AG267" s="219">
        <v>38</v>
      </c>
      <c r="AH267" s="219" t="s">
        <v>67</v>
      </c>
      <c r="AI267" s="42" t="s">
        <v>43</v>
      </c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  <c r="EF267"/>
      <c r="EG267"/>
      <c r="EH267"/>
      <c r="EI267"/>
      <c r="EJ267"/>
      <c r="EK267"/>
      <c r="EL267"/>
      <c r="EM267"/>
      <c r="EN267"/>
      <c r="EO267"/>
      <c r="EP267"/>
      <c r="EQ267"/>
      <c r="ER267"/>
      <c r="ES267"/>
      <c r="ET267"/>
      <c r="EU267"/>
      <c r="EV267"/>
      <c r="EW267"/>
      <c r="EX267"/>
      <c r="EY267"/>
      <c r="EZ267"/>
      <c r="FA267"/>
      <c r="FB267"/>
      <c r="FC267"/>
      <c r="FD267"/>
      <c r="FE267"/>
      <c r="FF267"/>
      <c r="FG267"/>
      <c r="FH267"/>
      <c r="FI267"/>
      <c r="FJ267"/>
      <c r="FK267"/>
      <c r="FL267"/>
      <c r="FM267"/>
      <c r="FN267"/>
      <c r="FO267"/>
      <c r="FP267"/>
      <c r="FQ267"/>
      <c r="FR267"/>
      <c r="FS267"/>
      <c r="FT267"/>
      <c r="FU267"/>
      <c r="FV267"/>
      <c r="FW267"/>
      <c r="FX267"/>
      <c r="FY267"/>
      <c r="FZ267"/>
      <c r="GA267"/>
      <c r="GB267"/>
      <c r="GC267"/>
      <c r="GD267"/>
      <c r="GE267"/>
      <c r="GF267"/>
      <c r="GG267"/>
      <c r="GH267"/>
      <c r="GI267"/>
      <c r="GJ267"/>
      <c r="GK267"/>
      <c r="GL267"/>
      <c r="GM267"/>
      <c r="GN267"/>
      <c r="GO267"/>
      <c r="GP267"/>
      <c r="GQ267"/>
      <c r="GR267"/>
      <c r="GS267"/>
      <c r="GT267"/>
      <c r="GU267"/>
      <c r="GV267"/>
      <c r="GW267"/>
      <c r="GX267"/>
      <c r="GY267"/>
      <c r="GZ267"/>
      <c r="HA267"/>
      <c r="HB267"/>
      <c r="HC267"/>
      <c r="HD267"/>
      <c r="HE267"/>
      <c r="HF267"/>
      <c r="HG267"/>
      <c r="HH267"/>
      <c r="HI267"/>
      <c r="HJ267"/>
      <c r="HK267"/>
      <c r="HL267"/>
      <c r="HM267"/>
      <c r="HN267"/>
      <c r="HO267"/>
    </row>
    <row r="268" spans="1:223" ht="15.75" customHeight="1">
      <c r="A268" s="10">
        <v>267</v>
      </c>
      <c r="B268" s="186" t="s">
        <v>306</v>
      </c>
      <c r="C268" s="175" t="s">
        <v>142</v>
      </c>
      <c r="D268" s="176" t="s">
        <v>198</v>
      </c>
      <c r="E268" s="177">
        <v>42</v>
      </c>
      <c r="F268" s="178">
        <v>41817</v>
      </c>
      <c r="G268" s="178">
        <v>41817</v>
      </c>
      <c r="H268" s="236">
        <f>G268</f>
        <v>41817</v>
      </c>
      <c r="I268" s="179">
        <v>41791</v>
      </c>
      <c r="J268" s="180">
        <v>90</v>
      </c>
      <c r="K268" s="182"/>
      <c r="L268" s="32">
        <f t="shared" ref="L268:L271" si="74">SUM(H268+J268)</f>
        <v>41907</v>
      </c>
      <c r="M268" s="199" t="s">
        <v>38</v>
      </c>
      <c r="N268" s="200" t="s">
        <v>39</v>
      </c>
      <c r="O268" s="201">
        <v>2317</v>
      </c>
      <c r="P268" s="202">
        <v>41845</v>
      </c>
      <c r="Q268" s="201">
        <v>19866</v>
      </c>
      <c r="R268" s="203">
        <v>41848</v>
      </c>
      <c r="S268" s="204" t="s">
        <v>40</v>
      </c>
      <c r="T268" s="205" t="s">
        <v>41</v>
      </c>
      <c r="U268" s="223"/>
      <c r="V268" s="223"/>
      <c r="W268" s="223"/>
      <c r="X268" s="223"/>
      <c r="Y268" s="223"/>
      <c r="Z268" s="223"/>
      <c r="AA268" s="223"/>
      <c r="AB268" s="223"/>
      <c r="AC268" s="220"/>
      <c r="AD268" s="202"/>
      <c r="AE268" s="219"/>
      <c r="AF268" s="202"/>
      <c r="AG268" s="219"/>
      <c r="AH268" s="219"/>
      <c r="AI268" s="42" t="s">
        <v>61</v>
      </c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  <c r="FB268"/>
      <c r="FC268"/>
      <c r="FD268"/>
      <c r="FE268"/>
      <c r="FF268"/>
      <c r="FG268"/>
      <c r="FH268"/>
      <c r="FI268"/>
      <c r="FJ268"/>
      <c r="FK268"/>
      <c r="FL268"/>
      <c r="FM268"/>
      <c r="FN268"/>
      <c r="FO268"/>
      <c r="FP268"/>
      <c r="FQ268"/>
      <c r="FR268"/>
      <c r="FS268"/>
      <c r="FT268"/>
      <c r="FU268"/>
      <c r="FV268"/>
      <c r="FW268"/>
      <c r="FX268"/>
      <c r="FY268"/>
      <c r="FZ268"/>
      <c r="GA268"/>
      <c r="GB268"/>
      <c r="GC268"/>
      <c r="GD268"/>
      <c r="GE268"/>
      <c r="GF268"/>
      <c r="GG268"/>
      <c r="GH268"/>
      <c r="GI268"/>
      <c r="GJ268"/>
      <c r="GK268"/>
      <c r="GL268"/>
      <c r="GM268"/>
      <c r="GN268"/>
      <c r="GO268"/>
      <c r="GP268"/>
      <c r="GQ268"/>
      <c r="GR268"/>
      <c r="GS268"/>
      <c r="GT268"/>
      <c r="GU268"/>
      <c r="GV268"/>
      <c r="GW268"/>
      <c r="GX268"/>
      <c r="GY268"/>
      <c r="GZ268"/>
      <c r="HA268"/>
      <c r="HB268"/>
      <c r="HC268"/>
      <c r="HD268"/>
      <c r="HE268"/>
      <c r="HF268"/>
      <c r="HG268"/>
      <c r="HH268"/>
      <c r="HI268"/>
      <c r="HJ268"/>
      <c r="HK268"/>
      <c r="HL268"/>
      <c r="HM268"/>
      <c r="HN268"/>
      <c r="HO268"/>
    </row>
    <row r="269" spans="1:223" ht="15.75" customHeight="1">
      <c r="A269" s="10">
        <v>268</v>
      </c>
      <c r="B269" s="170" t="s">
        <v>307</v>
      </c>
      <c r="C269" s="163" t="s">
        <v>74</v>
      </c>
      <c r="D269" s="164" t="s">
        <v>178</v>
      </c>
      <c r="E269" s="165">
        <v>10</v>
      </c>
      <c r="F269" s="166">
        <v>41680</v>
      </c>
      <c r="G269" s="166">
        <v>41680</v>
      </c>
      <c r="H269" s="233">
        <v>41680</v>
      </c>
      <c r="I269" s="167">
        <v>41671</v>
      </c>
      <c r="J269" s="168">
        <v>90</v>
      </c>
      <c r="K269" s="183"/>
      <c r="L269" s="32">
        <f t="shared" si="74"/>
        <v>41770</v>
      </c>
      <c r="M269" s="192" t="s">
        <v>47</v>
      </c>
      <c r="N269" s="193" t="s">
        <v>39</v>
      </c>
      <c r="O269" s="194" t="s">
        <v>48</v>
      </c>
      <c r="P269" s="195" t="s">
        <v>49</v>
      </c>
      <c r="Q269" s="195" t="s">
        <v>49</v>
      </c>
      <c r="R269" s="195" t="s">
        <v>49</v>
      </c>
      <c r="S269" s="195" t="s">
        <v>49</v>
      </c>
      <c r="T269" s="196" t="s">
        <v>41</v>
      </c>
      <c r="U269" s="224"/>
      <c r="V269" s="224"/>
      <c r="W269" s="224"/>
      <c r="X269" s="224"/>
      <c r="Y269" s="224"/>
      <c r="Z269" s="224"/>
      <c r="AA269" s="224"/>
      <c r="AB269" s="224"/>
      <c r="AC269" s="195" t="s">
        <v>49</v>
      </c>
      <c r="AD269" s="195" t="s">
        <v>49</v>
      </c>
      <c r="AE269" s="195" t="s">
        <v>49</v>
      </c>
      <c r="AF269" s="195" t="s">
        <v>49</v>
      </c>
      <c r="AG269" s="195" t="s">
        <v>49</v>
      </c>
      <c r="AH269" s="195" t="s">
        <v>49</v>
      </c>
      <c r="AI269" s="43" t="s">
        <v>50</v>
      </c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  <c r="EF269"/>
      <c r="EG269"/>
      <c r="EH269"/>
      <c r="EI269"/>
      <c r="EJ269"/>
      <c r="EK269"/>
      <c r="EL269"/>
      <c r="EM269"/>
      <c r="EN269"/>
      <c r="EO269"/>
      <c r="EP269"/>
      <c r="EQ269"/>
      <c r="ER269"/>
      <c r="ES269"/>
      <c r="ET269"/>
      <c r="EU269"/>
      <c r="EV269"/>
      <c r="EW269"/>
      <c r="EX269"/>
      <c r="EY269"/>
      <c r="EZ269"/>
      <c r="FA269"/>
      <c r="FB269"/>
      <c r="FC269"/>
      <c r="FD269"/>
      <c r="FE269"/>
      <c r="FF269"/>
      <c r="FG269"/>
      <c r="FH269"/>
      <c r="FI269"/>
      <c r="FJ269"/>
      <c r="FK269"/>
      <c r="FL269"/>
      <c r="FM269"/>
      <c r="FN269"/>
      <c r="FO269"/>
      <c r="FP269"/>
      <c r="FQ269"/>
      <c r="FR269"/>
      <c r="FS269"/>
      <c r="FT269"/>
      <c r="FU269"/>
      <c r="FV269"/>
      <c r="FW269"/>
      <c r="FX269"/>
      <c r="FY269"/>
      <c r="FZ269"/>
      <c r="GA269"/>
      <c r="GB269"/>
      <c r="GC269"/>
      <c r="GD269"/>
      <c r="GE269"/>
      <c r="GF269"/>
      <c r="GG269"/>
      <c r="GH269"/>
      <c r="GI269"/>
      <c r="GJ269"/>
      <c r="GK269"/>
      <c r="GL269"/>
      <c r="GM269"/>
      <c r="GN269"/>
      <c r="GO269"/>
      <c r="GP269"/>
      <c r="GQ269"/>
      <c r="GR269"/>
      <c r="GS269"/>
      <c r="GT269"/>
      <c r="GU269"/>
      <c r="GV269"/>
      <c r="GW269"/>
      <c r="GX269"/>
      <c r="GY269"/>
      <c r="GZ269"/>
      <c r="HA269"/>
      <c r="HB269"/>
      <c r="HC269"/>
      <c r="HD269"/>
      <c r="HE269"/>
      <c r="HF269"/>
      <c r="HG269"/>
      <c r="HH269"/>
      <c r="HI269"/>
      <c r="HJ269"/>
      <c r="HK269"/>
      <c r="HL269"/>
      <c r="HM269"/>
      <c r="HN269"/>
      <c r="HO269"/>
    </row>
    <row r="270" spans="1:223" ht="15.75" customHeight="1">
      <c r="A270" s="10">
        <v>269</v>
      </c>
      <c r="B270" s="186" t="s">
        <v>308</v>
      </c>
      <c r="C270" s="175" t="s">
        <v>136</v>
      </c>
      <c r="D270" s="176" t="s">
        <v>137</v>
      </c>
      <c r="E270" s="177">
        <v>972</v>
      </c>
      <c r="F270" s="178">
        <v>41995</v>
      </c>
      <c r="G270" s="178">
        <v>41995</v>
      </c>
      <c r="H270" s="236">
        <f>G270</f>
        <v>41995</v>
      </c>
      <c r="I270" s="179">
        <v>41974</v>
      </c>
      <c r="J270" s="180">
        <v>180</v>
      </c>
      <c r="K270" s="182"/>
      <c r="L270" s="32">
        <f t="shared" si="74"/>
        <v>42175</v>
      </c>
      <c r="M270" s="213" t="s">
        <v>184</v>
      </c>
      <c r="N270" s="200" t="s">
        <v>39</v>
      </c>
      <c r="O270" s="214"/>
      <c r="P270" s="212"/>
      <c r="Q270" s="212"/>
      <c r="R270" s="212"/>
      <c r="S270" s="212"/>
      <c r="T270" s="206" t="s">
        <v>62</v>
      </c>
      <c r="U270" s="223" t="s">
        <v>63</v>
      </c>
      <c r="V270" s="223" t="s">
        <v>63</v>
      </c>
      <c r="W270" s="223"/>
      <c r="X270" s="223"/>
      <c r="Y270" s="223"/>
      <c r="Z270" s="223"/>
      <c r="AA270" s="223"/>
      <c r="AB270" s="223"/>
      <c r="AC270" s="212"/>
      <c r="AD270" s="212"/>
      <c r="AE270" s="212"/>
      <c r="AF270" s="212"/>
      <c r="AG270" s="212"/>
      <c r="AH270" s="212"/>
      <c r="AI270" s="42" t="s">
        <v>89</v>
      </c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  <c r="EF270"/>
      <c r="EG270"/>
      <c r="EH270"/>
      <c r="EI270"/>
      <c r="EJ270"/>
      <c r="EK270"/>
      <c r="EL270"/>
      <c r="EM270"/>
      <c r="EN270"/>
      <c r="EO270"/>
      <c r="EP270"/>
      <c r="EQ270"/>
      <c r="ER270"/>
      <c r="ES270"/>
      <c r="ET270"/>
      <c r="EU270"/>
      <c r="EV270"/>
      <c r="EW270"/>
      <c r="EX270"/>
      <c r="EY270"/>
      <c r="EZ270"/>
      <c r="FA270"/>
      <c r="FB270"/>
      <c r="FC270"/>
      <c r="FD270"/>
      <c r="FE270"/>
      <c r="FF270"/>
      <c r="FG270"/>
      <c r="FH270"/>
      <c r="FI270"/>
      <c r="FJ270"/>
      <c r="FK270"/>
      <c r="FL270"/>
      <c r="FM270"/>
      <c r="FN270"/>
      <c r="FO270"/>
      <c r="FP270"/>
      <c r="FQ270"/>
      <c r="FR270"/>
      <c r="FS270"/>
      <c r="FT270"/>
      <c r="FU270"/>
      <c r="FV270"/>
      <c r="FW270"/>
      <c r="FX270"/>
      <c r="FY270"/>
      <c r="FZ270"/>
      <c r="GA270"/>
      <c r="GB270"/>
      <c r="GC270"/>
      <c r="GD270"/>
      <c r="GE270"/>
      <c r="GF270"/>
      <c r="GG270"/>
      <c r="GH270"/>
      <c r="GI270"/>
      <c r="GJ270"/>
      <c r="GK270"/>
      <c r="GL270"/>
      <c r="GM270"/>
      <c r="GN270"/>
      <c r="GO270"/>
      <c r="GP270"/>
      <c r="GQ270"/>
      <c r="GR270"/>
      <c r="GS270"/>
      <c r="GT270"/>
      <c r="GU270"/>
      <c r="GV270"/>
      <c r="GW270"/>
      <c r="GX270"/>
      <c r="GY270"/>
      <c r="GZ270"/>
      <c r="HA270"/>
      <c r="HB270"/>
      <c r="HC270"/>
      <c r="HD270"/>
      <c r="HE270"/>
      <c r="HF270"/>
      <c r="HG270"/>
      <c r="HH270"/>
      <c r="HI270"/>
      <c r="HJ270"/>
      <c r="HK270"/>
      <c r="HL270"/>
      <c r="HM270"/>
      <c r="HN270"/>
      <c r="HO270"/>
    </row>
    <row r="271" spans="1:223" ht="15.75" customHeight="1">
      <c r="A271" s="10">
        <v>270</v>
      </c>
      <c r="B271" s="186" t="s">
        <v>309</v>
      </c>
      <c r="C271" s="175" t="s">
        <v>99</v>
      </c>
      <c r="D271" s="176" t="s">
        <v>100</v>
      </c>
      <c r="E271" s="177">
        <v>59</v>
      </c>
      <c r="F271" s="178">
        <v>41716</v>
      </c>
      <c r="G271" s="178">
        <v>41717</v>
      </c>
      <c r="H271" s="236">
        <f>F271</f>
        <v>41716</v>
      </c>
      <c r="I271" s="179">
        <v>41699</v>
      </c>
      <c r="J271" s="180">
        <v>90</v>
      </c>
      <c r="K271" s="182"/>
      <c r="L271" s="32">
        <f t="shared" si="74"/>
        <v>41806</v>
      </c>
      <c r="M271" s="207" t="s">
        <v>51</v>
      </c>
      <c r="N271" s="200" t="s">
        <v>39</v>
      </c>
      <c r="O271" s="201">
        <v>2150</v>
      </c>
      <c r="P271" s="202">
        <v>41745</v>
      </c>
      <c r="Q271" s="201">
        <v>19801</v>
      </c>
      <c r="R271" s="203">
        <v>41751</v>
      </c>
      <c r="S271" s="204">
        <v>6</v>
      </c>
      <c r="T271" s="205" t="s">
        <v>41</v>
      </c>
      <c r="U271" s="223"/>
      <c r="V271" s="223"/>
      <c r="W271" s="223"/>
      <c r="X271" s="223"/>
      <c r="Y271" s="223"/>
      <c r="Z271" s="223"/>
      <c r="AA271" s="223"/>
      <c r="AB271" s="223"/>
      <c r="AC271" s="206"/>
      <c r="AD271" s="202"/>
      <c r="AE271" s="219"/>
      <c r="AF271" s="202"/>
      <c r="AG271" s="219"/>
      <c r="AH271" s="219"/>
      <c r="AI271" s="42" t="s">
        <v>61</v>
      </c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  <c r="EF271"/>
      <c r="EG271"/>
      <c r="EH271"/>
      <c r="EI271"/>
      <c r="EJ271"/>
      <c r="EK271"/>
      <c r="EL271"/>
      <c r="EM271"/>
      <c r="EN271"/>
      <c r="EO271"/>
      <c r="EP271"/>
      <c r="EQ271"/>
      <c r="ER271"/>
      <c r="ES271"/>
      <c r="ET271"/>
      <c r="EU271"/>
      <c r="EV271"/>
      <c r="EW271"/>
      <c r="EX271"/>
      <c r="EY271"/>
      <c r="EZ271"/>
      <c r="FA271"/>
      <c r="FB271"/>
      <c r="FC271"/>
      <c r="FD271"/>
      <c r="FE271"/>
      <c r="FF271"/>
      <c r="FG271"/>
      <c r="FH271"/>
      <c r="FI271"/>
      <c r="FJ271"/>
      <c r="FK271"/>
      <c r="FL271"/>
      <c r="FM271"/>
      <c r="FN271"/>
      <c r="FO271"/>
      <c r="FP271"/>
      <c r="FQ271"/>
      <c r="FR271"/>
      <c r="FS271"/>
      <c r="FT271"/>
      <c r="FU271"/>
      <c r="FV271"/>
      <c r="FW271"/>
      <c r="FX271"/>
      <c r="FY271"/>
      <c r="FZ271"/>
      <c r="GA271"/>
      <c r="GB271"/>
      <c r="GC271"/>
      <c r="GD271"/>
      <c r="GE271"/>
      <c r="GF271"/>
      <c r="GG271"/>
      <c r="GH271"/>
      <c r="GI271"/>
      <c r="GJ271"/>
      <c r="GK271"/>
      <c r="GL271"/>
      <c r="GM271"/>
      <c r="GN271"/>
      <c r="GO271"/>
      <c r="GP271"/>
      <c r="GQ271"/>
      <c r="GR271"/>
      <c r="GS271"/>
      <c r="GT271"/>
      <c r="GU271"/>
      <c r="GV271"/>
      <c r="GW271"/>
      <c r="GX271"/>
      <c r="GY271"/>
      <c r="GZ271"/>
      <c r="HA271"/>
      <c r="HB271"/>
      <c r="HC271"/>
      <c r="HD271"/>
      <c r="HE271"/>
      <c r="HF271"/>
      <c r="HG271"/>
      <c r="HH271"/>
      <c r="HI271"/>
      <c r="HJ271"/>
      <c r="HK271"/>
      <c r="HL271"/>
      <c r="HM271"/>
      <c r="HN271"/>
      <c r="HO271"/>
    </row>
    <row r="272" spans="1:223" ht="15.75" customHeight="1">
      <c r="A272" s="10">
        <v>271</v>
      </c>
      <c r="B272" s="186" t="s">
        <v>309</v>
      </c>
      <c r="C272" s="175" t="s">
        <v>99</v>
      </c>
      <c r="D272" s="176" t="s">
        <v>100</v>
      </c>
      <c r="E272" s="177">
        <v>113</v>
      </c>
      <c r="F272" s="178">
        <v>41716</v>
      </c>
      <c r="G272" s="178">
        <v>41800</v>
      </c>
      <c r="H272" s="236">
        <v>41806</v>
      </c>
      <c r="I272" s="179">
        <v>41791</v>
      </c>
      <c r="J272" s="180">
        <v>90</v>
      </c>
      <c r="K272" s="181" t="s">
        <v>58</v>
      </c>
      <c r="L272" s="32">
        <f>H272</f>
        <v>41806</v>
      </c>
      <c r="M272" s="199" t="s">
        <v>64</v>
      </c>
      <c r="N272" s="200" t="s">
        <v>60</v>
      </c>
      <c r="O272" s="201">
        <v>2268</v>
      </c>
      <c r="P272" s="202">
        <v>41814</v>
      </c>
      <c r="Q272" s="201">
        <v>19843</v>
      </c>
      <c r="R272" s="203">
        <v>41815</v>
      </c>
      <c r="S272" s="204">
        <v>5</v>
      </c>
      <c r="T272" s="206" t="s">
        <v>62</v>
      </c>
      <c r="U272" s="223" t="s">
        <v>63</v>
      </c>
      <c r="V272" s="223" t="s">
        <v>63</v>
      </c>
      <c r="W272" s="223"/>
      <c r="X272" s="223"/>
      <c r="Y272" s="223" t="s">
        <v>63</v>
      </c>
      <c r="Z272" s="223"/>
      <c r="AA272" s="223"/>
      <c r="AB272" s="223"/>
      <c r="AC272" s="206"/>
      <c r="AD272" s="202"/>
      <c r="AE272" s="219"/>
      <c r="AF272" s="202"/>
      <c r="AG272" s="219"/>
      <c r="AH272" s="219"/>
      <c r="AI272" s="42" t="s">
        <v>61</v>
      </c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  <c r="EF272"/>
      <c r="EG272"/>
      <c r="EH272"/>
      <c r="EI272"/>
      <c r="EJ272"/>
      <c r="EK272"/>
      <c r="EL272"/>
      <c r="EM272"/>
      <c r="EN272"/>
      <c r="EO272"/>
      <c r="EP272"/>
      <c r="EQ272"/>
      <c r="ER272"/>
      <c r="ES272"/>
      <c r="ET272"/>
      <c r="EU272"/>
      <c r="EV272"/>
      <c r="EW272"/>
      <c r="EX272"/>
      <c r="EY272"/>
      <c r="EZ272"/>
      <c r="FA272"/>
      <c r="FB272"/>
      <c r="FC272"/>
      <c r="FD272"/>
      <c r="FE272"/>
      <c r="FF272"/>
      <c r="FG272"/>
      <c r="FH272"/>
      <c r="FI272"/>
      <c r="FJ272"/>
      <c r="FK272"/>
      <c r="FL272"/>
      <c r="FM272"/>
      <c r="FN272"/>
      <c r="FO272"/>
      <c r="FP272"/>
      <c r="FQ272"/>
      <c r="FR272"/>
      <c r="FS272"/>
      <c r="FT272"/>
      <c r="FU272"/>
      <c r="FV272"/>
      <c r="FW272"/>
      <c r="FX272"/>
      <c r="FY272"/>
      <c r="FZ272"/>
      <c r="GA272"/>
      <c r="GB272"/>
      <c r="GC272"/>
      <c r="GD272"/>
      <c r="GE272"/>
      <c r="GF272"/>
      <c r="GG272"/>
      <c r="GH272"/>
      <c r="GI272"/>
      <c r="GJ272"/>
      <c r="GK272"/>
      <c r="GL272"/>
      <c r="GM272"/>
      <c r="GN272"/>
      <c r="GO272"/>
      <c r="GP272"/>
      <c r="GQ272"/>
      <c r="GR272"/>
      <c r="GS272"/>
      <c r="GT272"/>
      <c r="GU272"/>
      <c r="GV272"/>
      <c r="GW272"/>
      <c r="GX272"/>
      <c r="GY272"/>
      <c r="GZ272"/>
      <c r="HA272"/>
      <c r="HB272"/>
      <c r="HC272"/>
      <c r="HD272"/>
      <c r="HE272"/>
      <c r="HF272"/>
      <c r="HG272"/>
      <c r="HH272"/>
      <c r="HI272"/>
      <c r="HJ272"/>
      <c r="HK272"/>
      <c r="HL272"/>
      <c r="HM272"/>
      <c r="HN272"/>
      <c r="HO272"/>
    </row>
    <row r="273" spans="1:223" ht="15.75" customHeight="1">
      <c r="A273" s="10">
        <v>272</v>
      </c>
      <c r="B273" s="186" t="s">
        <v>310</v>
      </c>
      <c r="C273" s="175" t="s">
        <v>104</v>
      </c>
      <c r="D273" s="176" t="s">
        <v>311</v>
      </c>
      <c r="E273" s="177">
        <v>3501</v>
      </c>
      <c r="F273" s="178">
        <v>41798</v>
      </c>
      <c r="G273" s="178">
        <v>41799</v>
      </c>
      <c r="H273" s="236">
        <v>41803</v>
      </c>
      <c r="I273" s="179">
        <v>41791</v>
      </c>
      <c r="J273" s="180">
        <v>180</v>
      </c>
      <c r="K273" s="182"/>
      <c r="L273" s="32">
        <f>SUM(H273+J273)-1</f>
        <v>41982</v>
      </c>
      <c r="M273" s="207" t="s">
        <v>68</v>
      </c>
      <c r="N273" s="200" t="s">
        <v>39</v>
      </c>
      <c r="O273" s="201">
        <v>2252</v>
      </c>
      <c r="P273" s="202">
        <v>41802</v>
      </c>
      <c r="Q273" s="201">
        <v>19837</v>
      </c>
      <c r="R273" s="203">
        <v>41803</v>
      </c>
      <c r="S273" s="204" t="s">
        <v>97</v>
      </c>
      <c r="T273" s="205" t="s">
        <v>41</v>
      </c>
      <c r="U273" s="223"/>
      <c r="V273" s="223" t="s">
        <v>98</v>
      </c>
      <c r="W273" s="223"/>
      <c r="X273" s="223"/>
      <c r="Y273" s="223"/>
      <c r="Z273" s="223"/>
      <c r="AA273" s="223"/>
      <c r="AB273" s="223"/>
      <c r="AC273" s="220">
        <v>170</v>
      </c>
      <c r="AD273" s="202">
        <v>41814</v>
      </c>
      <c r="AE273" s="219">
        <v>119</v>
      </c>
      <c r="AF273" s="202">
        <v>41815</v>
      </c>
      <c r="AG273" s="219">
        <v>38</v>
      </c>
      <c r="AH273" s="219" t="s">
        <v>67</v>
      </c>
      <c r="AI273" s="42" t="s">
        <v>43</v>
      </c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  <c r="EF273"/>
      <c r="EG273"/>
      <c r="EH273"/>
      <c r="EI273"/>
      <c r="EJ273"/>
      <c r="EK273"/>
      <c r="EL273"/>
      <c r="EM273"/>
      <c r="EN273"/>
      <c r="EO273"/>
      <c r="EP273"/>
      <c r="EQ273"/>
      <c r="ER273"/>
      <c r="ES273"/>
      <c r="ET273"/>
      <c r="EU273"/>
      <c r="EV273"/>
      <c r="EW273"/>
      <c r="EX273"/>
      <c r="EY273"/>
      <c r="EZ273"/>
      <c r="FA273"/>
      <c r="FB273"/>
      <c r="FC273"/>
      <c r="FD273"/>
      <c r="FE273"/>
      <c r="FF273"/>
      <c r="FG273"/>
      <c r="FH273"/>
      <c r="FI273"/>
      <c r="FJ273"/>
      <c r="FK273"/>
      <c r="FL273"/>
      <c r="FM273"/>
      <c r="FN273"/>
      <c r="FO273"/>
      <c r="FP273"/>
      <c r="FQ273"/>
      <c r="FR273"/>
      <c r="FS273"/>
      <c r="FT273"/>
      <c r="FU273"/>
      <c r="FV273"/>
      <c r="FW273"/>
      <c r="FX273"/>
      <c r="FY273"/>
      <c r="FZ273"/>
      <c r="GA273"/>
      <c r="GB273"/>
      <c r="GC273"/>
      <c r="GD273"/>
      <c r="GE273"/>
      <c r="GF273"/>
      <c r="GG273"/>
      <c r="GH273"/>
      <c r="GI273"/>
      <c r="GJ273"/>
      <c r="GK273"/>
      <c r="GL273"/>
      <c r="GM273"/>
      <c r="GN273"/>
      <c r="GO273"/>
      <c r="GP273"/>
      <c r="GQ273"/>
      <c r="GR273"/>
      <c r="GS273"/>
      <c r="GT273"/>
      <c r="GU273"/>
      <c r="GV273"/>
      <c r="GW273"/>
      <c r="GX273"/>
      <c r="GY273"/>
      <c r="GZ273"/>
      <c r="HA273"/>
      <c r="HB273"/>
      <c r="HC273"/>
      <c r="HD273"/>
      <c r="HE273"/>
      <c r="HF273"/>
      <c r="HG273"/>
      <c r="HH273"/>
      <c r="HI273"/>
      <c r="HJ273"/>
      <c r="HK273"/>
      <c r="HL273"/>
      <c r="HM273"/>
      <c r="HN273"/>
      <c r="HO273"/>
    </row>
    <row r="274" spans="1:223" ht="15.75" customHeight="1">
      <c r="A274" s="10">
        <v>273</v>
      </c>
      <c r="B274" s="186" t="s">
        <v>312</v>
      </c>
      <c r="C274" s="175" t="s">
        <v>142</v>
      </c>
      <c r="D274" s="176" t="s">
        <v>313</v>
      </c>
      <c r="E274" s="177">
        <v>25</v>
      </c>
      <c r="F274" s="178">
        <v>41798</v>
      </c>
      <c r="G274" s="178">
        <v>41798</v>
      </c>
      <c r="H274" s="236">
        <v>41803</v>
      </c>
      <c r="I274" s="179">
        <v>41791</v>
      </c>
      <c r="J274" s="180">
        <v>180</v>
      </c>
      <c r="K274" s="181"/>
      <c r="L274" s="32">
        <f>SUM(H274+J274)-1</f>
        <v>41982</v>
      </c>
      <c r="M274" s="207" t="s">
        <v>68</v>
      </c>
      <c r="N274" s="200" t="s">
        <v>39</v>
      </c>
      <c r="O274" s="201">
        <v>2252</v>
      </c>
      <c r="P274" s="202">
        <v>41802</v>
      </c>
      <c r="Q274" s="201">
        <v>19837</v>
      </c>
      <c r="R274" s="203">
        <v>41803</v>
      </c>
      <c r="S274" s="204" t="s">
        <v>97</v>
      </c>
      <c r="T274" s="206" t="s">
        <v>62</v>
      </c>
      <c r="U274" s="223" t="s">
        <v>63</v>
      </c>
      <c r="V274" s="223" t="s">
        <v>63</v>
      </c>
      <c r="W274" s="223"/>
      <c r="X274" s="223"/>
      <c r="Y274" s="223"/>
      <c r="Z274" s="223"/>
      <c r="AA274" s="223"/>
      <c r="AB274" s="223"/>
      <c r="AC274" s="220">
        <v>170</v>
      </c>
      <c r="AD274" s="202">
        <v>41814</v>
      </c>
      <c r="AE274" s="219">
        <v>119</v>
      </c>
      <c r="AF274" s="202">
        <v>41815</v>
      </c>
      <c r="AG274" s="219">
        <v>38</v>
      </c>
      <c r="AH274" s="219" t="s">
        <v>67</v>
      </c>
      <c r="AI274" s="42" t="s">
        <v>43</v>
      </c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  <c r="EF274"/>
      <c r="EG274"/>
      <c r="EH274"/>
      <c r="EI274"/>
      <c r="EJ274"/>
      <c r="EK274"/>
      <c r="EL274"/>
      <c r="EM274"/>
      <c r="EN274"/>
      <c r="EO274"/>
      <c r="EP274"/>
      <c r="EQ274"/>
      <c r="ER274"/>
      <c r="ES274"/>
      <c r="ET274"/>
      <c r="EU274"/>
      <c r="EV274"/>
      <c r="EW274"/>
      <c r="EX274"/>
      <c r="EY274"/>
      <c r="EZ274"/>
      <c r="FA274"/>
      <c r="FB274"/>
      <c r="FC274"/>
      <c r="FD274"/>
      <c r="FE274"/>
      <c r="FF274"/>
      <c r="FG274"/>
      <c r="FH274"/>
      <c r="FI274"/>
      <c r="FJ274"/>
      <c r="FK274"/>
      <c r="FL274"/>
      <c r="FM274"/>
      <c r="FN274"/>
      <c r="FO274"/>
      <c r="FP274"/>
      <c r="FQ274"/>
      <c r="FR274"/>
      <c r="FS274"/>
      <c r="FT274"/>
      <c r="FU274"/>
      <c r="FV274"/>
      <c r="FW274"/>
      <c r="FX274"/>
      <c r="FY274"/>
      <c r="FZ274"/>
      <c r="GA274"/>
      <c r="GB274"/>
      <c r="GC274"/>
      <c r="GD274"/>
      <c r="GE274"/>
      <c r="GF274"/>
      <c r="GG274"/>
      <c r="GH274"/>
      <c r="GI274"/>
      <c r="GJ274"/>
      <c r="GK274"/>
      <c r="GL274"/>
      <c r="GM274"/>
      <c r="GN274"/>
      <c r="GO274"/>
      <c r="GP274"/>
      <c r="GQ274"/>
      <c r="GR274"/>
      <c r="GS274"/>
      <c r="GT274"/>
      <c r="GU274"/>
      <c r="GV274"/>
      <c r="GW274"/>
      <c r="GX274"/>
      <c r="GY274"/>
      <c r="GZ274"/>
      <c r="HA274"/>
      <c r="HB274"/>
      <c r="HC274"/>
      <c r="HD274"/>
      <c r="HE274"/>
      <c r="HF274"/>
      <c r="HG274"/>
      <c r="HH274"/>
      <c r="HI274"/>
      <c r="HJ274"/>
      <c r="HK274"/>
      <c r="HL274"/>
      <c r="HM274"/>
      <c r="HN274"/>
      <c r="HO274"/>
    </row>
    <row r="275" spans="1:223" ht="15.75" customHeight="1">
      <c r="A275" s="10">
        <v>274</v>
      </c>
      <c r="B275" s="186" t="s">
        <v>314</v>
      </c>
      <c r="C275" s="175" t="s">
        <v>119</v>
      </c>
      <c r="D275" s="176" t="s">
        <v>120</v>
      </c>
      <c r="E275" s="177">
        <v>4349</v>
      </c>
      <c r="F275" s="178">
        <v>41673</v>
      </c>
      <c r="G275" s="178">
        <v>41674</v>
      </c>
      <c r="H275" s="236">
        <f>F275</f>
        <v>41673</v>
      </c>
      <c r="I275" s="179">
        <v>41671</v>
      </c>
      <c r="J275" s="180">
        <v>90</v>
      </c>
      <c r="K275" s="182"/>
      <c r="L275" s="32">
        <f t="shared" ref="L275" si="75">SUM(H275+J275)</f>
        <v>41763</v>
      </c>
      <c r="M275" s="199" t="s">
        <v>150</v>
      </c>
      <c r="N275" s="200" t="s">
        <v>39</v>
      </c>
      <c r="O275" s="201">
        <v>2013</v>
      </c>
      <c r="P275" s="202">
        <v>41688</v>
      </c>
      <c r="Q275" s="201">
        <v>19762</v>
      </c>
      <c r="R275" s="203">
        <v>41689</v>
      </c>
      <c r="S275" s="212" t="s">
        <v>141</v>
      </c>
      <c r="T275" s="206" t="s">
        <v>62</v>
      </c>
      <c r="U275" s="227" t="s">
        <v>63</v>
      </c>
      <c r="V275" s="223"/>
      <c r="W275" s="227"/>
      <c r="X275" s="227"/>
      <c r="Y275" s="223"/>
      <c r="Z275" s="227" t="s">
        <v>63</v>
      </c>
      <c r="AA275" s="227"/>
      <c r="AB275" s="227"/>
      <c r="AC275" s="206"/>
      <c r="AD275" s="202"/>
      <c r="AE275" s="219"/>
      <c r="AF275" s="202"/>
      <c r="AG275" s="219"/>
      <c r="AH275" s="219"/>
      <c r="AI275" s="42" t="s">
        <v>61</v>
      </c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  <c r="EF275"/>
      <c r="EG275"/>
      <c r="EH275"/>
      <c r="EI275"/>
      <c r="EJ275"/>
      <c r="EK275"/>
      <c r="EL275"/>
      <c r="EM275"/>
      <c r="EN275"/>
      <c r="EO275"/>
      <c r="EP275"/>
      <c r="EQ275"/>
      <c r="ER275"/>
      <c r="ES275"/>
      <c r="ET275"/>
      <c r="EU275"/>
      <c r="EV275"/>
      <c r="EW275"/>
      <c r="EX275"/>
      <c r="EY275"/>
      <c r="EZ275"/>
      <c r="FA275"/>
      <c r="FB275"/>
      <c r="FC275"/>
      <c r="FD275"/>
      <c r="FE275"/>
      <c r="FF275"/>
      <c r="FG275"/>
      <c r="FH275"/>
      <c r="FI275"/>
      <c r="FJ275"/>
      <c r="FK275"/>
      <c r="FL275"/>
      <c r="FM275"/>
      <c r="FN275"/>
      <c r="FO275"/>
      <c r="FP275"/>
      <c r="FQ275"/>
      <c r="FR275"/>
      <c r="FS275"/>
      <c r="FT275"/>
      <c r="FU275"/>
      <c r="FV275"/>
      <c r="FW275"/>
      <c r="FX275"/>
      <c r="FY275"/>
      <c r="FZ275"/>
      <c r="GA275"/>
      <c r="GB275"/>
      <c r="GC275"/>
      <c r="GD275"/>
      <c r="GE275"/>
      <c r="GF275"/>
      <c r="GG275"/>
      <c r="GH275"/>
      <c r="GI275"/>
      <c r="GJ275"/>
      <c r="GK275"/>
      <c r="GL275"/>
      <c r="GM275"/>
      <c r="GN275"/>
      <c r="GO275"/>
      <c r="GP275"/>
      <c r="GQ275"/>
      <c r="GR275"/>
      <c r="GS275"/>
      <c r="GT275"/>
      <c r="GU275"/>
      <c r="GV275"/>
      <c r="GW275"/>
      <c r="GX275"/>
      <c r="GY275"/>
      <c r="GZ275"/>
      <c r="HA275"/>
      <c r="HB275"/>
      <c r="HC275"/>
      <c r="HD275"/>
      <c r="HE275"/>
      <c r="HF275"/>
      <c r="HG275"/>
      <c r="HH275"/>
      <c r="HI275"/>
      <c r="HJ275"/>
      <c r="HK275"/>
      <c r="HL275"/>
      <c r="HM275"/>
      <c r="HN275"/>
      <c r="HO275"/>
    </row>
    <row r="276" spans="1:223" ht="15.75" customHeight="1">
      <c r="A276" s="10">
        <v>275</v>
      </c>
      <c r="B276" s="186" t="s">
        <v>314</v>
      </c>
      <c r="C276" s="175" t="s">
        <v>119</v>
      </c>
      <c r="D276" s="176" t="s">
        <v>120</v>
      </c>
      <c r="E276" s="177">
        <v>4387</v>
      </c>
      <c r="F276" s="178">
        <v>41798</v>
      </c>
      <c r="G276" s="178">
        <v>41800</v>
      </c>
      <c r="H276" s="236">
        <v>41803</v>
      </c>
      <c r="I276" s="179">
        <v>41791</v>
      </c>
      <c r="J276" s="180">
        <v>180</v>
      </c>
      <c r="K276" s="182"/>
      <c r="L276" s="32">
        <f>SUM(H276+J276)-1</f>
        <v>41982</v>
      </c>
      <c r="M276" s="215" t="s">
        <v>114</v>
      </c>
      <c r="N276" s="200" t="s">
        <v>39</v>
      </c>
      <c r="O276" s="201">
        <v>2252</v>
      </c>
      <c r="P276" s="202">
        <v>41802</v>
      </c>
      <c r="Q276" s="201">
        <v>19837</v>
      </c>
      <c r="R276" s="203">
        <v>41803</v>
      </c>
      <c r="S276" s="204" t="s">
        <v>97</v>
      </c>
      <c r="T276" s="206" t="s">
        <v>62</v>
      </c>
      <c r="U276" s="227"/>
      <c r="V276" s="223"/>
      <c r="W276" s="227"/>
      <c r="X276" s="227"/>
      <c r="Y276" s="223"/>
      <c r="Z276" s="227" t="s">
        <v>53</v>
      </c>
      <c r="AA276" s="227" t="s">
        <v>53</v>
      </c>
      <c r="AB276" s="227"/>
      <c r="AC276" s="220">
        <v>170</v>
      </c>
      <c r="AD276" s="202">
        <v>41814</v>
      </c>
      <c r="AE276" s="219">
        <v>119</v>
      </c>
      <c r="AF276" s="202">
        <v>41815</v>
      </c>
      <c r="AG276" s="219">
        <v>38</v>
      </c>
      <c r="AH276" s="219" t="s">
        <v>67</v>
      </c>
      <c r="AI276" s="42" t="s">
        <v>43</v>
      </c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  <c r="EG276"/>
      <c r="EH276"/>
      <c r="EI276"/>
      <c r="EJ276"/>
      <c r="EK276"/>
      <c r="EL276"/>
      <c r="EM276"/>
      <c r="EN276"/>
      <c r="EO276"/>
      <c r="EP276"/>
      <c r="EQ276"/>
      <c r="ER276"/>
      <c r="ES276"/>
      <c r="ET276"/>
      <c r="EU276"/>
      <c r="EV276"/>
      <c r="EW276"/>
      <c r="EX276"/>
      <c r="EY276"/>
      <c r="EZ276"/>
      <c r="FA276"/>
      <c r="FB276"/>
      <c r="FC276"/>
      <c r="FD276"/>
      <c r="FE276"/>
      <c r="FF276"/>
      <c r="FG276"/>
      <c r="FH276"/>
      <c r="FI276"/>
      <c r="FJ276"/>
      <c r="FK276"/>
      <c r="FL276"/>
      <c r="FM276"/>
      <c r="FN276"/>
      <c r="FO276"/>
      <c r="FP276"/>
      <c r="FQ276"/>
      <c r="FR276"/>
      <c r="FS276"/>
      <c r="FT276"/>
      <c r="FU276"/>
      <c r="FV276"/>
      <c r="FW276"/>
      <c r="FX276"/>
      <c r="FY276"/>
      <c r="FZ276"/>
      <c r="GA276"/>
      <c r="GB276"/>
      <c r="GC276"/>
      <c r="GD276"/>
      <c r="GE276"/>
      <c r="GF276"/>
      <c r="GG276"/>
      <c r="GH276"/>
      <c r="GI276"/>
      <c r="GJ276"/>
      <c r="GK276"/>
      <c r="GL276"/>
      <c r="GM276"/>
      <c r="GN276"/>
      <c r="GO276"/>
      <c r="GP276"/>
      <c r="GQ276"/>
      <c r="GR276"/>
      <c r="GS276"/>
      <c r="GT276"/>
      <c r="GU276"/>
      <c r="GV276"/>
      <c r="GW276"/>
      <c r="GX276"/>
      <c r="GY276"/>
      <c r="GZ276"/>
      <c r="HA276"/>
      <c r="HB276"/>
      <c r="HC276"/>
      <c r="HD276"/>
      <c r="HE276"/>
      <c r="HF276"/>
      <c r="HG276"/>
      <c r="HH276"/>
      <c r="HI276"/>
      <c r="HJ276"/>
      <c r="HK276"/>
      <c r="HL276"/>
      <c r="HM276"/>
      <c r="HN276"/>
      <c r="HO276"/>
    </row>
    <row r="277" spans="1:223" ht="15.75" customHeight="1">
      <c r="A277" s="10">
        <v>276</v>
      </c>
      <c r="B277" s="186" t="s">
        <v>315</v>
      </c>
      <c r="C277" s="175" t="s">
        <v>101</v>
      </c>
      <c r="D277" s="176" t="s">
        <v>139</v>
      </c>
      <c r="E277" s="177">
        <v>10</v>
      </c>
      <c r="F277" s="178">
        <v>41684</v>
      </c>
      <c r="G277" s="178">
        <v>41684</v>
      </c>
      <c r="H277" s="236">
        <f>G277</f>
        <v>41684</v>
      </c>
      <c r="I277" s="179">
        <v>41671</v>
      </c>
      <c r="J277" s="180">
        <v>90</v>
      </c>
      <c r="K277" s="182"/>
      <c r="L277" s="32">
        <f t="shared" ref="L277:L294" si="76">SUM(H277+J277)</f>
        <v>41774</v>
      </c>
      <c r="M277" s="207" t="s">
        <v>51</v>
      </c>
      <c r="N277" s="200" t="s">
        <v>39</v>
      </c>
      <c r="O277" s="201">
        <v>2056</v>
      </c>
      <c r="P277" s="202">
        <v>41696</v>
      </c>
      <c r="Q277" s="201">
        <v>19768</v>
      </c>
      <c r="R277" s="203">
        <v>41697</v>
      </c>
      <c r="S277" s="204">
        <v>1</v>
      </c>
      <c r="T277" s="205" t="s">
        <v>41</v>
      </c>
      <c r="U277" s="227"/>
      <c r="V277" s="223"/>
      <c r="W277" s="227"/>
      <c r="X277" s="227"/>
      <c r="Y277" s="223"/>
      <c r="Z277" s="227"/>
      <c r="AA277" s="227"/>
      <c r="AB277" s="227"/>
      <c r="AC277" s="206"/>
      <c r="AD277" s="202"/>
      <c r="AE277" s="219"/>
      <c r="AF277" s="202"/>
      <c r="AG277" s="219"/>
      <c r="AH277" s="219"/>
      <c r="AI277" s="42" t="s">
        <v>61</v>
      </c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  <c r="EE277"/>
      <c r="EF277"/>
      <c r="EG277"/>
      <c r="EH277"/>
      <c r="EI277"/>
      <c r="EJ277"/>
      <c r="EK277"/>
      <c r="EL277"/>
      <c r="EM277"/>
      <c r="EN277"/>
      <c r="EO277"/>
      <c r="EP277"/>
      <c r="EQ277"/>
      <c r="ER277"/>
      <c r="ES277"/>
      <c r="ET277"/>
      <c r="EU277"/>
      <c r="EV277"/>
      <c r="EW277"/>
      <c r="EX277"/>
      <c r="EY277"/>
      <c r="EZ277"/>
      <c r="FA277"/>
      <c r="FB277"/>
      <c r="FC277"/>
      <c r="FD277"/>
      <c r="FE277"/>
      <c r="FF277"/>
      <c r="FG277"/>
      <c r="FH277"/>
      <c r="FI277"/>
      <c r="FJ277"/>
      <c r="FK277"/>
      <c r="FL277"/>
      <c r="FM277"/>
      <c r="FN277"/>
      <c r="FO277"/>
      <c r="FP277"/>
      <c r="FQ277"/>
      <c r="FR277"/>
      <c r="FS277"/>
      <c r="FT277"/>
      <c r="FU277"/>
      <c r="FV277"/>
      <c r="FW277"/>
      <c r="FX277"/>
      <c r="FY277"/>
      <c r="FZ277"/>
      <c r="GA277"/>
      <c r="GB277"/>
      <c r="GC277"/>
      <c r="GD277"/>
      <c r="GE277"/>
      <c r="GF277"/>
      <c r="GG277"/>
      <c r="GH277"/>
      <c r="GI277"/>
      <c r="GJ277"/>
      <c r="GK277"/>
      <c r="GL277"/>
      <c r="GM277"/>
      <c r="GN277"/>
      <c r="GO277"/>
      <c r="GP277"/>
      <c r="GQ277"/>
      <c r="GR277"/>
      <c r="GS277"/>
      <c r="GT277"/>
      <c r="GU277"/>
      <c r="GV277"/>
      <c r="GW277"/>
      <c r="GX277"/>
      <c r="GY277"/>
      <c r="GZ277"/>
      <c r="HA277"/>
      <c r="HB277"/>
      <c r="HC277"/>
      <c r="HD277"/>
      <c r="HE277"/>
      <c r="HF277"/>
      <c r="HG277"/>
      <c r="HH277"/>
      <c r="HI277"/>
      <c r="HJ277"/>
      <c r="HK277"/>
      <c r="HL277"/>
      <c r="HM277"/>
      <c r="HN277"/>
      <c r="HO277"/>
    </row>
    <row r="278" spans="1:223" ht="15.75" customHeight="1">
      <c r="A278" s="10">
        <v>277</v>
      </c>
      <c r="B278" s="186" t="s">
        <v>315</v>
      </c>
      <c r="C278" s="175" t="s">
        <v>101</v>
      </c>
      <c r="D278" s="176" t="s">
        <v>139</v>
      </c>
      <c r="E278" s="177">
        <v>50</v>
      </c>
      <c r="F278" s="178">
        <v>41684</v>
      </c>
      <c r="G278" s="178">
        <v>41768</v>
      </c>
      <c r="H278" s="236">
        <v>41773</v>
      </c>
      <c r="I278" s="179">
        <v>41760</v>
      </c>
      <c r="J278" s="180">
        <v>90</v>
      </c>
      <c r="K278" s="182"/>
      <c r="L278" s="32">
        <f t="shared" si="76"/>
        <v>41863</v>
      </c>
      <c r="M278" s="199" t="s">
        <v>64</v>
      </c>
      <c r="N278" s="200" t="s">
        <v>60</v>
      </c>
      <c r="O278" s="201">
        <v>2214</v>
      </c>
      <c r="P278" s="202">
        <v>41787</v>
      </c>
      <c r="Q278" s="201">
        <v>19826</v>
      </c>
      <c r="R278" s="203">
        <v>41788</v>
      </c>
      <c r="S278" s="204">
        <v>2</v>
      </c>
      <c r="T278" s="205" t="s">
        <v>62</v>
      </c>
      <c r="U278" s="227" t="s">
        <v>53</v>
      </c>
      <c r="V278" s="223" t="s">
        <v>53</v>
      </c>
      <c r="W278" s="227"/>
      <c r="X278" s="227"/>
      <c r="Y278" s="223" t="s">
        <v>53</v>
      </c>
      <c r="Z278" s="227"/>
      <c r="AA278" s="227"/>
      <c r="AB278" s="227"/>
      <c r="AC278" s="206"/>
      <c r="AD278" s="202"/>
      <c r="AE278" s="219"/>
      <c r="AF278" s="202"/>
      <c r="AG278" s="219"/>
      <c r="AH278" s="219"/>
      <c r="AI278" s="42" t="s">
        <v>61</v>
      </c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  <c r="EE278"/>
      <c r="EF278"/>
      <c r="EG278"/>
      <c r="EH278"/>
      <c r="EI278"/>
      <c r="EJ278"/>
      <c r="EK278"/>
      <c r="EL278"/>
      <c r="EM278"/>
      <c r="EN278"/>
      <c r="EO278"/>
      <c r="EP278"/>
      <c r="EQ278"/>
      <c r="ER278"/>
      <c r="ES278"/>
      <c r="ET278"/>
      <c r="EU278"/>
      <c r="EV278"/>
      <c r="EW278"/>
      <c r="EX278"/>
      <c r="EY278"/>
      <c r="EZ278"/>
      <c r="FA278"/>
      <c r="FB278"/>
      <c r="FC278"/>
      <c r="FD278"/>
      <c r="FE278"/>
      <c r="FF278"/>
      <c r="FG278"/>
      <c r="FH278"/>
      <c r="FI278"/>
      <c r="FJ278"/>
      <c r="FK278"/>
      <c r="FL278"/>
      <c r="FM278"/>
      <c r="FN278"/>
      <c r="FO278"/>
      <c r="FP278"/>
      <c r="FQ278"/>
      <c r="FR278"/>
      <c r="FS278"/>
      <c r="FT278"/>
      <c r="FU278"/>
      <c r="FV278"/>
      <c r="FW278"/>
      <c r="FX278"/>
      <c r="FY278"/>
      <c r="FZ278"/>
      <c r="GA278"/>
      <c r="GB278"/>
      <c r="GC278"/>
      <c r="GD278"/>
      <c r="GE278"/>
      <c r="GF278"/>
      <c r="GG278"/>
      <c r="GH278"/>
      <c r="GI278"/>
      <c r="GJ278"/>
      <c r="GK278"/>
      <c r="GL278"/>
      <c r="GM278"/>
      <c r="GN278"/>
      <c r="GO278"/>
      <c r="GP278"/>
      <c r="GQ278"/>
      <c r="GR278"/>
      <c r="GS278"/>
      <c r="GT278"/>
      <c r="GU278"/>
      <c r="GV278"/>
      <c r="GW278"/>
      <c r="GX278"/>
      <c r="GY278"/>
      <c r="GZ278"/>
      <c r="HA278"/>
      <c r="HB278"/>
      <c r="HC278"/>
      <c r="HD278"/>
      <c r="HE278"/>
      <c r="HF278"/>
      <c r="HG278"/>
      <c r="HH278"/>
      <c r="HI278"/>
      <c r="HJ278"/>
      <c r="HK278"/>
      <c r="HL278"/>
      <c r="HM278"/>
      <c r="HN278"/>
      <c r="HO278"/>
    </row>
    <row r="279" spans="1:223" ht="15.75" customHeight="1">
      <c r="A279" s="10">
        <v>278</v>
      </c>
      <c r="B279" s="170" t="s">
        <v>316</v>
      </c>
      <c r="C279" s="163" t="s">
        <v>159</v>
      </c>
      <c r="D279" s="164" t="s">
        <v>180</v>
      </c>
      <c r="E279" s="165">
        <v>2468</v>
      </c>
      <c r="F279" s="166">
        <v>41680</v>
      </c>
      <c r="G279" s="166">
        <v>41680</v>
      </c>
      <c r="H279" s="233">
        <v>41680</v>
      </c>
      <c r="I279" s="167">
        <v>41671</v>
      </c>
      <c r="J279" s="168">
        <v>90</v>
      </c>
      <c r="K279" s="183"/>
      <c r="L279" s="32">
        <f t="shared" si="76"/>
        <v>41770</v>
      </c>
      <c r="M279" s="192" t="s">
        <v>47</v>
      </c>
      <c r="N279" s="193" t="s">
        <v>39</v>
      </c>
      <c r="O279" s="194" t="s">
        <v>48</v>
      </c>
      <c r="P279" s="195" t="s">
        <v>49</v>
      </c>
      <c r="Q279" s="195" t="s">
        <v>49</v>
      </c>
      <c r="R279" s="195" t="s">
        <v>49</v>
      </c>
      <c r="S279" s="195" t="s">
        <v>49</v>
      </c>
      <c r="T279" s="196" t="s">
        <v>41</v>
      </c>
      <c r="U279" s="224"/>
      <c r="V279" s="224"/>
      <c r="W279" s="224"/>
      <c r="X279" s="224"/>
      <c r="Y279" s="224"/>
      <c r="Z279" s="224"/>
      <c r="AA279" s="224"/>
      <c r="AB279" s="224"/>
      <c r="AC279" s="195" t="s">
        <v>49</v>
      </c>
      <c r="AD279" s="195" t="s">
        <v>49</v>
      </c>
      <c r="AE279" s="195" t="s">
        <v>49</v>
      </c>
      <c r="AF279" s="195" t="s">
        <v>49</v>
      </c>
      <c r="AG279" s="195" t="s">
        <v>49</v>
      </c>
      <c r="AH279" s="195" t="s">
        <v>49</v>
      </c>
      <c r="AI279" s="43" t="s">
        <v>50</v>
      </c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  <c r="EE279"/>
      <c r="EF279"/>
      <c r="EG279"/>
      <c r="EH279"/>
      <c r="EI279"/>
      <c r="EJ279"/>
      <c r="EK279"/>
      <c r="EL279"/>
      <c r="EM279"/>
      <c r="EN279"/>
      <c r="EO279"/>
      <c r="EP279"/>
      <c r="EQ279"/>
      <c r="ER279"/>
      <c r="ES279"/>
      <c r="ET279"/>
      <c r="EU279"/>
      <c r="EV279"/>
      <c r="EW279"/>
      <c r="EX279"/>
      <c r="EY279"/>
      <c r="EZ279"/>
      <c r="FA279"/>
      <c r="FB279"/>
      <c r="FC279"/>
      <c r="FD279"/>
      <c r="FE279"/>
      <c r="FF279"/>
      <c r="FG279"/>
      <c r="FH279"/>
      <c r="FI279"/>
      <c r="FJ279"/>
      <c r="FK279"/>
      <c r="FL279"/>
      <c r="FM279"/>
      <c r="FN279"/>
      <c r="FO279"/>
      <c r="FP279"/>
      <c r="FQ279"/>
      <c r="FR279"/>
      <c r="FS279"/>
      <c r="FT279"/>
      <c r="FU279"/>
      <c r="FV279"/>
      <c r="FW279"/>
      <c r="FX279"/>
      <c r="FY279"/>
      <c r="FZ279"/>
      <c r="GA279"/>
      <c r="GB279"/>
      <c r="GC279"/>
      <c r="GD279"/>
      <c r="GE279"/>
      <c r="GF279"/>
      <c r="GG279"/>
      <c r="GH279"/>
      <c r="GI279"/>
      <c r="GJ279"/>
      <c r="GK279"/>
      <c r="GL279"/>
      <c r="GM279"/>
      <c r="GN279"/>
      <c r="GO279"/>
      <c r="GP279"/>
      <c r="GQ279"/>
      <c r="GR279"/>
      <c r="GS279"/>
      <c r="GT279"/>
      <c r="GU279"/>
      <c r="GV279"/>
      <c r="GW279"/>
      <c r="GX279"/>
      <c r="GY279"/>
      <c r="GZ279"/>
      <c r="HA279"/>
      <c r="HB279"/>
      <c r="HC279"/>
      <c r="HD279"/>
      <c r="HE279"/>
      <c r="HF279"/>
      <c r="HG279"/>
      <c r="HH279"/>
      <c r="HI279"/>
      <c r="HJ279"/>
      <c r="HK279"/>
      <c r="HL279"/>
      <c r="HM279"/>
      <c r="HN279"/>
      <c r="HO279"/>
    </row>
    <row r="280" spans="1:223" ht="15.75" customHeight="1">
      <c r="A280" s="10">
        <v>279</v>
      </c>
      <c r="B280" s="186" t="s">
        <v>316</v>
      </c>
      <c r="C280" s="175" t="s">
        <v>159</v>
      </c>
      <c r="D280" s="176" t="s">
        <v>180</v>
      </c>
      <c r="E280" s="177">
        <v>2567</v>
      </c>
      <c r="F280" s="178">
        <v>41759</v>
      </c>
      <c r="G280" s="178">
        <v>41761</v>
      </c>
      <c r="H280" s="236">
        <f>F280</f>
        <v>41759</v>
      </c>
      <c r="I280" s="179">
        <v>41730</v>
      </c>
      <c r="J280" s="180">
        <v>90</v>
      </c>
      <c r="K280" s="182"/>
      <c r="L280" s="32">
        <f t="shared" si="76"/>
        <v>41849</v>
      </c>
      <c r="M280" s="207" t="s">
        <v>51</v>
      </c>
      <c r="N280" s="200" t="s">
        <v>39</v>
      </c>
      <c r="O280" s="201">
        <v>2187</v>
      </c>
      <c r="P280" s="202">
        <v>41771</v>
      </c>
      <c r="Q280" s="201">
        <v>19814</v>
      </c>
      <c r="R280" s="203">
        <v>41772</v>
      </c>
      <c r="S280" s="204">
        <v>4</v>
      </c>
      <c r="T280" s="205" t="s">
        <v>41</v>
      </c>
      <c r="U280" s="223"/>
      <c r="V280" s="223"/>
      <c r="W280" s="223"/>
      <c r="X280" s="223"/>
      <c r="Y280" s="223"/>
      <c r="Z280" s="223"/>
      <c r="AA280" s="223"/>
      <c r="AB280" s="223"/>
      <c r="AC280" s="206">
        <v>158</v>
      </c>
      <c r="AD280" s="202">
        <v>41802</v>
      </c>
      <c r="AE280" s="219">
        <v>113</v>
      </c>
      <c r="AF280" s="202">
        <v>41441</v>
      </c>
      <c r="AG280" s="219">
        <v>41</v>
      </c>
      <c r="AH280" s="219" t="s">
        <v>67</v>
      </c>
      <c r="AI280" s="42" t="s">
        <v>43</v>
      </c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  <c r="EF280"/>
      <c r="EG280"/>
      <c r="EH280"/>
      <c r="EI280"/>
      <c r="EJ280"/>
      <c r="EK280"/>
      <c r="EL280"/>
      <c r="EM280"/>
      <c r="EN280"/>
      <c r="EO280"/>
      <c r="EP280"/>
      <c r="EQ280"/>
      <c r="ER280"/>
      <c r="ES280"/>
      <c r="ET280"/>
      <c r="EU280"/>
      <c r="EV280"/>
      <c r="EW280"/>
      <c r="EX280"/>
      <c r="EY280"/>
      <c r="EZ280"/>
      <c r="FA280"/>
      <c r="FB280"/>
      <c r="FC280"/>
      <c r="FD280"/>
      <c r="FE280"/>
      <c r="FF280"/>
      <c r="FG280"/>
      <c r="FH280"/>
      <c r="FI280"/>
      <c r="FJ280"/>
      <c r="FK280"/>
      <c r="FL280"/>
      <c r="FM280"/>
      <c r="FN280"/>
      <c r="FO280"/>
      <c r="FP280"/>
      <c r="FQ280"/>
      <c r="FR280"/>
      <c r="FS280"/>
      <c r="FT280"/>
      <c r="FU280"/>
      <c r="FV280"/>
      <c r="FW280"/>
      <c r="FX280"/>
      <c r="FY280"/>
      <c r="FZ280"/>
      <c r="GA280"/>
      <c r="GB280"/>
      <c r="GC280"/>
      <c r="GD280"/>
      <c r="GE280"/>
      <c r="GF280"/>
      <c r="GG280"/>
      <c r="GH280"/>
      <c r="GI280"/>
      <c r="GJ280"/>
      <c r="GK280"/>
      <c r="GL280"/>
      <c r="GM280"/>
      <c r="GN280"/>
      <c r="GO280"/>
      <c r="GP280"/>
      <c r="GQ280"/>
      <c r="GR280"/>
      <c r="GS280"/>
      <c r="GT280"/>
      <c r="GU280"/>
      <c r="GV280"/>
      <c r="GW280"/>
      <c r="GX280"/>
      <c r="GY280"/>
      <c r="GZ280"/>
      <c r="HA280"/>
      <c r="HB280"/>
      <c r="HC280"/>
      <c r="HD280"/>
      <c r="HE280"/>
      <c r="HF280"/>
      <c r="HG280"/>
      <c r="HH280"/>
      <c r="HI280"/>
      <c r="HJ280"/>
      <c r="HK280"/>
      <c r="HL280"/>
      <c r="HM280"/>
      <c r="HN280"/>
      <c r="HO280"/>
    </row>
    <row r="281" spans="1:223" ht="15.75" customHeight="1">
      <c r="A281" s="10">
        <v>280</v>
      </c>
      <c r="B281" s="186" t="s">
        <v>316</v>
      </c>
      <c r="C281" s="175" t="s">
        <v>159</v>
      </c>
      <c r="D281" s="176" t="s">
        <v>180</v>
      </c>
      <c r="E281" s="177">
        <v>2626</v>
      </c>
      <c r="F281" s="178">
        <v>41759</v>
      </c>
      <c r="G281" s="178">
        <v>41841</v>
      </c>
      <c r="H281" s="236">
        <v>41849</v>
      </c>
      <c r="I281" s="179">
        <v>41821</v>
      </c>
      <c r="J281" s="180">
        <v>90</v>
      </c>
      <c r="K281" s="181" t="s">
        <v>58</v>
      </c>
      <c r="L281" s="32">
        <f t="shared" si="76"/>
        <v>41939</v>
      </c>
      <c r="M281" s="199" t="s">
        <v>64</v>
      </c>
      <c r="N281" s="200" t="s">
        <v>60</v>
      </c>
      <c r="O281" s="201">
        <v>2337</v>
      </c>
      <c r="P281" s="202" t="s">
        <v>76</v>
      </c>
      <c r="Q281" s="201">
        <v>19871</v>
      </c>
      <c r="R281" s="203">
        <v>41855</v>
      </c>
      <c r="S281" s="204">
        <v>2</v>
      </c>
      <c r="T281" s="206" t="s">
        <v>62</v>
      </c>
      <c r="U281" s="223" t="s">
        <v>63</v>
      </c>
      <c r="V281" s="223" t="s">
        <v>63</v>
      </c>
      <c r="W281" s="223"/>
      <c r="X281" s="223"/>
      <c r="Y281" s="223" t="s">
        <v>63</v>
      </c>
      <c r="Z281" s="223"/>
      <c r="AA281" s="223"/>
      <c r="AB281" s="223"/>
      <c r="AC281" s="206">
        <v>158</v>
      </c>
      <c r="AD281" s="202">
        <v>41802</v>
      </c>
      <c r="AE281" s="219">
        <v>113</v>
      </c>
      <c r="AF281" s="202">
        <v>41441</v>
      </c>
      <c r="AG281" s="219">
        <v>41</v>
      </c>
      <c r="AH281" s="219" t="s">
        <v>67</v>
      </c>
      <c r="AI281" s="42" t="s">
        <v>43</v>
      </c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  <c r="EF281"/>
      <c r="EG281"/>
      <c r="EH281"/>
      <c r="EI281"/>
      <c r="EJ281"/>
      <c r="EK281"/>
      <c r="EL281"/>
      <c r="EM281"/>
      <c r="EN281"/>
      <c r="EO281"/>
      <c r="EP281"/>
      <c r="EQ281"/>
      <c r="ER281"/>
      <c r="ES281"/>
      <c r="ET281"/>
      <c r="EU281"/>
      <c r="EV281"/>
      <c r="EW281"/>
      <c r="EX281"/>
      <c r="EY281"/>
      <c r="EZ281"/>
      <c r="FA281"/>
      <c r="FB281"/>
      <c r="FC281"/>
      <c r="FD281"/>
      <c r="FE281"/>
      <c r="FF281"/>
      <c r="FG281"/>
      <c r="FH281"/>
      <c r="FI281"/>
      <c r="FJ281"/>
      <c r="FK281"/>
      <c r="FL281"/>
      <c r="FM281"/>
      <c r="FN281"/>
      <c r="FO281"/>
      <c r="FP281"/>
      <c r="FQ281"/>
      <c r="FR281"/>
      <c r="FS281"/>
      <c r="FT281"/>
      <c r="FU281"/>
      <c r="FV281"/>
      <c r="FW281"/>
      <c r="FX281"/>
      <c r="FY281"/>
      <c r="FZ281"/>
      <c r="GA281"/>
      <c r="GB281"/>
      <c r="GC281"/>
      <c r="GD281"/>
      <c r="GE281"/>
      <c r="GF281"/>
      <c r="GG281"/>
      <c r="GH281"/>
      <c r="GI281"/>
      <c r="GJ281"/>
      <c r="GK281"/>
      <c r="GL281"/>
      <c r="GM281"/>
      <c r="GN281"/>
      <c r="GO281"/>
      <c r="GP281"/>
      <c r="GQ281"/>
      <c r="GR281"/>
      <c r="GS281"/>
      <c r="GT281"/>
      <c r="GU281"/>
      <c r="GV281"/>
      <c r="GW281"/>
      <c r="GX281"/>
      <c r="GY281"/>
      <c r="GZ281"/>
      <c r="HA281"/>
      <c r="HB281"/>
      <c r="HC281"/>
      <c r="HD281"/>
      <c r="HE281"/>
      <c r="HF281"/>
      <c r="HG281"/>
      <c r="HH281"/>
      <c r="HI281"/>
      <c r="HJ281"/>
      <c r="HK281"/>
      <c r="HL281"/>
      <c r="HM281"/>
      <c r="HN281"/>
      <c r="HO281"/>
    </row>
    <row r="282" spans="1:223" ht="15.75" customHeight="1">
      <c r="A282" s="10">
        <v>281</v>
      </c>
      <c r="B282" s="170" t="s">
        <v>317</v>
      </c>
      <c r="C282" s="163" t="s">
        <v>127</v>
      </c>
      <c r="D282" s="164" t="s">
        <v>131</v>
      </c>
      <c r="E282" s="165">
        <v>1651</v>
      </c>
      <c r="F282" s="166">
        <v>41680</v>
      </c>
      <c r="G282" s="166">
        <v>41680</v>
      </c>
      <c r="H282" s="233">
        <v>41680</v>
      </c>
      <c r="I282" s="167">
        <v>41671</v>
      </c>
      <c r="J282" s="168">
        <v>90</v>
      </c>
      <c r="K282" s="183"/>
      <c r="L282" s="32">
        <f t="shared" si="76"/>
        <v>41770</v>
      </c>
      <c r="M282" s="192" t="s">
        <v>47</v>
      </c>
      <c r="N282" s="193" t="s">
        <v>39</v>
      </c>
      <c r="O282" s="194" t="s">
        <v>48</v>
      </c>
      <c r="P282" s="195" t="s">
        <v>49</v>
      </c>
      <c r="Q282" s="195" t="s">
        <v>49</v>
      </c>
      <c r="R282" s="195" t="s">
        <v>49</v>
      </c>
      <c r="S282" s="195" t="s">
        <v>49</v>
      </c>
      <c r="T282" s="196" t="s">
        <v>41</v>
      </c>
      <c r="U282" s="224"/>
      <c r="V282" s="224"/>
      <c r="W282" s="224"/>
      <c r="X282" s="224"/>
      <c r="Y282" s="224"/>
      <c r="Z282" s="224"/>
      <c r="AA282" s="224"/>
      <c r="AB282" s="224"/>
      <c r="AC282" s="195" t="s">
        <v>49</v>
      </c>
      <c r="AD282" s="195" t="s">
        <v>49</v>
      </c>
      <c r="AE282" s="195" t="s">
        <v>49</v>
      </c>
      <c r="AF282" s="195" t="s">
        <v>49</v>
      </c>
      <c r="AG282" s="195" t="s">
        <v>49</v>
      </c>
      <c r="AH282" s="195" t="s">
        <v>49</v>
      </c>
      <c r="AI282" s="43" t="s">
        <v>50</v>
      </c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  <c r="EF282"/>
      <c r="EG282"/>
      <c r="EH282"/>
      <c r="EI282"/>
      <c r="EJ282"/>
      <c r="EK282"/>
      <c r="EL282"/>
      <c r="EM282"/>
      <c r="EN282"/>
      <c r="EO282"/>
      <c r="EP282"/>
      <c r="EQ282"/>
      <c r="ER282"/>
      <c r="ES282"/>
      <c r="ET282"/>
      <c r="EU282"/>
      <c r="EV282"/>
      <c r="EW282"/>
      <c r="EX282"/>
      <c r="EY282"/>
      <c r="EZ282"/>
      <c r="FA282"/>
      <c r="FB282"/>
      <c r="FC282"/>
      <c r="FD282"/>
      <c r="FE282"/>
      <c r="FF282"/>
      <c r="FG282"/>
      <c r="FH282"/>
      <c r="FI282"/>
      <c r="FJ282"/>
      <c r="FK282"/>
      <c r="FL282"/>
      <c r="FM282"/>
      <c r="FN282"/>
      <c r="FO282"/>
      <c r="FP282"/>
      <c r="FQ282"/>
      <c r="FR282"/>
      <c r="FS282"/>
      <c r="FT282"/>
      <c r="FU282"/>
      <c r="FV282"/>
      <c r="FW282"/>
      <c r="FX282"/>
      <c r="FY282"/>
      <c r="FZ282"/>
      <c r="GA282"/>
      <c r="GB282"/>
      <c r="GC282"/>
      <c r="GD282"/>
      <c r="GE282"/>
      <c r="GF282"/>
      <c r="GG282"/>
      <c r="GH282"/>
      <c r="GI282"/>
      <c r="GJ282"/>
      <c r="GK282"/>
      <c r="GL282"/>
      <c r="GM282"/>
      <c r="GN282"/>
      <c r="GO282"/>
      <c r="GP282"/>
      <c r="GQ282"/>
      <c r="GR282"/>
      <c r="GS282"/>
      <c r="GT282"/>
      <c r="GU282"/>
      <c r="GV282"/>
      <c r="GW282"/>
      <c r="GX282"/>
      <c r="GY282"/>
      <c r="GZ282"/>
      <c r="HA282"/>
      <c r="HB282"/>
      <c r="HC282"/>
      <c r="HD282"/>
      <c r="HE282"/>
      <c r="HF282"/>
      <c r="HG282"/>
      <c r="HH282"/>
      <c r="HI282"/>
      <c r="HJ282"/>
      <c r="HK282"/>
      <c r="HL282"/>
      <c r="HM282"/>
      <c r="HN282"/>
      <c r="HO282"/>
    </row>
    <row r="283" spans="1:223" ht="15.75" customHeight="1">
      <c r="A283" s="10">
        <v>282</v>
      </c>
      <c r="B283" s="186" t="s">
        <v>317</v>
      </c>
      <c r="C283" s="175" t="s">
        <v>127</v>
      </c>
      <c r="D283" s="176" t="s">
        <v>131</v>
      </c>
      <c r="E283" s="177">
        <v>1659</v>
      </c>
      <c r="F283" s="178">
        <v>41709</v>
      </c>
      <c r="G283" s="178">
        <v>41709</v>
      </c>
      <c r="H283" s="236">
        <f>G283</f>
        <v>41709</v>
      </c>
      <c r="I283" s="179">
        <v>41699</v>
      </c>
      <c r="J283" s="180">
        <v>90</v>
      </c>
      <c r="K283" s="182"/>
      <c r="L283" s="32">
        <f t="shared" si="76"/>
        <v>41799</v>
      </c>
      <c r="M283" s="199" t="s">
        <v>80</v>
      </c>
      <c r="N283" s="200" t="s">
        <v>39</v>
      </c>
      <c r="O283" s="201">
        <v>2122</v>
      </c>
      <c r="P283" s="202">
        <v>41730</v>
      </c>
      <c r="Q283" s="201">
        <v>19790</v>
      </c>
      <c r="R283" s="203">
        <v>41731</v>
      </c>
      <c r="S283" s="204">
        <v>3</v>
      </c>
      <c r="T283" s="206" t="s">
        <v>62</v>
      </c>
      <c r="U283" s="223"/>
      <c r="V283" s="223" t="s">
        <v>63</v>
      </c>
      <c r="W283" s="223"/>
      <c r="X283" s="223"/>
      <c r="Y283" s="223"/>
      <c r="Z283" s="223"/>
      <c r="AA283" s="223"/>
      <c r="AB283" s="223"/>
      <c r="AC283" s="206"/>
      <c r="AD283" s="202"/>
      <c r="AE283" s="219"/>
      <c r="AF283" s="202"/>
      <c r="AG283" s="219"/>
      <c r="AH283" s="219"/>
      <c r="AI283" s="42" t="s">
        <v>61</v>
      </c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  <c r="DW283"/>
      <c r="DX283"/>
      <c r="DY283"/>
      <c r="DZ283"/>
      <c r="EA283"/>
      <c r="EB283"/>
      <c r="EC283"/>
      <c r="ED283"/>
      <c r="EE283"/>
      <c r="EF283"/>
      <c r="EG283"/>
      <c r="EH283"/>
      <c r="EI283"/>
      <c r="EJ283"/>
      <c r="EK283"/>
      <c r="EL283"/>
      <c r="EM283"/>
      <c r="EN283"/>
      <c r="EO283"/>
      <c r="EP283"/>
      <c r="EQ283"/>
      <c r="ER283"/>
      <c r="ES283"/>
      <c r="ET283"/>
      <c r="EU283"/>
      <c r="EV283"/>
      <c r="EW283"/>
      <c r="EX283"/>
      <c r="EY283"/>
      <c r="EZ283"/>
      <c r="FA283"/>
      <c r="FB283"/>
      <c r="FC283"/>
      <c r="FD283"/>
      <c r="FE283"/>
      <c r="FF283"/>
      <c r="FG283"/>
      <c r="FH283"/>
      <c r="FI283"/>
      <c r="FJ283"/>
      <c r="FK283"/>
      <c r="FL283"/>
      <c r="FM283"/>
      <c r="FN283"/>
      <c r="FO283"/>
      <c r="FP283"/>
      <c r="FQ283"/>
      <c r="FR283"/>
      <c r="FS283"/>
      <c r="FT283"/>
      <c r="FU283"/>
      <c r="FV283"/>
      <c r="FW283"/>
      <c r="FX283"/>
      <c r="FY283"/>
      <c r="FZ283"/>
      <c r="GA283"/>
      <c r="GB283"/>
      <c r="GC283"/>
      <c r="GD283"/>
      <c r="GE283"/>
      <c r="GF283"/>
      <c r="GG283"/>
      <c r="GH283"/>
      <c r="GI283"/>
      <c r="GJ283"/>
      <c r="GK283"/>
      <c r="GL283"/>
      <c r="GM283"/>
      <c r="GN283"/>
      <c r="GO283"/>
      <c r="GP283"/>
      <c r="GQ283"/>
      <c r="GR283"/>
      <c r="GS283"/>
      <c r="GT283"/>
      <c r="GU283"/>
      <c r="GV283"/>
      <c r="GW283"/>
      <c r="GX283"/>
      <c r="GY283"/>
      <c r="GZ283"/>
      <c r="HA283"/>
      <c r="HB283"/>
      <c r="HC283"/>
      <c r="HD283"/>
      <c r="HE283"/>
      <c r="HF283"/>
      <c r="HG283"/>
      <c r="HH283"/>
      <c r="HI283"/>
      <c r="HJ283"/>
      <c r="HK283"/>
      <c r="HL283"/>
      <c r="HM283"/>
      <c r="HN283"/>
      <c r="HO283"/>
    </row>
    <row r="284" spans="1:223" ht="15.75" customHeight="1">
      <c r="A284" s="10">
        <v>283</v>
      </c>
      <c r="B284" s="186" t="s">
        <v>317</v>
      </c>
      <c r="C284" s="175" t="s">
        <v>127</v>
      </c>
      <c r="D284" s="176" t="s">
        <v>131</v>
      </c>
      <c r="E284" s="177">
        <v>1694</v>
      </c>
      <c r="F284" s="178">
        <v>41709</v>
      </c>
      <c r="G284" s="178">
        <v>41796</v>
      </c>
      <c r="H284" s="236">
        <v>41799</v>
      </c>
      <c r="I284" s="179">
        <v>41791</v>
      </c>
      <c r="J284" s="180">
        <v>90</v>
      </c>
      <c r="K284" s="181" t="s">
        <v>58</v>
      </c>
      <c r="L284" s="32">
        <f t="shared" si="76"/>
        <v>41889</v>
      </c>
      <c r="M284" s="199" t="s">
        <v>153</v>
      </c>
      <c r="N284" s="200" t="s">
        <v>60</v>
      </c>
      <c r="O284" s="201">
        <v>2247</v>
      </c>
      <c r="P284" s="202">
        <v>41801</v>
      </c>
      <c r="Q284" s="201">
        <v>19836</v>
      </c>
      <c r="R284" s="203">
        <v>41802</v>
      </c>
      <c r="S284" s="204">
        <v>4</v>
      </c>
      <c r="T284" s="205" t="s">
        <v>41</v>
      </c>
      <c r="U284" s="223"/>
      <c r="V284" s="223"/>
      <c r="W284" s="223"/>
      <c r="X284" s="223"/>
      <c r="Y284" s="223"/>
      <c r="Z284" s="223"/>
      <c r="AA284" s="223"/>
      <c r="AB284" s="223"/>
      <c r="AC284" s="206"/>
      <c r="AD284" s="202"/>
      <c r="AE284" s="219"/>
      <c r="AF284" s="202"/>
      <c r="AG284" s="219"/>
      <c r="AH284" s="219"/>
      <c r="AI284" s="42" t="s">
        <v>61</v>
      </c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  <c r="DV284"/>
      <c r="DW284"/>
      <c r="DX284"/>
      <c r="DY284"/>
      <c r="DZ284"/>
      <c r="EA284"/>
      <c r="EB284"/>
      <c r="EC284"/>
      <c r="ED284"/>
      <c r="EE284"/>
      <c r="EF284"/>
      <c r="EG284"/>
      <c r="EH284"/>
      <c r="EI284"/>
      <c r="EJ284"/>
      <c r="EK284"/>
      <c r="EL284"/>
      <c r="EM284"/>
      <c r="EN284"/>
      <c r="EO284"/>
      <c r="EP284"/>
      <c r="EQ284"/>
      <c r="ER284"/>
      <c r="ES284"/>
      <c r="ET284"/>
      <c r="EU284"/>
      <c r="EV284"/>
      <c r="EW284"/>
      <c r="EX284"/>
      <c r="EY284"/>
      <c r="EZ284"/>
      <c r="FA284"/>
      <c r="FB284"/>
      <c r="FC284"/>
      <c r="FD284"/>
      <c r="FE284"/>
      <c r="FF284"/>
      <c r="FG284"/>
      <c r="FH284"/>
      <c r="FI284"/>
      <c r="FJ284"/>
      <c r="FK284"/>
      <c r="FL284"/>
      <c r="FM284"/>
      <c r="FN284"/>
      <c r="FO284"/>
      <c r="FP284"/>
      <c r="FQ284"/>
      <c r="FR284"/>
      <c r="FS284"/>
      <c r="FT284"/>
      <c r="FU284"/>
      <c r="FV284"/>
      <c r="FW284"/>
      <c r="FX284"/>
      <c r="FY284"/>
      <c r="FZ284"/>
      <c r="GA284"/>
      <c r="GB284"/>
      <c r="GC284"/>
      <c r="GD284"/>
      <c r="GE284"/>
      <c r="GF284"/>
      <c r="GG284"/>
      <c r="GH284"/>
      <c r="GI284"/>
      <c r="GJ284"/>
      <c r="GK284"/>
      <c r="GL284"/>
      <c r="GM284"/>
      <c r="GN284"/>
      <c r="GO284"/>
      <c r="GP284"/>
      <c r="GQ284"/>
      <c r="GR284"/>
      <c r="GS284"/>
      <c r="GT284"/>
      <c r="GU284"/>
      <c r="GV284"/>
      <c r="GW284"/>
      <c r="GX284"/>
      <c r="GY284"/>
      <c r="GZ284"/>
      <c r="HA284"/>
      <c r="HB284"/>
      <c r="HC284"/>
      <c r="HD284"/>
      <c r="HE284"/>
      <c r="HF284"/>
      <c r="HG284"/>
      <c r="HH284"/>
      <c r="HI284"/>
      <c r="HJ284"/>
      <c r="HK284"/>
      <c r="HL284"/>
      <c r="HM284"/>
      <c r="HN284"/>
      <c r="HO284"/>
    </row>
    <row r="285" spans="1:223" ht="15.75" customHeight="1">
      <c r="A285" s="10">
        <v>284</v>
      </c>
      <c r="B285" s="186" t="s">
        <v>317</v>
      </c>
      <c r="C285" s="175" t="s">
        <v>127</v>
      </c>
      <c r="D285" s="176" t="s">
        <v>131</v>
      </c>
      <c r="E285" s="177">
        <v>1731</v>
      </c>
      <c r="F285" s="178">
        <v>41942</v>
      </c>
      <c r="G285" s="178">
        <v>41943</v>
      </c>
      <c r="H285" s="236">
        <f>G285</f>
        <v>41943</v>
      </c>
      <c r="I285" s="179">
        <v>41913</v>
      </c>
      <c r="J285" s="180">
        <v>180</v>
      </c>
      <c r="K285" s="181"/>
      <c r="L285" s="32">
        <f t="shared" si="76"/>
        <v>42123</v>
      </c>
      <c r="M285" s="199" t="s">
        <v>150</v>
      </c>
      <c r="N285" s="200" t="s">
        <v>39</v>
      </c>
      <c r="O285" s="201"/>
      <c r="P285" s="202"/>
      <c r="Q285" s="201"/>
      <c r="R285" s="203"/>
      <c r="S285" s="204"/>
      <c r="T285" s="205" t="s">
        <v>41</v>
      </c>
      <c r="U285" s="223"/>
      <c r="V285" s="223"/>
      <c r="W285" s="223"/>
      <c r="X285" s="223"/>
      <c r="Y285" s="223"/>
      <c r="Z285" s="223"/>
      <c r="AA285" s="223"/>
      <c r="AB285" s="223"/>
      <c r="AC285" s="206">
        <v>313</v>
      </c>
      <c r="AD285" s="202">
        <v>41970</v>
      </c>
      <c r="AE285" s="219">
        <v>231</v>
      </c>
      <c r="AF285" s="202">
        <v>41971</v>
      </c>
      <c r="AG285" s="219">
        <v>90</v>
      </c>
      <c r="AH285" s="219" t="s">
        <v>42</v>
      </c>
      <c r="AI285" s="42" t="s">
        <v>318</v>
      </c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/>
      <c r="DP285"/>
      <c r="DQ285"/>
      <c r="DR285"/>
      <c r="DS285"/>
      <c r="DT285"/>
      <c r="DU285"/>
      <c r="DV285"/>
      <c r="DW285"/>
      <c r="DX285"/>
      <c r="DY285"/>
      <c r="DZ285"/>
      <c r="EA285"/>
      <c r="EB285"/>
      <c r="EC285"/>
      <c r="ED285"/>
      <c r="EE285"/>
      <c r="EF285"/>
      <c r="EG285"/>
      <c r="EH285"/>
      <c r="EI285"/>
      <c r="EJ285"/>
      <c r="EK285"/>
      <c r="EL285"/>
      <c r="EM285"/>
      <c r="EN285"/>
      <c r="EO285"/>
      <c r="EP285"/>
      <c r="EQ285"/>
      <c r="ER285"/>
      <c r="ES285"/>
      <c r="ET285"/>
      <c r="EU285"/>
      <c r="EV285"/>
      <c r="EW285"/>
      <c r="EX285"/>
      <c r="EY285"/>
      <c r="EZ285"/>
      <c r="FA285"/>
      <c r="FB285"/>
      <c r="FC285"/>
      <c r="FD285"/>
      <c r="FE285"/>
      <c r="FF285"/>
      <c r="FG285"/>
      <c r="FH285"/>
      <c r="FI285"/>
      <c r="FJ285"/>
      <c r="FK285"/>
      <c r="FL285"/>
      <c r="FM285"/>
      <c r="FN285"/>
      <c r="FO285"/>
      <c r="FP285"/>
      <c r="FQ285"/>
      <c r="FR285"/>
      <c r="FS285"/>
      <c r="FT285"/>
      <c r="FU285"/>
      <c r="FV285"/>
      <c r="FW285"/>
      <c r="FX285"/>
      <c r="FY285"/>
      <c r="FZ285"/>
      <c r="GA285"/>
      <c r="GB285"/>
      <c r="GC285"/>
      <c r="GD285"/>
      <c r="GE285"/>
      <c r="GF285"/>
      <c r="GG285"/>
      <c r="GH285"/>
      <c r="GI285"/>
      <c r="GJ285"/>
      <c r="GK285"/>
      <c r="GL285"/>
      <c r="GM285"/>
      <c r="GN285"/>
      <c r="GO285"/>
      <c r="GP285"/>
      <c r="GQ285"/>
      <c r="GR285"/>
      <c r="GS285"/>
      <c r="GT285"/>
      <c r="GU285"/>
      <c r="GV285"/>
      <c r="GW285"/>
      <c r="GX285"/>
      <c r="GY285"/>
      <c r="GZ285"/>
      <c r="HA285"/>
      <c r="HB285"/>
      <c r="HC285"/>
      <c r="HD285"/>
      <c r="HE285"/>
      <c r="HF285"/>
      <c r="HG285"/>
      <c r="HH285"/>
      <c r="HI285"/>
      <c r="HJ285"/>
      <c r="HK285"/>
      <c r="HL285"/>
      <c r="HM285"/>
      <c r="HN285"/>
      <c r="HO285"/>
    </row>
    <row r="286" spans="1:223" ht="15.75" customHeight="1">
      <c r="A286" s="10">
        <v>285</v>
      </c>
      <c r="B286" s="170" t="s">
        <v>319</v>
      </c>
      <c r="C286" s="163" t="s">
        <v>127</v>
      </c>
      <c r="D286" s="164" t="s">
        <v>131</v>
      </c>
      <c r="E286" s="165">
        <v>9</v>
      </c>
      <c r="F286" s="166">
        <v>41680</v>
      </c>
      <c r="G286" s="166">
        <v>41680</v>
      </c>
      <c r="H286" s="233">
        <v>41680</v>
      </c>
      <c r="I286" s="167">
        <v>41671</v>
      </c>
      <c r="J286" s="168">
        <v>90</v>
      </c>
      <c r="K286" s="183"/>
      <c r="L286" s="32">
        <f t="shared" si="76"/>
        <v>41770</v>
      </c>
      <c r="M286" s="192" t="s">
        <v>47</v>
      </c>
      <c r="N286" s="193" t="s">
        <v>39</v>
      </c>
      <c r="O286" s="194" t="s">
        <v>48</v>
      </c>
      <c r="P286" s="195" t="s">
        <v>49</v>
      </c>
      <c r="Q286" s="195" t="s">
        <v>49</v>
      </c>
      <c r="R286" s="195" t="s">
        <v>49</v>
      </c>
      <c r="S286" s="195" t="s">
        <v>49</v>
      </c>
      <c r="T286" s="196" t="s">
        <v>41</v>
      </c>
      <c r="U286" s="224"/>
      <c r="V286" s="224"/>
      <c r="W286" s="224"/>
      <c r="X286" s="224"/>
      <c r="Y286" s="224"/>
      <c r="Z286" s="224"/>
      <c r="AA286" s="224"/>
      <c r="AB286" s="224"/>
      <c r="AC286" s="195" t="s">
        <v>49</v>
      </c>
      <c r="AD286" s="195" t="s">
        <v>49</v>
      </c>
      <c r="AE286" s="195" t="s">
        <v>49</v>
      </c>
      <c r="AF286" s="195" t="s">
        <v>49</v>
      </c>
      <c r="AG286" s="195" t="s">
        <v>49</v>
      </c>
      <c r="AH286" s="195" t="s">
        <v>49</v>
      </c>
      <c r="AI286" s="43" t="s">
        <v>50</v>
      </c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DF286"/>
      <c r="DG286"/>
      <c r="DH286"/>
      <c r="DI286"/>
      <c r="DJ286"/>
      <c r="DK286"/>
      <c r="DL286"/>
      <c r="DM286"/>
      <c r="DN286"/>
      <c r="DO286"/>
      <c r="DP286"/>
      <c r="DQ286"/>
      <c r="DR286"/>
      <c r="DS286"/>
      <c r="DT286"/>
      <c r="DU286"/>
      <c r="DV286"/>
      <c r="DW286"/>
      <c r="DX286"/>
      <c r="DY286"/>
      <c r="DZ286"/>
      <c r="EA286"/>
      <c r="EB286"/>
      <c r="EC286"/>
      <c r="ED286"/>
      <c r="EE286"/>
      <c r="EF286"/>
      <c r="EG286"/>
      <c r="EH286"/>
      <c r="EI286"/>
      <c r="EJ286"/>
      <c r="EK286"/>
      <c r="EL286"/>
      <c r="EM286"/>
      <c r="EN286"/>
      <c r="EO286"/>
      <c r="EP286"/>
      <c r="EQ286"/>
      <c r="ER286"/>
      <c r="ES286"/>
      <c r="ET286"/>
      <c r="EU286"/>
      <c r="EV286"/>
      <c r="EW286"/>
      <c r="EX286"/>
      <c r="EY286"/>
      <c r="EZ286"/>
      <c r="FA286"/>
      <c r="FB286"/>
      <c r="FC286"/>
      <c r="FD286"/>
      <c r="FE286"/>
      <c r="FF286"/>
      <c r="FG286"/>
      <c r="FH286"/>
      <c r="FI286"/>
      <c r="FJ286"/>
      <c r="FK286"/>
      <c r="FL286"/>
      <c r="FM286"/>
      <c r="FN286"/>
      <c r="FO286"/>
      <c r="FP286"/>
      <c r="FQ286"/>
      <c r="FR286"/>
      <c r="FS286"/>
      <c r="FT286"/>
      <c r="FU286"/>
      <c r="FV286"/>
      <c r="FW286"/>
      <c r="FX286"/>
      <c r="FY286"/>
      <c r="FZ286"/>
      <c r="GA286"/>
      <c r="GB286"/>
      <c r="GC286"/>
      <c r="GD286"/>
      <c r="GE286"/>
      <c r="GF286"/>
      <c r="GG286"/>
      <c r="GH286"/>
      <c r="GI286"/>
      <c r="GJ286"/>
      <c r="GK286"/>
      <c r="GL286"/>
      <c r="GM286"/>
      <c r="GN286"/>
      <c r="GO286"/>
      <c r="GP286"/>
      <c r="GQ286"/>
      <c r="GR286"/>
      <c r="GS286"/>
      <c r="GT286"/>
      <c r="GU286"/>
      <c r="GV286"/>
      <c r="GW286"/>
      <c r="GX286"/>
      <c r="GY286"/>
      <c r="GZ286"/>
      <c r="HA286"/>
      <c r="HB286"/>
      <c r="HC286"/>
      <c r="HD286"/>
      <c r="HE286"/>
      <c r="HF286"/>
      <c r="HG286"/>
      <c r="HH286"/>
      <c r="HI286"/>
      <c r="HJ286"/>
      <c r="HK286"/>
      <c r="HL286"/>
      <c r="HM286"/>
      <c r="HN286"/>
      <c r="HO286"/>
    </row>
    <row r="287" spans="1:223" ht="15.75" customHeight="1">
      <c r="A287" s="10">
        <v>286</v>
      </c>
      <c r="B287" s="170" t="s">
        <v>320</v>
      </c>
      <c r="C287" s="163" t="s">
        <v>45</v>
      </c>
      <c r="D287" s="164" t="s">
        <v>46</v>
      </c>
      <c r="E287" s="165">
        <v>14</v>
      </c>
      <c r="F287" s="166">
        <v>41689</v>
      </c>
      <c r="G287" s="166">
        <v>41689</v>
      </c>
      <c r="H287" s="233">
        <v>41689</v>
      </c>
      <c r="I287" s="167">
        <v>41671</v>
      </c>
      <c r="J287" s="168">
        <v>90</v>
      </c>
      <c r="K287" s="183"/>
      <c r="L287" s="32">
        <f t="shared" si="76"/>
        <v>41779</v>
      </c>
      <c r="M287" s="192" t="s">
        <v>47</v>
      </c>
      <c r="N287" s="193" t="s">
        <v>39</v>
      </c>
      <c r="O287" s="194" t="s">
        <v>48</v>
      </c>
      <c r="P287" s="195" t="s">
        <v>49</v>
      </c>
      <c r="Q287" s="195" t="s">
        <v>49</v>
      </c>
      <c r="R287" s="195" t="s">
        <v>49</v>
      </c>
      <c r="S287" s="195" t="s">
        <v>49</v>
      </c>
      <c r="T287" s="196" t="s">
        <v>41</v>
      </c>
      <c r="U287" s="224"/>
      <c r="V287" s="224"/>
      <c r="W287" s="224"/>
      <c r="X287" s="224"/>
      <c r="Y287" s="224"/>
      <c r="Z287" s="224"/>
      <c r="AA287" s="224"/>
      <c r="AB287" s="224"/>
      <c r="AC287" s="195" t="s">
        <v>49</v>
      </c>
      <c r="AD287" s="195" t="s">
        <v>49</v>
      </c>
      <c r="AE287" s="195" t="s">
        <v>49</v>
      </c>
      <c r="AF287" s="195" t="s">
        <v>49</v>
      </c>
      <c r="AG287" s="195" t="s">
        <v>49</v>
      </c>
      <c r="AH287" s="195" t="s">
        <v>49</v>
      </c>
      <c r="AI287" s="43" t="s">
        <v>50</v>
      </c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E287"/>
      <c r="DF287"/>
      <c r="DG287"/>
      <c r="DH287"/>
      <c r="DI287"/>
      <c r="DJ287"/>
      <c r="DK287"/>
      <c r="DL287"/>
      <c r="DM287"/>
      <c r="DN287"/>
      <c r="DO287"/>
      <c r="DP287"/>
      <c r="DQ287"/>
      <c r="DR287"/>
      <c r="DS287"/>
      <c r="DT287"/>
      <c r="DU287"/>
      <c r="DV287"/>
      <c r="DW287"/>
      <c r="DX287"/>
      <c r="DY287"/>
      <c r="DZ287"/>
      <c r="EA287"/>
      <c r="EB287"/>
      <c r="EC287"/>
      <c r="ED287"/>
      <c r="EE287"/>
      <c r="EF287"/>
      <c r="EG287"/>
      <c r="EH287"/>
      <c r="EI287"/>
      <c r="EJ287"/>
      <c r="EK287"/>
      <c r="EL287"/>
      <c r="EM287"/>
      <c r="EN287"/>
      <c r="EO287"/>
      <c r="EP287"/>
      <c r="EQ287"/>
      <c r="ER287"/>
      <c r="ES287"/>
      <c r="ET287"/>
      <c r="EU287"/>
      <c r="EV287"/>
      <c r="EW287"/>
      <c r="EX287"/>
      <c r="EY287"/>
      <c r="EZ287"/>
      <c r="FA287"/>
      <c r="FB287"/>
      <c r="FC287"/>
      <c r="FD287"/>
      <c r="FE287"/>
      <c r="FF287"/>
      <c r="FG287"/>
      <c r="FH287"/>
      <c r="FI287"/>
      <c r="FJ287"/>
      <c r="FK287"/>
      <c r="FL287"/>
      <c r="FM287"/>
      <c r="FN287"/>
      <c r="FO287"/>
      <c r="FP287"/>
      <c r="FQ287"/>
      <c r="FR287"/>
      <c r="FS287"/>
      <c r="FT287"/>
      <c r="FU287"/>
      <c r="FV287"/>
      <c r="FW287"/>
      <c r="FX287"/>
      <c r="FY287"/>
      <c r="FZ287"/>
      <c r="GA287"/>
      <c r="GB287"/>
      <c r="GC287"/>
      <c r="GD287"/>
      <c r="GE287"/>
      <c r="GF287"/>
      <c r="GG287"/>
      <c r="GH287"/>
      <c r="GI287"/>
      <c r="GJ287"/>
      <c r="GK287"/>
      <c r="GL287"/>
      <c r="GM287"/>
      <c r="GN287"/>
      <c r="GO287"/>
      <c r="GP287"/>
      <c r="GQ287"/>
      <c r="GR287"/>
      <c r="GS287"/>
      <c r="GT287"/>
      <c r="GU287"/>
      <c r="GV287"/>
      <c r="GW287"/>
      <c r="GX287"/>
      <c r="GY287"/>
      <c r="GZ287"/>
      <c r="HA287"/>
      <c r="HB287"/>
      <c r="HC287"/>
      <c r="HD287"/>
      <c r="HE287"/>
      <c r="HF287"/>
      <c r="HG287"/>
      <c r="HH287"/>
      <c r="HI287"/>
      <c r="HJ287"/>
      <c r="HK287"/>
      <c r="HL287"/>
      <c r="HM287"/>
      <c r="HN287"/>
      <c r="HO287"/>
    </row>
    <row r="288" spans="1:223" ht="15.75" customHeight="1">
      <c r="A288" s="10">
        <v>287</v>
      </c>
      <c r="B288" s="186" t="s">
        <v>321</v>
      </c>
      <c r="C288" s="175" t="s">
        <v>36</v>
      </c>
      <c r="D288" s="176" t="s">
        <v>37</v>
      </c>
      <c r="E288" s="177">
        <v>637</v>
      </c>
      <c r="F288" s="178">
        <v>41817</v>
      </c>
      <c r="G288" s="178">
        <v>41820</v>
      </c>
      <c r="H288" s="236">
        <f>F288</f>
        <v>41817</v>
      </c>
      <c r="I288" s="179">
        <v>41791</v>
      </c>
      <c r="J288" s="180">
        <v>90</v>
      </c>
      <c r="K288" s="182"/>
      <c r="L288" s="32">
        <f t="shared" si="76"/>
        <v>41907</v>
      </c>
      <c r="M288" s="207" t="s">
        <v>51</v>
      </c>
      <c r="N288" s="200" t="s">
        <v>39</v>
      </c>
      <c r="O288" s="201">
        <v>2294</v>
      </c>
      <c r="P288" s="202">
        <v>41836</v>
      </c>
      <c r="Q288" s="201">
        <v>19859</v>
      </c>
      <c r="R288" s="203">
        <v>41837</v>
      </c>
      <c r="S288" s="204" t="s">
        <v>93</v>
      </c>
      <c r="T288" s="205" t="s">
        <v>41</v>
      </c>
      <c r="U288" s="227"/>
      <c r="V288" s="223"/>
      <c r="W288" s="223"/>
      <c r="X288" s="223"/>
      <c r="Y288" s="223"/>
      <c r="Z288" s="223"/>
      <c r="AA288" s="223"/>
      <c r="AB288" s="223"/>
      <c r="AC288" s="206"/>
      <c r="AD288" s="202"/>
      <c r="AE288" s="219"/>
      <c r="AF288" s="202"/>
      <c r="AG288" s="219"/>
      <c r="AH288" s="219"/>
      <c r="AI288" s="42" t="s">
        <v>61</v>
      </c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  <c r="DW288"/>
      <c r="DX288"/>
      <c r="DY288"/>
      <c r="DZ288"/>
      <c r="EA288"/>
      <c r="EB288"/>
      <c r="EC288"/>
      <c r="ED288"/>
      <c r="EE288"/>
      <c r="EF288"/>
      <c r="EG288"/>
      <c r="EH288"/>
      <c r="EI288"/>
      <c r="EJ288"/>
      <c r="EK288"/>
      <c r="EL288"/>
      <c r="EM288"/>
      <c r="EN288"/>
      <c r="EO288"/>
      <c r="EP288"/>
      <c r="EQ288"/>
      <c r="ER288"/>
      <c r="ES288"/>
      <c r="ET288"/>
      <c r="EU288"/>
      <c r="EV288"/>
      <c r="EW288"/>
      <c r="EX288"/>
      <c r="EY288"/>
      <c r="EZ288"/>
      <c r="FA288"/>
      <c r="FB288"/>
      <c r="FC288"/>
      <c r="FD288"/>
      <c r="FE288"/>
      <c r="FF288"/>
      <c r="FG288"/>
      <c r="FH288"/>
      <c r="FI288"/>
      <c r="FJ288"/>
      <c r="FK288"/>
      <c r="FL288"/>
      <c r="FM288"/>
      <c r="FN288"/>
      <c r="FO288"/>
      <c r="FP288"/>
      <c r="FQ288"/>
      <c r="FR288"/>
      <c r="FS288"/>
      <c r="FT288"/>
      <c r="FU288"/>
      <c r="FV288"/>
      <c r="FW288"/>
      <c r="FX288"/>
      <c r="FY288"/>
      <c r="FZ288"/>
      <c r="GA288"/>
      <c r="GB288"/>
      <c r="GC288"/>
      <c r="GD288"/>
      <c r="GE288"/>
      <c r="GF288"/>
      <c r="GG288"/>
      <c r="GH288"/>
      <c r="GI288"/>
      <c r="GJ288"/>
      <c r="GK288"/>
      <c r="GL288"/>
      <c r="GM288"/>
      <c r="GN288"/>
      <c r="GO288"/>
      <c r="GP288"/>
      <c r="GQ288"/>
      <c r="GR288"/>
      <c r="GS288"/>
      <c r="GT288"/>
      <c r="GU288"/>
      <c r="GV288"/>
      <c r="GW288"/>
      <c r="GX288"/>
      <c r="GY288"/>
      <c r="GZ288"/>
      <c r="HA288"/>
      <c r="HB288"/>
      <c r="HC288"/>
      <c r="HD288"/>
      <c r="HE288"/>
      <c r="HF288"/>
      <c r="HG288"/>
      <c r="HH288"/>
      <c r="HI288"/>
      <c r="HJ288"/>
      <c r="HK288"/>
      <c r="HL288"/>
      <c r="HM288"/>
      <c r="HN288"/>
      <c r="HO288"/>
    </row>
    <row r="289" spans="1:223" ht="15.75" customHeight="1">
      <c r="A289" s="10">
        <v>288</v>
      </c>
      <c r="B289" s="186" t="s">
        <v>321</v>
      </c>
      <c r="C289" s="175" t="s">
        <v>36</v>
      </c>
      <c r="D289" s="176" t="s">
        <v>37</v>
      </c>
      <c r="E289" s="177">
        <v>652</v>
      </c>
      <c r="F289" s="178">
        <v>41925</v>
      </c>
      <c r="G289" s="178">
        <v>41926</v>
      </c>
      <c r="H289" s="236">
        <f>G289</f>
        <v>41926</v>
      </c>
      <c r="I289" s="179">
        <v>41913</v>
      </c>
      <c r="J289" s="180">
        <v>180</v>
      </c>
      <c r="K289" s="182"/>
      <c r="L289" s="32">
        <f t="shared" si="76"/>
        <v>42106</v>
      </c>
      <c r="M289" s="207" t="s">
        <v>80</v>
      </c>
      <c r="N289" s="200" t="s">
        <v>39</v>
      </c>
      <c r="O289" s="201">
        <v>2443</v>
      </c>
      <c r="P289" s="212" t="s">
        <v>132</v>
      </c>
      <c r="Q289" s="212" t="s">
        <v>133</v>
      </c>
      <c r="R289" s="212" t="s">
        <v>134</v>
      </c>
      <c r="S289" s="212" t="s">
        <v>135</v>
      </c>
      <c r="T289" s="206" t="s">
        <v>62</v>
      </c>
      <c r="U289" s="227" t="s">
        <v>63</v>
      </c>
      <c r="V289" s="223" t="s">
        <v>63</v>
      </c>
      <c r="W289" s="223"/>
      <c r="X289" s="223"/>
      <c r="Y289" s="223"/>
      <c r="Z289" s="223"/>
      <c r="AA289" s="223"/>
      <c r="AB289" s="223"/>
      <c r="AC289" s="206"/>
      <c r="AD289" s="202"/>
      <c r="AE289" s="219"/>
      <c r="AF289" s="202"/>
      <c r="AG289" s="219"/>
      <c r="AH289" s="219"/>
      <c r="AI289" s="42" t="s">
        <v>61</v>
      </c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  <c r="DH289"/>
      <c r="DI289"/>
      <c r="DJ289"/>
      <c r="DK289"/>
      <c r="DL289"/>
      <c r="DM289"/>
      <c r="DN289"/>
      <c r="DO289"/>
      <c r="DP289"/>
      <c r="DQ289"/>
      <c r="DR289"/>
      <c r="DS289"/>
      <c r="DT289"/>
      <c r="DU289"/>
      <c r="DV289"/>
      <c r="DW289"/>
      <c r="DX289"/>
      <c r="DY289"/>
      <c r="DZ289"/>
      <c r="EA289"/>
      <c r="EB289"/>
      <c r="EC289"/>
      <c r="ED289"/>
      <c r="EE289"/>
      <c r="EF289"/>
      <c r="EG289"/>
      <c r="EH289"/>
      <c r="EI289"/>
      <c r="EJ289"/>
      <c r="EK289"/>
      <c r="EL289"/>
      <c r="EM289"/>
      <c r="EN289"/>
      <c r="EO289"/>
      <c r="EP289"/>
      <c r="EQ289"/>
      <c r="ER289"/>
      <c r="ES289"/>
      <c r="ET289"/>
      <c r="EU289"/>
      <c r="EV289"/>
      <c r="EW289"/>
      <c r="EX289"/>
      <c r="EY289"/>
      <c r="EZ289"/>
      <c r="FA289"/>
      <c r="FB289"/>
      <c r="FC289"/>
      <c r="FD289"/>
      <c r="FE289"/>
      <c r="FF289"/>
      <c r="FG289"/>
      <c r="FH289"/>
      <c r="FI289"/>
      <c r="FJ289"/>
      <c r="FK289"/>
      <c r="FL289"/>
      <c r="FM289"/>
      <c r="FN289"/>
      <c r="FO289"/>
      <c r="FP289"/>
      <c r="FQ289"/>
      <c r="FR289"/>
      <c r="FS289"/>
      <c r="FT289"/>
      <c r="FU289"/>
      <c r="FV289"/>
      <c r="FW289"/>
      <c r="FX289"/>
      <c r="FY289"/>
      <c r="FZ289"/>
      <c r="GA289"/>
      <c r="GB289"/>
      <c r="GC289"/>
      <c r="GD289"/>
      <c r="GE289"/>
      <c r="GF289"/>
      <c r="GG289"/>
      <c r="GH289"/>
      <c r="GI289"/>
      <c r="GJ289"/>
      <c r="GK289"/>
      <c r="GL289"/>
      <c r="GM289"/>
      <c r="GN289"/>
      <c r="GO289"/>
      <c r="GP289"/>
      <c r="GQ289"/>
      <c r="GR289"/>
      <c r="GS289"/>
      <c r="GT289"/>
      <c r="GU289"/>
      <c r="GV289"/>
      <c r="GW289"/>
      <c r="GX289"/>
      <c r="GY289"/>
      <c r="GZ289"/>
      <c r="HA289"/>
      <c r="HB289"/>
      <c r="HC289"/>
      <c r="HD289"/>
      <c r="HE289"/>
      <c r="HF289"/>
      <c r="HG289"/>
      <c r="HH289"/>
      <c r="HI289"/>
      <c r="HJ289"/>
      <c r="HK289"/>
      <c r="HL289"/>
      <c r="HM289"/>
      <c r="HN289"/>
      <c r="HO289"/>
    </row>
    <row r="290" spans="1:223" ht="15.75" customHeight="1">
      <c r="A290" s="10">
        <v>289</v>
      </c>
      <c r="B290" s="186" t="s">
        <v>322</v>
      </c>
      <c r="C290" s="175" t="s">
        <v>70</v>
      </c>
      <c r="D290" s="176" t="s">
        <v>71</v>
      </c>
      <c r="E290" s="177">
        <v>47</v>
      </c>
      <c r="F290" s="178">
        <v>41804</v>
      </c>
      <c r="G290" s="178">
        <v>41806</v>
      </c>
      <c r="H290" s="236">
        <f t="shared" ref="H290:H291" si="77">F290</f>
        <v>41804</v>
      </c>
      <c r="I290" s="179">
        <v>41791</v>
      </c>
      <c r="J290" s="180">
        <v>90</v>
      </c>
      <c r="K290" s="182"/>
      <c r="L290" s="32">
        <f t="shared" si="76"/>
        <v>41894</v>
      </c>
      <c r="M290" s="199" t="s">
        <v>150</v>
      </c>
      <c r="N290" s="200" t="s">
        <v>39</v>
      </c>
      <c r="O290" s="201">
        <v>2290</v>
      </c>
      <c r="P290" s="202">
        <v>41829</v>
      </c>
      <c r="Q290" s="201">
        <v>19854</v>
      </c>
      <c r="R290" s="203">
        <v>41830</v>
      </c>
      <c r="S290" s="204">
        <v>2</v>
      </c>
      <c r="T290" s="206" t="s">
        <v>62</v>
      </c>
      <c r="U290" s="223" t="s">
        <v>53</v>
      </c>
      <c r="V290" s="223" t="s">
        <v>53</v>
      </c>
      <c r="W290" s="223" t="s">
        <v>53</v>
      </c>
      <c r="X290" s="223" t="s">
        <v>53</v>
      </c>
      <c r="Y290" s="223" t="s">
        <v>53</v>
      </c>
      <c r="Z290" s="223" t="s">
        <v>53</v>
      </c>
      <c r="AA290" s="223" t="s">
        <v>53</v>
      </c>
      <c r="AB290" s="223"/>
      <c r="AC290" s="206"/>
      <c r="AD290" s="202"/>
      <c r="AE290" s="219"/>
      <c r="AF290" s="202"/>
      <c r="AG290" s="219"/>
      <c r="AH290" s="219"/>
      <c r="AI290" s="42" t="s">
        <v>61</v>
      </c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  <c r="DE290"/>
      <c r="DF290"/>
      <c r="DG290"/>
      <c r="DH290"/>
      <c r="DI290"/>
      <c r="DJ290"/>
      <c r="DK290"/>
      <c r="DL290"/>
      <c r="DM290"/>
      <c r="DN290"/>
      <c r="DO290"/>
      <c r="DP290"/>
      <c r="DQ290"/>
      <c r="DR290"/>
      <c r="DS290"/>
      <c r="DT290"/>
      <c r="DU290"/>
      <c r="DV290"/>
      <c r="DW290"/>
      <c r="DX290"/>
      <c r="DY290"/>
      <c r="DZ290"/>
      <c r="EA290"/>
      <c r="EB290"/>
      <c r="EC290"/>
      <c r="ED290"/>
      <c r="EE290"/>
      <c r="EF290"/>
      <c r="EG290"/>
      <c r="EH290"/>
      <c r="EI290"/>
      <c r="EJ290"/>
      <c r="EK290"/>
      <c r="EL290"/>
      <c r="EM290"/>
      <c r="EN290"/>
      <c r="EO290"/>
      <c r="EP290"/>
      <c r="EQ290"/>
      <c r="ER290"/>
      <c r="ES290"/>
      <c r="ET290"/>
      <c r="EU290"/>
      <c r="EV290"/>
      <c r="EW290"/>
      <c r="EX290"/>
      <c r="EY290"/>
      <c r="EZ290"/>
      <c r="FA290"/>
      <c r="FB290"/>
      <c r="FC290"/>
      <c r="FD290"/>
      <c r="FE290"/>
      <c r="FF290"/>
      <c r="FG290"/>
      <c r="FH290"/>
      <c r="FI290"/>
      <c r="FJ290"/>
      <c r="FK290"/>
      <c r="FL290"/>
      <c r="FM290"/>
      <c r="FN290"/>
      <c r="FO290"/>
      <c r="FP290"/>
      <c r="FQ290"/>
      <c r="FR290"/>
      <c r="FS290"/>
      <c r="FT290"/>
      <c r="FU290"/>
      <c r="FV290"/>
      <c r="FW290"/>
      <c r="FX290"/>
      <c r="FY290"/>
      <c r="FZ290"/>
      <c r="GA290"/>
      <c r="GB290"/>
      <c r="GC290"/>
      <c r="GD290"/>
      <c r="GE290"/>
      <c r="GF290"/>
      <c r="GG290"/>
      <c r="GH290"/>
      <c r="GI290"/>
      <c r="GJ290"/>
      <c r="GK290"/>
      <c r="GL290"/>
      <c r="GM290"/>
      <c r="GN290"/>
      <c r="GO290"/>
      <c r="GP290"/>
      <c r="GQ290"/>
      <c r="GR290"/>
      <c r="GS290"/>
      <c r="GT290"/>
      <c r="GU290"/>
      <c r="GV290"/>
      <c r="GW290"/>
      <c r="GX290"/>
      <c r="GY290"/>
      <c r="GZ290"/>
      <c r="HA290"/>
      <c r="HB290"/>
      <c r="HC290"/>
      <c r="HD290"/>
      <c r="HE290"/>
      <c r="HF290"/>
      <c r="HG290"/>
      <c r="HH290"/>
      <c r="HI290"/>
      <c r="HJ290"/>
      <c r="HK290"/>
      <c r="HL290"/>
      <c r="HM290"/>
      <c r="HN290"/>
      <c r="HO290"/>
    </row>
    <row r="291" spans="1:223" ht="15.75" customHeight="1">
      <c r="A291" s="10">
        <v>290</v>
      </c>
      <c r="B291" s="186" t="s">
        <v>322</v>
      </c>
      <c r="C291" s="175" t="s">
        <v>70</v>
      </c>
      <c r="D291" s="176" t="s">
        <v>71</v>
      </c>
      <c r="E291" s="177">
        <v>50</v>
      </c>
      <c r="F291" s="178">
        <v>41818</v>
      </c>
      <c r="G291" s="178">
        <v>41820</v>
      </c>
      <c r="H291" s="236">
        <f t="shared" si="77"/>
        <v>41818</v>
      </c>
      <c r="I291" s="179">
        <v>41791</v>
      </c>
      <c r="J291" s="180">
        <v>90</v>
      </c>
      <c r="K291" s="182"/>
      <c r="L291" s="32">
        <f t="shared" si="76"/>
        <v>41908</v>
      </c>
      <c r="M291" s="199" t="s">
        <v>38</v>
      </c>
      <c r="N291" s="200" t="s">
        <v>39</v>
      </c>
      <c r="O291" s="201">
        <v>2317</v>
      </c>
      <c r="P291" s="202">
        <v>41845</v>
      </c>
      <c r="Q291" s="201">
        <v>19866</v>
      </c>
      <c r="R291" s="203">
        <v>41848</v>
      </c>
      <c r="S291" s="204" t="s">
        <v>40</v>
      </c>
      <c r="T291" s="206" t="s">
        <v>62</v>
      </c>
      <c r="U291" s="223" t="s">
        <v>63</v>
      </c>
      <c r="V291" s="223" t="s">
        <v>63</v>
      </c>
      <c r="W291" s="223"/>
      <c r="X291" s="223"/>
      <c r="Y291" s="223"/>
      <c r="Z291" s="223"/>
      <c r="AA291" s="223"/>
      <c r="AB291" s="223"/>
      <c r="AC291" s="206">
        <v>253</v>
      </c>
      <c r="AD291" s="202">
        <v>41912</v>
      </c>
      <c r="AE291" s="219">
        <v>189</v>
      </c>
      <c r="AF291" s="202">
        <v>41913</v>
      </c>
      <c r="AG291" s="219">
        <v>40</v>
      </c>
      <c r="AH291" s="219" t="s">
        <v>42</v>
      </c>
      <c r="AI291" s="42" t="s">
        <v>43</v>
      </c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  <c r="DK291"/>
      <c r="DL291"/>
      <c r="DM291"/>
      <c r="DN291"/>
      <c r="DO291"/>
      <c r="DP291"/>
      <c r="DQ291"/>
      <c r="DR291"/>
      <c r="DS291"/>
      <c r="DT291"/>
      <c r="DU291"/>
      <c r="DV291"/>
      <c r="DW291"/>
      <c r="DX291"/>
      <c r="DY291"/>
      <c r="DZ291"/>
      <c r="EA291"/>
      <c r="EB291"/>
      <c r="EC291"/>
      <c r="ED291"/>
      <c r="EE291"/>
      <c r="EF291"/>
      <c r="EG291"/>
      <c r="EH291"/>
      <c r="EI291"/>
      <c r="EJ291"/>
      <c r="EK291"/>
      <c r="EL291"/>
      <c r="EM291"/>
      <c r="EN291"/>
      <c r="EO291"/>
      <c r="EP291"/>
      <c r="EQ291"/>
      <c r="ER291"/>
      <c r="ES291"/>
      <c r="ET291"/>
      <c r="EU291"/>
      <c r="EV291"/>
      <c r="EW291"/>
      <c r="EX291"/>
      <c r="EY291"/>
      <c r="EZ291"/>
      <c r="FA291"/>
      <c r="FB291"/>
      <c r="FC291"/>
      <c r="FD291"/>
      <c r="FE291"/>
      <c r="FF291"/>
      <c r="FG291"/>
      <c r="FH291"/>
      <c r="FI291"/>
      <c r="FJ291"/>
      <c r="FK291"/>
      <c r="FL291"/>
      <c r="FM291"/>
      <c r="FN291"/>
      <c r="FO291"/>
      <c r="FP291"/>
      <c r="FQ291"/>
      <c r="FR291"/>
      <c r="FS291"/>
      <c r="FT291"/>
      <c r="FU291"/>
      <c r="FV291"/>
      <c r="FW291"/>
      <c r="FX291"/>
      <c r="FY291"/>
      <c r="FZ291"/>
      <c r="GA291"/>
      <c r="GB291"/>
      <c r="GC291"/>
      <c r="GD291"/>
      <c r="GE291"/>
      <c r="GF291"/>
      <c r="GG291"/>
      <c r="GH291"/>
      <c r="GI291"/>
      <c r="GJ291"/>
      <c r="GK291"/>
      <c r="GL291"/>
      <c r="GM291"/>
      <c r="GN291"/>
      <c r="GO291"/>
      <c r="GP291"/>
      <c r="GQ291"/>
      <c r="GR291"/>
      <c r="GS291"/>
      <c r="GT291"/>
      <c r="GU291"/>
      <c r="GV291"/>
      <c r="GW291"/>
      <c r="GX291"/>
      <c r="GY291"/>
      <c r="GZ291"/>
      <c r="HA291"/>
      <c r="HB291"/>
      <c r="HC291"/>
      <c r="HD291"/>
      <c r="HE291"/>
      <c r="HF291"/>
      <c r="HG291"/>
      <c r="HH291"/>
      <c r="HI291"/>
      <c r="HJ291"/>
      <c r="HK291"/>
      <c r="HL291"/>
      <c r="HM291"/>
      <c r="HN291"/>
      <c r="HO291"/>
    </row>
    <row r="292" spans="1:223" ht="15.75" customHeight="1">
      <c r="A292" s="10">
        <v>291</v>
      </c>
      <c r="B292" s="170" t="s">
        <v>323</v>
      </c>
      <c r="C292" s="163" t="s">
        <v>78</v>
      </c>
      <c r="D292" s="164" t="s">
        <v>105</v>
      </c>
      <c r="E292" s="165">
        <v>2264</v>
      </c>
      <c r="F292" s="166">
        <v>41677</v>
      </c>
      <c r="G292" s="166">
        <v>41677</v>
      </c>
      <c r="H292" s="233">
        <v>41677</v>
      </c>
      <c r="I292" s="167">
        <v>41671</v>
      </c>
      <c r="J292" s="168">
        <v>90</v>
      </c>
      <c r="K292" s="169"/>
      <c r="L292" s="32">
        <f t="shared" si="76"/>
        <v>41767</v>
      </c>
      <c r="M292" s="192" t="s">
        <v>47</v>
      </c>
      <c r="N292" s="193" t="s">
        <v>39</v>
      </c>
      <c r="O292" s="194" t="s">
        <v>48</v>
      </c>
      <c r="P292" s="195" t="s">
        <v>49</v>
      </c>
      <c r="Q292" s="195" t="s">
        <v>49</v>
      </c>
      <c r="R292" s="195" t="s">
        <v>49</v>
      </c>
      <c r="S292" s="195" t="s">
        <v>49</v>
      </c>
      <c r="T292" s="196" t="s">
        <v>41</v>
      </c>
      <c r="U292" s="224"/>
      <c r="V292" s="224"/>
      <c r="W292" s="224"/>
      <c r="X292" s="224"/>
      <c r="Y292" s="224"/>
      <c r="Z292" s="224"/>
      <c r="AA292" s="224"/>
      <c r="AB292" s="224"/>
      <c r="AC292" s="195" t="s">
        <v>49</v>
      </c>
      <c r="AD292" s="195" t="s">
        <v>49</v>
      </c>
      <c r="AE292" s="195" t="s">
        <v>49</v>
      </c>
      <c r="AF292" s="195" t="s">
        <v>49</v>
      </c>
      <c r="AG292" s="195" t="s">
        <v>49</v>
      </c>
      <c r="AH292" s="195" t="s">
        <v>49</v>
      </c>
      <c r="AI292" s="43" t="s">
        <v>50</v>
      </c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  <c r="DJ292"/>
      <c r="DK292"/>
      <c r="DL292"/>
      <c r="DM292"/>
      <c r="DN292"/>
      <c r="DO292"/>
      <c r="DP292"/>
      <c r="DQ292"/>
      <c r="DR292"/>
      <c r="DS292"/>
      <c r="DT292"/>
      <c r="DU292"/>
      <c r="DV292"/>
      <c r="DW292"/>
      <c r="DX292"/>
      <c r="DY292"/>
      <c r="DZ292"/>
      <c r="EA292"/>
      <c r="EB292"/>
      <c r="EC292"/>
      <c r="ED292"/>
      <c r="EE292"/>
      <c r="EF292"/>
      <c r="EG292"/>
      <c r="EH292"/>
      <c r="EI292"/>
      <c r="EJ292"/>
      <c r="EK292"/>
      <c r="EL292"/>
      <c r="EM292"/>
      <c r="EN292"/>
      <c r="EO292"/>
      <c r="EP292"/>
      <c r="EQ292"/>
      <c r="ER292"/>
      <c r="ES292"/>
      <c r="ET292"/>
      <c r="EU292"/>
      <c r="EV292"/>
      <c r="EW292"/>
      <c r="EX292"/>
      <c r="EY292"/>
      <c r="EZ292"/>
      <c r="FA292"/>
      <c r="FB292"/>
      <c r="FC292"/>
      <c r="FD292"/>
      <c r="FE292"/>
      <c r="FF292"/>
      <c r="FG292"/>
      <c r="FH292"/>
      <c r="FI292"/>
      <c r="FJ292"/>
      <c r="FK292"/>
      <c r="FL292"/>
      <c r="FM292"/>
      <c r="FN292"/>
      <c r="FO292"/>
      <c r="FP292"/>
      <c r="FQ292"/>
      <c r="FR292"/>
      <c r="FS292"/>
      <c r="FT292"/>
      <c r="FU292"/>
      <c r="FV292"/>
      <c r="FW292"/>
      <c r="FX292"/>
      <c r="FY292"/>
      <c r="FZ292"/>
      <c r="GA292"/>
      <c r="GB292"/>
      <c r="GC292"/>
      <c r="GD292"/>
      <c r="GE292"/>
      <c r="GF292"/>
      <c r="GG292"/>
      <c r="GH292"/>
      <c r="GI292"/>
      <c r="GJ292"/>
      <c r="GK292"/>
      <c r="GL292"/>
      <c r="GM292"/>
      <c r="GN292"/>
      <c r="GO292"/>
      <c r="GP292"/>
      <c r="GQ292"/>
      <c r="GR292"/>
      <c r="GS292"/>
      <c r="GT292"/>
      <c r="GU292"/>
      <c r="GV292"/>
      <c r="GW292"/>
      <c r="GX292"/>
      <c r="GY292"/>
      <c r="GZ292"/>
      <c r="HA292"/>
      <c r="HB292"/>
      <c r="HC292"/>
      <c r="HD292"/>
      <c r="HE292"/>
      <c r="HF292"/>
      <c r="HG292"/>
      <c r="HH292"/>
      <c r="HI292"/>
      <c r="HJ292"/>
      <c r="HK292"/>
      <c r="HL292"/>
      <c r="HM292"/>
      <c r="HN292"/>
      <c r="HO292"/>
    </row>
    <row r="293" spans="1:223" ht="15.75" customHeight="1">
      <c r="A293" s="10">
        <v>292</v>
      </c>
      <c r="B293" s="186" t="s">
        <v>324</v>
      </c>
      <c r="C293" s="175" t="s">
        <v>142</v>
      </c>
      <c r="D293" s="176" t="s">
        <v>198</v>
      </c>
      <c r="E293" s="177">
        <v>11159</v>
      </c>
      <c r="F293" s="178">
        <v>41816</v>
      </c>
      <c r="G293" s="178">
        <v>41816</v>
      </c>
      <c r="H293" s="236">
        <f>G293</f>
        <v>41816</v>
      </c>
      <c r="I293" s="179">
        <v>41791</v>
      </c>
      <c r="J293" s="180">
        <v>90</v>
      </c>
      <c r="K293" s="181"/>
      <c r="L293" s="32">
        <f t="shared" si="76"/>
        <v>41906</v>
      </c>
      <c r="M293" s="207" t="s">
        <v>51</v>
      </c>
      <c r="N293" s="200" t="s">
        <v>39</v>
      </c>
      <c r="O293" s="201">
        <v>2317</v>
      </c>
      <c r="P293" s="202">
        <v>41845</v>
      </c>
      <c r="Q293" s="201">
        <v>19866</v>
      </c>
      <c r="R293" s="203">
        <v>41848</v>
      </c>
      <c r="S293" s="204" t="s">
        <v>40</v>
      </c>
      <c r="T293" s="205" t="s">
        <v>41</v>
      </c>
      <c r="U293" s="223"/>
      <c r="V293" s="223"/>
      <c r="W293" s="223"/>
      <c r="X293" s="223"/>
      <c r="Y293" s="223"/>
      <c r="Z293" s="223"/>
      <c r="AA293" s="223"/>
      <c r="AB293" s="223"/>
      <c r="AC293" s="220">
        <v>208</v>
      </c>
      <c r="AD293" s="202">
        <v>41871</v>
      </c>
      <c r="AE293" s="219">
        <v>160</v>
      </c>
      <c r="AF293" s="202">
        <v>41872</v>
      </c>
      <c r="AG293" s="219">
        <v>32</v>
      </c>
      <c r="AH293" s="219" t="s">
        <v>42</v>
      </c>
      <c r="AI293" s="42" t="s">
        <v>43</v>
      </c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E293"/>
      <c r="DF293"/>
      <c r="DG293"/>
      <c r="DH293"/>
      <c r="DI293"/>
      <c r="DJ293"/>
      <c r="DK293"/>
      <c r="DL293"/>
      <c r="DM293"/>
      <c r="DN293"/>
      <c r="DO293"/>
      <c r="DP293"/>
      <c r="DQ293"/>
      <c r="DR293"/>
      <c r="DS293"/>
      <c r="DT293"/>
      <c r="DU293"/>
      <c r="DV293"/>
      <c r="DW293"/>
      <c r="DX293"/>
      <c r="DY293"/>
      <c r="DZ293"/>
      <c r="EA293"/>
      <c r="EB293"/>
      <c r="EC293"/>
      <c r="ED293"/>
      <c r="EE293"/>
      <c r="EF293"/>
      <c r="EG293"/>
      <c r="EH293"/>
      <c r="EI293"/>
      <c r="EJ293"/>
      <c r="EK293"/>
      <c r="EL293"/>
      <c r="EM293"/>
      <c r="EN293"/>
      <c r="EO293"/>
      <c r="EP293"/>
      <c r="EQ293"/>
      <c r="ER293"/>
      <c r="ES293"/>
      <c r="ET293"/>
      <c r="EU293"/>
      <c r="EV293"/>
      <c r="EW293"/>
      <c r="EX293"/>
      <c r="EY293"/>
      <c r="EZ293"/>
      <c r="FA293"/>
      <c r="FB293"/>
      <c r="FC293"/>
      <c r="FD293"/>
      <c r="FE293"/>
      <c r="FF293"/>
      <c r="FG293"/>
      <c r="FH293"/>
      <c r="FI293"/>
      <c r="FJ293"/>
      <c r="FK293"/>
      <c r="FL293"/>
      <c r="FM293"/>
      <c r="FN293"/>
      <c r="FO293"/>
      <c r="FP293"/>
      <c r="FQ293"/>
      <c r="FR293"/>
      <c r="FS293"/>
      <c r="FT293"/>
      <c r="FU293"/>
      <c r="FV293"/>
      <c r="FW293"/>
      <c r="FX293"/>
      <c r="FY293"/>
      <c r="FZ293"/>
      <c r="GA293"/>
      <c r="GB293"/>
      <c r="GC293"/>
      <c r="GD293"/>
      <c r="GE293"/>
      <c r="GF293"/>
      <c r="GG293"/>
      <c r="GH293"/>
      <c r="GI293"/>
      <c r="GJ293"/>
      <c r="GK293"/>
      <c r="GL293"/>
      <c r="GM293"/>
      <c r="GN293"/>
      <c r="GO293"/>
      <c r="GP293"/>
      <c r="GQ293"/>
      <c r="GR293"/>
      <c r="GS293"/>
      <c r="GT293"/>
      <c r="GU293"/>
      <c r="GV293"/>
      <c r="GW293"/>
      <c r="GX293"/>
      <c r="GY293"/>
      <c r="GZ293"/>
      <c r="HA293"/>
      <c r="HB293"/>
      <c r="HC293"/>
      <c r="HD293"/>
      <c r="HE293"/>
      <c r="HF293"/>
      <c r="HG293"/>
      <c r="HH293"/>
      <c r="HI293"/>
      <c r="HJ293"/>
      <c r="HK293"/>
      <c r="HL293"/>
      <c r="HM293"/>
      <c r="HN293"/>
      <c r="HO293"/>
    </row>
    <row r="294" spans="1:223" ht="15.75" customHeight="1">
      <c r="A294" s="10">
        <v>293</v>
      </c>
      <c r="B294" s="247" t="s">
        <v>324</v>
      </c>
      <c r="C294" s="175" t="s">
        <v>142</v>
      </c>
      <c r="D294" s="176" t="s">
        <v>198</v>
      </c>
      <c r="E294" s="190">
        <v>11277</v>
      </c>
      <c r="F294" s="178">
        <v>41816</v>
      </c>
      <c r="G294" s="178">
        <v>41906</v>
      </c>
      <c r="H294" s="236">
        <v>41906</v>
      </c>
      <c r="I294" s="179">
        <v>41883</v>
      </c>
      <c r="J294" s="180">
        <v>90</v>
      </c>
      <c r="K294" s="181" t="s">
        <v>58</v>
      </c>
      <c r="L294" s="32">
        <f t="shared" si="76"/>
        <v>41996</v>
      </c>
      <c r="M294" s="199" t="s">
        <v>64</v>
      </c>
      <c r="N294" s="200" t="s">
        <v>60</v>
      </c>
      <c r="O294" s="201">
        <v>2414</v>
      </c>
      <c r="P294" s="202">
        <v>41914</v>
      </c>
      <c r="Q294" s="201">
        <v>19915</v>
      </c>
      <c r="R294" s="203">
        <v>41915</v>
      </c>
      <c r="S294" s="204">
        <v>2</v>
      </c>
      <c r="T294" s="205" t="s">
        <v>41</v>
      </c>
      <c r="U294" s="223"/>
      <c r="V294" s="223"/>
      <c r="W294" s="223"/>
      <c r="X294" s="223"/>
      <c r="Y294" s="223"/>
      <c r="Z294" s="223"/>
      <c r="AA294" s="223"/>
      <c r="AB294" s="223"/>
      <c r="AC294" s="220">
        <v>208</v>
      </c>
      <c r="AD294" s="202">
        <v>41871</v>
      </c>
      <c r="AE294" s="219">
        <v>160</v>
      </c>
      <c r="AF294" s="202">
        <v>41872</v>
      </c>
      <c r="AG294" s="219">
        <v>32</v>
      </c>
      <c r="AH294" s="219" t="s">
        <v>42</v>
      </c>
      <c r="AI294" s="42" t="s">
        <v>43</v>
      </c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E294"/>
      <c r="DF294"/>
      <c r="DG294"/>
      <c r="DH294"/>
      <c r="DI294"/>
      <c r="DJ294"/>
      <c r="DK294"/>
      <c r="DL294"/>
      <c r="DM294"/>
      <c r="DN294"/>
      <c r="DO294"/>
      <c r="DP294"/>
      <c r="DQ294"/>
      <c r="DR294"/>
      <c r="DS294"/>
      <c r="DT294"/>
      <c r="DU294"/>
      <c r="DV294"/>
      <c r="DW294"/>
      <c r="DX294"/>
      <c r="DY294"/>
      <c r="DZ294"/>
      <c r="EA294"/>
      <c r="EB294"/>
      <c r="EC294"/>
      <c r="ED294"/>
      <c r="EE294"/>
      <c r="EF294"/>
      <c r="EG294"/>
      <c r="EH294"/>
      <c r="EI294"/>
      <c r="EJ294"/>
      <c r="EK294"/>
      <c r="EL294"/>
      <c r="EM294"/>
      <c r="EN294"/>
      <c r="EO294"/>
      <c r="EP294"/>
      <c r="EQ294"/>
      <c r="ER294"/>
      <c r="ES294"/>
      <c r="ET294"/>
      <c r="EU294"/>
      <c r="EV294"/>
      <c r="EW294"/>
      <c r="EX294"/>
      <c r="EY294"/>
      <c r="EZ294"/>
      <c r="FA294"/>
      <c r="FB294"/>
      <c r="FC294"/>
      <c r="FD294"/>
      <c r="FE294"/>
      <c r="FF294"/>
      <c r="FG294"/>
      <c r="FH294"/>
      <c r="FI294"/>
      <c r="FJ294"/>
      <c r="FK294"/>
      <c r="FL294"/>
      <c r="FM294"/>
      <c r="FN294"/>
      <c r="FO294"/>
      <c r="FP294"/>
      <c r="FQ294"/>
      <c r="FR294"/>
      <c r="FS294"/>
      <c r="FT294"/>
      <c r="FU294"/>
      <c r="FV294"/>
      <c r="FW294"/>
      <c r="FX294"/>
      <c r="FY294"/>
      <c r="FZ294"/>
      <c r="GA294"/>
      <c r="GB294"/>
      <c r="GC294"/>
      <c r="GD294"/>
      <c r="GE294"/>
      <c r="GF294"/>
      <c r="GG294"/>
      <c r="GH294"/>
      <c r="GI294"/>
      <c r="GJ294"/>
      <c r="GK294"/>
      <c r="GL294"/>
      <c r="GM294"/>
      <c r="GN294"/>
      <c r="GO294"/>
      <c r="GP294"/>
      <c r="GQ294"/>
      <c r="GR294"/>
      <c r="GS294"/>
      <c r="GT294"/>
      <c r="GU294"/>
      <c r="GV294"/>
      <c r="GW294"/>
      <c r="GX294"/>
      <c r="GY294"/>
      <c r="GZ294"/>
      <c r="HA294"/>
      <c r="HB294"/>
      <c r="HC294"/>
      <c r="HD294"/>
      <c r="HE294"/>
      <c r="HF294"/>
      <c r="HG294"/>
      <c r="HH294"/>
      <c r="HI294"/>
      <c r="HJ294"/>
      <c r="HK294"/>
      <c r="HL294"/>
      <c r="HM294"/>
      <c r="HN294"/>
      <c r="HO294"/>
    </row>
    <row r="295" spans="1:223" ht="15.75" customHeight="1">
      <c r="A295" s="10">
        <v>294</v>
      </c>
      <c r="B295" s="186" t="s">
        <v>325</v>
      </c>
      <c r="C295" s="175" t="s">
        <v>56</v>
      </c>
      <c r="D295" s="176" t="s">
        <v>90</v>
      </c>
      <c r="E295" s="177">
        <v>29</v>
      </c>
      <c r="F295" s="178">
        <v>41798</v>
      </c>
      <c r="G295" s="178">
        <v>41799</v>
      </c>
      <c r="H295" s="236">
        <v>41803</v>
      </c>
      <c r="I295" s="179">
        <v>41791</v>
      </c>
      <c r="J295" s="180">
        <v>180</v>
      </c>
      <c r="K295" s="181"/>
      <c r="L295" s="32">
        <f>SUM(H295+J295)-1</f>
        <v>41982</v>
      </c>
      <c r="M295" s="207" t="s">
        <v>51</v>
      </c>
      <c r="N295" s="200" t="s">
        <v>39</v>
      </c>
      <c r="O295" s="201">
        <v>2252</v>
      </c>
      <c r="P295" s="202">
        <v>41802</v>
      </c>
      <c r="Q295" s="201">
        <v>19837</v>
      </c>
      <c r="R295" s="203">
        <v>41803</v>
      </c>
      <c r="S295" s="204" t="s">
        <v>97</v>
      </c>
      <c r="T295" s="205" t="s">
        <v>41</v>
      </c>
      <c r="U295" s="223"/>
      <c r="V295" s="223"/>
      <c r="W295" s="223"/>
      <c r="X295" s="223"/>
      <c r="Y295" s="223"/>
      <c r="Z295" s="223"/>
      <c r="AA295" s="223"/>
      <c r="AB295" s="223"/>
      <c r="AC295" s="220">
        <v>170</v>
      </c>
      <c r="AD295" s="202">
        <v>41814</v>
      </c>
      <c r="AE295" s="219">
        <v>119</v>
      </c>
      <c r="AF295" s="202">
        <v>41815</v>
      </c>
      <c r="AG295" s="219">
        <v>38</v>
      </c>
      <c r="AH295" s="219" t="s">
        <v>67</v>
      </c>
      <c r="AI295" s="42" t="s">
        <v>43</v>
      </c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/>
      <c r="DD295"/>
      <c r="DE295"/>
      <c r="DF295"/>
      <c r="DG295"/>
      <c r="DH295"/>
      <c r="DI295"/>
      <c r="DJ295"/>
      <c r="DK295"/>
      <c r="DL295"/>
      <c r="DM295"/>
      <c r="DN295"/>
      <c r="DO295"/>
      <c r="DP295"/>
      <c r="DQ295"/>
      <c r="DR295"/>
      <c r="DS295"/>
      <c r="DT295"/>
      <c r="DU295"/>
      <c r="DV295"/>
      <c r="DW295"/>
      <c r="DX295"/>
      <c r="DY295"/>
      <c r="DZ295"/>
      <c r="EA295"/>
      <c r="EB295"/>
      <c r="EC295"/>
      <c r="ED295"/>
      <c r="EE295"/>
      <c r="EF295"/>
      <c r="EG295"/>
      <c r="EH295"/>
      <c r="EI295"/>
      <c r="EJ295"/>
      <c r="EK295"/>
      <c r="EL295"/>
      <c r="EM295"/>
      <c r="EN295"/>
      <c r="EO295"/>
      <c r="EP295"/>
      <c r="EQ295"/>
      <c r="ER295"/>
      <c r="ES295"/>
      <c r="ET295"/>
      <c r="EU295"/>
      <c r="EV295"/>
      <c r="EW295"/>
      <c r="EX295"/>
      <c r="EY295"/>
      <c r="EZ295"/>
      <c r="FA295"/>
      <c r="FB295"/>
      <c r="FC295"/>
      <c r="FD295"/>
      <c r="FE295"/>
      <c r="FF295"/>
      <c r="FG295"/>
      <c r="FH295"/>
      <c r="FI295"/>
      <c r="FJ295"/>
      <c r="FK295"/>
      <c r="FL295"/>
      <c r="FM295"/>
      <c r="FN295"/>
      <c r="FO295"/>
      <c r="FP295"/>
      <c r="FQ295"/>
      <c r="FR295"/>
      <c r="FS295"/>
      <c r="FT295"/>
      <c r="FU295"/>
      <c r="FV295"/>
      <c r="FW295"/>
      <c r="FX295"/>
      <c r="FY295"/>
      <c r="FZ295"/>
      <c r="GA295"/>
      <c r="GB295"/>
      <c r="GC295"/>
      <c r="GD295"/>
      <c r="GE295"/>
      <c r="GF295"/>
      <c r="GG295"/>
      <c r="GH295"/>
      <c r="GI295"/>
      <c r="GJ295"/>
      <c r="GK295"/>
      <c r="GL295"/>
      <c r="GM295"/>
      <c r="GN295"/>
      <c r="GO295"/>
      <c r="GP295"/>
      <c r="GQ295"/>
      <c r="GR295"/>
      <c r="GS295"/>
      <c r="GT295"/>
      <c r="GU295"/>
      <c r="GV295"/>
      <c r="GW295"/>
      <c r="GX295"/>
      <c r="GY295"/>
      <c r="GZ295"/>
      <c r="HA295"/>
      <c r="HB295"/>
      <c r="HC295"/>
      <c r="HD295"/>
      <c r="HE295"/>
      <c r="HF295"/>
      <c r="HG295"/>
      <c r="HH295"/>
      <c r="HI295"/>
      <c r="HJ295"/>
      <c r="HK295"/>
      <c r="HL295"/>
      <c r="HM295"/>
      <c r="HN295"/>
      <c r="HO295"/>
    </row>
    <row r="296" spans="1:223" ht="15.75" customHeight="1">
      <c r="A296" s="10">
        <v>295</v>
      </c>
      <c r="B296" s="186" t="s">
        <v>45</v>
      </c>
      <c r="C296" s="175" t="s">
        <v>45</v>
      </c>
      <c r="D296" s="176" t="s">
        <v>46</v>
      </c>
      <c r="E296" s="177">
        <v>159</v>
      </c>
      <c r="F296" s="178">
        <v>41819</v>
      </c>
      <c r="G296" s="178">
        <v>41823</v>
      </c>
      <c r="H296" s="236">
        <f>F296</f>
        <v>41819</v>
      </c>
      <c r="I296" s="179">
        <v>41791</v>
      </c>
      <c r="J296" s="180">
        <v>90</v>
      </c>
      <c r="K296" s="181"/>
      <c r="L296" s="32">
        <f t="shared" ref="L296" si="78">SUM(H296+J296)</f>
        <v>41909</v>
      </c>
      <c r="M296" s="199" t="s">
        <v>38</v>
      </c>
      <c r="N296" s="200" t="s">
        <v>39</v>
      </c>
      <c r="O296" s="201">
        <v>2317</v>
      </c>
      <c r="P296" s="202">
        <v>41845</v>
      </c>
      <c r="Q296" s="201">
        <v>19866</v>
      </c>
      <c r="R296" s="203">
        <v>41848</v>
      </c>
      <c r="S296" s="204" t="s">
        <v>40</v>
      </c>
      <c r="T296" s="205" t="s">
        <v>41</v>
      </c>
      <c r="U296" s="223"/>
      <c r="V296" s="223"/>
      <c r="W296" s="223"/>
      <c r="X296" s="223"/>
      <c r="Y296" s="223"/>
      <c r="Z296" s="223"/>
      <c r="AA296" s="223"/>
      <c r="AB296" s="223"/>
      <c r="AC296" s="206">
        <v>253</v>
      </c>
      <c r="AD296" s="202">
        <v>41912</v>
      </c>
      <c r="AE296" s="219">
        <v>189</v>
      </c>
      <c r="AF296" s="202">
        <v>41913</v>
      </c>
      <c r="AG296" s="219">
        <v>40</v>
      </c>
      <c r="AH296" s="219" t="s">
        <v>42</v>
      </c>
      <c r="AI296" s="42" t="s">
        <v>43</v>
      </c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  <c r="DA296"/>
      <c r="DB296"/>
      <c r="DC296"/>
      <c r="DD296"/>
      <c r="DE296"/>
      <c r="DF296"/>
      <c r="DG296"/>
      <c r="DH296"/>
      <c r="DI296"/>
      <c r="DJ296"/>
      <c r="DK296"/>
      <c r="DL296"/>
      <c r="DM296"/>
      <c r="DN296"/>
      <c r="DO296"/>
      <c r="DP296"/>
      <c r="DQ296"/>
      <c r="DR296"/>
      <c r="DS296"/>
      <c r="DT296"/>
      <c r="DU296"/>
      <c r="DV296"/>
      <c r="DW296"/>
      <c r="DX296"/>
      <c r="DY296"/>
      <c r="DZ296"/>
      <c r="EA296"/>
      <c r="EB296"/>
      <c r="EC296"/>
      <c r="ED296"/>
      <c r="EE296"/>
      <c r="EF296"/>
      <c r="EG296"/>
      <c r="EH296"/>
      <c r="EI296"/>
      <c r="EJ296"/>
      <c r="EK296"/>
      <c r="EL296"/>
      <c r="EM296"/>
      <c r="EN296"/>
      <c r="EO296"/>
      <c r="EP296"/>
      <c r="EQ296"/>
      <c r="ER296"/>
      <c r="ES296"/>
      <c r="ET296"/>
      <c r="EU296"/>
      <c r="EV296"/>
      <c r="EW296"/>
      <c r="EX296"/>
      <c r="EY296"/>
      <c r="EZ296"/>
      <c r="FA296"/>
      <c r="FB296"/>
      <c r="FC296"/>
      <c r="FD296"/>
      <c r="FE296"/>
      <c r="FF296"/>
      <c r="FG296"/>
      <c r="FH296"/>
      <c r="FI296"/>
      <c r="FJ296"/>
      <c r="FK296"/>
      <c r="FL296"/>
      <c r="FM296"/>
      <c r="FN296"/>
      <c r="FO296"/>
      <c r="FP296"/>
      <c r="FQ296"/>
      <c r="FR296"/>
      <c r="FS296"/>
      <c r="FT296"/>
      <c r="FU296"/>
      <c r="FV296"/>
      <c r="FW296"/>
      <c r="FX296"/>
      <c r="FY296"/>
      <c r="FZ296"/>
      <c r="GA296"/>
      <c r="GB296"/>
      <c r="GC296"/>
      <c r="GD296"/>
      <c r="GE296"/>
      <c r="GF296"/>
      <c r="GG296"/>
      <c r="GH296"/>
      <c r="GI296"/>
      <c r="GJ296"/>
      <c r="GK296"/>
      <c r="GL296"/>
      <c r="GM296"/>
      <c r="GN296"/>
      <c r="GO296"/>
      <c r="GP296"/>
      <c r="GQ296"/>
      <c r="GR296"/>
      <c r="GS296"/>
      <c r="GT296"/>
      <c r="GU296"/>
      <c r="GV296"/>
      <c r="GW296"/>
      <c r="GX296"/>
      <c r="GY296"/>
      <c r="GZ296"/>
      <c r="HA296"/>
      <c r="HB296"/>
      <c r="HC296"/>
      <c r="HD296"/>
      <c r="HE296"/>
      <c r="HF296"/>
      <c r="HG296"/>
      <c r="HH296"/>
      <c r="HI296"/>
      <c r="HJ296"/>
      <c r="HK296"/>
      <c r="HL296"/>
      <c r="HM296"/>
      <c r="HN296"/>
      <c r="HO296"/>
    </row>
    <row r="297" spans="1:223" ht="15.75" customHeight="1">
      <c r="A297" s="10">
        <v>296</v>
      </c>
      <c r="B297" s="247" t="s">
        <v>45</v>
      </c>
      <c r="C297" s="175" t="s">
        <v>45</v>
      </c>
      <c r="D297" s="176" t="s">
        <v>46</v>
      </c>
      <c r="E297" s="177">
        <v>240</v>
      </c>
      <c r="F297" s="178">
        <v>41819</v>
      </c>
      <c r="G297" s="178">
        <v>41904</v>
      </c>
      <c r="H297" s="236" t="s">
        <v>326</v>
      </c>
      <c r="I297" s="179">
        <v>41791</v>
      </c>
      <c r="J297" s="180">
        <v>90</v>
      </c>
      <c r="K297" s="181" t="s">
        <v>58</v>
      </c>
      <c r="L297" s="32">
        <v>41994</v>
      </c>
      <c r="M297" s="200" t="s">
        <v>72</v>
      </c>
      <c r="N297" s="200" t="s">
        <v>60</v>
      </c>
      <c r="O297" s="201">
        <v>2414</v>
      </c>
      <c r="P297" s="202">
        <v>41914</v>
      </c>
      <c r="Q297" s="201">
        <v>19915</v>
      </c>
      <c r="R297" s="203">
        <v>41915</v>
      </c>
      <c r="S297" s="204">
        <v>2</v>
      </c>
      <c r="T297" s="205" t="s">
        <v>41</v>
      </c>
      <c r="U297" s="223"/>
      <c r="V297" s="223"/>
      <c r="W297" s="223"/>
      <c r="X297" s="223"/>
      <c r="Y297" s="223"/>
      <c r="Z297" s="223"/>
      <c r="AA297" s="223"/>
      <c r="AB297" s="223"/>
      <c r="AC297" s="206">
        <v>253</v>
      </c>
      <c r="AD297" s="202">
        <v>41912</v>
      </c>
      <c r="AE297" s="219">
        <v>189</v>
      </c>
      <c r="AF297" s="202">
        <v>41913</v>
      </c>
      <c r="AG297" s="219">
        <v>40</v>
      </c>
      <c r="AH297" s="219" t="s">
        <v>42</v>
      </c>
      <c r="AI297" s="42" t="s">
        <v>43</v>
      </c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  <c r="DA297"/>
      <c r="DB297"/>
      <c r="DC297"/>
      <c r="DD297"/>
      <c r="DE297"/>
      <c r="DF297"/>
      <c r="DG297"/>
      <c r="DH297"/>
      <c r="DI297"/>
      <c r="DJ297"/>
      <c r="DK297"/>
      <c r="DL297"/>
      <c r="DM297"/>
      <c r="DN297"/>
      <c r="DO297"/>
      <c r="DP297"/>
      <c r="DQ297"/>
      <c r="DR297"/>
      <c r="DS297"/>
      <c r="DT297"/>
      <c r="DU297"/>
      <c r="DV297"/>
      <c r="DW297"/>
      <c r="DX297"/>
      <c r="DY297"/>
      <c r="DZ297"/>
      <c r="EA297"/>
      <c r="EB297"/>
      <c r="EC297"/>
      <c r="ED297"/>
      <c r="EE297"/>
      <c r="EF297"/>
      <c r="EG297"/>
      <c r="EH297"/>
      <c r="EI297"/>
      <c r="EJ297"/>
      <c r="EK297"/>
      <c r="EL297"/>
      <c r="EM297"/>
      <c r="EN297"/>
      <c r="EO297"/>
      <c r="EP297"/>
      <c r="EQ297"/>
      <c r="ER297"/>
      <c r="ES297"/>
      <c r="ET297"/>
      <c r="EU297"/>
      <c r="EV297"/>
      <c r="EW297"/>
      <c r="EX297"/>
      <c r="EY297"/>
      <c r="EZ297"/>
      <c r="FA297"/>
      <c r="FB297"/>
      <c r="FC297"/>
      <c r="FD297"/>
      <c r="FE297"/>
      <c r="FF297"/>
      <c r="FG297"/>
      <c r="FH297"/>
      <c r="FI297"/>
      <c r="FJ297"/>
      <c r="FK297"/>
      <c r="FL297"/>
      <c r="FM297"/>
      <c r="FN297"/>
      <c r="FO297"/>
      <c r="FP297"/>
      <c r="FQ297"/>
      <c r="FR297"/>
      <c r="FS297"/>
      <c r="FT297"/>
      <c r="FU297"/>
      <c r="FV297"/>
      <c r="FW297"/>
      <c r="FX297"/>
      <c r="FY297"/>
      <c r="FZ297"/>
      <c r="GA297"/>
      <c r="GB297"/>
      <c r="GC297"/>
      <c r="GD297"/>
      <c r="GE297"/>
      <c r="GF297"/>
      <c r="GG297"/>
      <c r="GH297"/>
      <c r="GI297"/>
      <c r="GJ297"/>
      <c r="GK297"/>
      <c r="GL297"/>
      <c r="GM297"/>
      <c r="GN297"/>
      <c r="GO297"/>
      <c r="GP297"/>
      <c r="GQ297"/>
      <c r="GR297"/>
      <c r="GS297"/>
      <c r="GT297"/>
      <c r="GU297"/>
      <c r="GV297"/>
      <c r="GW297"/>
      <c r="GX297"/>
      <c r="GY297"/>
      <c r="GZ297"/>
      <c r="HA297"/>
      <c r="HB297"/>
      <c r="HC297"/>
      <c r="HD297"/>
      <c r="HE297"/>
      <c r="HF297"/>
      <c r="HG297"/>
      <c r="HH297"/>
      <c r="HI297"/>
      <c r="HJ297"/>
      <c r="HK297"/>
      <c r="HL297"/>
      <c r="HM297"/>
      <c r="HN297"/>
      <c r="HO297"/>
    </row>
    <row r="298" spans="1:223" ht="15.75" customHeight="1">
      <c r="A298" s="10">
        <v>297</v>
      </c>
      <c r="B298" s="186" t="s">
        <v>45</v>
      </c>
      <c r="C298" s="175" t="s">
        <v>45</v>
      </c>
      <c r="D298" s="176" t="s">
        <v>46</v>
      </c>
      <c r="E298" s="177">
        <v>219</v>
      </c>
      <c r="F298" s="178">
        <v>41884</v>
      </c>
      <c r="G298" s="178">
        <v>41885</v>
      </c>
      <c r="H298" s="236">
        <f>F298</f>
        <v>41884</v>
      </c>
      <c r="I298" s="179">
        <v>41883</v>
      </c>
      <c r="J298" s="180">
        <v>90</v>
      </c>
      <c r="K298" s="181"/>
      <c r="L298" s="32">
        <f t="shared" ref="L298:L301" si="79">SUM(H298+J298)</f>
        <v>41974</v>
      </c>
      <c r="M298" s="199" t="s">
        <v>150</v>
      </c>
      <c r="N298" s="200" t="s">
        <v>39</v>
      </c>
      <c r="O298" s="201">
        <v>2396</v>
      </c>
      <c r="P298" s="202">
        <v>41894</v>
      </c>
      <c r="Q298" s="201">
        <v>19901</v>
      </c>
      <c r="R298" s="203">
        <v>41897</v>
      </c>
      <c r="S298" s="204">
        <v>3</v>
      </c>
      <c r="T298" s="205" t="s">
        <v>41</v>
      </c>
      <c r="U298" s="223"/>
      <c r="V298" s="223"/>
      <c r="W298" s="223"/>
      <c r="X298" s="223"/>
      <c r="Y298" s="223"/>
      <c r="Z298" s="223"/>
      <c r="AA298" s="223"/>
      <c r="AB298" s="223"/>
      <c r="AC298" s="206"/>
      <c r="AD298" s="202"/>
      <c r="AE298" s="219"/>
      <c r="AF298" s="202"/>
      <c r="AG298" s="219"/>
      <c r="AH298" s="219"/>
      <c r="AI298" s="42" t="s">
        <v>61</v>
      </c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  <c r="DA298"/>
      <c r="DB298"/>
      <c r="DC298"/>
      <c r="DD298"/>
      <c r="DE298"/>
      <c r="DF298"/>
      <c r="DG298"/>
      <c r="DH298"/>
      <c r="DI298"/>
      <c r="DJ298"/>
      <c r="DK298"/>
      <c r="DL298"/>
      <c r="DM298"/>
      <c r="DN298"/>
      <c r="DO298"/>
      <c r="DP298"/>
      <c r="DQ298"/>
      <c r="DR298"/>
      <c r="DS298"/>
      <c r="DT298"/>
      <c r="DU298"/>
      <c r="DV298"/>
      <c r="DW298"/>
      <c r="DX298"/>
      <c r="DY298"/>
      <c r="DZ298"/>
      <c r="EA298"/>
      <c r="EB298"/>
      <c r="EC298"/>
      <c r="ED298"/>
      <c r="EE298"/>
      <c r="EF298"/>
      <c r="EG298"/>
      <c r="EH298"/>
      <c r="EI298"/>
      <c r="EJ298"/>
      <c r="EK298"/>
      <c r="EL298"/>
      <c r="EM298"/>
      <c r="EN298"/>
      <c r="EO298"/>
      <c r="EP298"/>
      <c r="EQ298"/>
      <c r="ER298"/>
      <c r="ES298"/>
      <c r="ET298"/>
      <c r="EU298"/>
      <c r="EV298"/>
      <c r="EW298"/>
      <c r="EX298"/>
      <c r="EY298"/>
      <c r="EZ298"/>
      <c r="FA298"/>
      <c r="FB298"/>
      <c r="FC298"/>
      <c r="FD298"/>
      <c r="FE298"/>
      <c r="FF298"/>
      <c r="FG298"/>
      <c r="FH298"/>
      <c r="FI298"/>
      <c r="FJ298"/>
      <c r="FK298"/>
      <c r="FL298"/>
      <c r="FM298"/>
      <c r="FN298"/>
      <c r="FO298"/>
      <c r="FP298"/>
      <c r="FQ298"/>
      <c r="FR298"/>
      <c r="FS298"/>
      <c r="FT298"/>
      <c r="FU298"/>
      <c r="FV298"/>
      <c r="FW298"/>
      <c r="FX298"/>
      <c r="FY298"/>
      <c r="FZ298"/>
      <c r="GA298"/>
      <c r="GB298"/>
      <c r="GC298"/>
      <c r="GD298"/>
      <c r="GE298"/>
      <c r="GF298"/>
      <c r="GG298"/>
      <c r="GH298"/>
      <c r="GI298"/>
      <c r="GJ298"/>
      <c r="GK298"/>
      <c r="GL298"/>
      <c r="GM298"/>
      <c r="GN298"/>
      <c r="GO298"/>
      <c r="GP298"/>
      <c r="GQ298"/>
      <c r="GR298"/>
      <c r="GS298"/>
      <c r="GT298"/>
      <c r="GU298"/>
      <c r="GV298"/>
      <c r="GW298"/>
      <c r="GX298"/>
      <c r="GY298"/>
      <c r="GZ298"/>
      <c r="HA298"/>
      <c r="HB298"/>
      <c r="HC298"/>
      <c r="HD298"/>
      <c r="HE298"/>
      <c r="HF298"/>
      <c r="HG298"/>
      <c r="HH298"/>
      <c r="HI298"/>
      <c r="HJ298"/>
      <c r="HK298"/>
      <c r="HL298"/>
      <c r="HM298"/>
      <c r="HN298"/>
      <c r="HO298"/>
    </row>
    <row r="299" spans="1:223" ht="15.75" customHeight="1">
      <c r="A299" s="10">
        <v>298</v>
      </c>
      <c r="B299" s="186" t="s">
        <v>327</v>
      </c>
      <c r="C299" s="175" t="s">
        <v>45</v>
      </c>
      <c r="D299" s="176" t="s">
        <v>92</v>
      </c>
      <c r="E299" s="177">
        <v>42</v>
      </c>
      <c r="F299" s="178">
        <v>41761</v>
      </c>
      <c r="G299" s="178">
        <v>41761</v>
      </c>
      <c r="H299" s="236">
        <f>G299</f>
        <v>41761</v>
      </c>
      <c r="I299" s="179">
        <v>41760</v>
      </c>
      <c r="J299" s="180">
        <v>90</v>
      </c>
      <c r="K299" s="181"/>
      <c r="L299" s="32">
        <f t="shared" si="79"/>
        <v>41851</v>
      </c>
      <c r="M299" s="199" t="s">
        <v>38</v>
      </c>
      <c r="N299" s="200" t="s">
        <v>39</v>
      </c>
      <c r="O299" s="201">
        <v>2187</v>
      </c>
      <c r="P299" s="202">
        <v>41771</v>
      </c>
      <c r="Q299" s="201">
        <v>19814</v>
      </c>
      <c r="R299" s="203">
        <v>41772</v>
      </c>
      <c r="S299" s="204">
        <v>4</v>
      </c>
      <c r="T299" s="205" t="s">
        <v>41</v>
      </c>
      <c r="U299" s="227"/>
      <c r="V299" s="227"/>
      <c r="W299" s="227"/>
      <c r="X299" s="227"/>
      <c r="Y299" s="227"/>
      <c r="Z299" s="227"/>
      <c r="AA299" s="227"/>
      <c r="AB299" s="231"/>
      <c r="AC299" s="206"/>
      <c r="AD299" s="202"/>
      <c r="AE299" s="219"/>
      <c r="AF299" s="202"/>
      <c r="AG299" s="219"/>
      <c r="AH299" s="219"/>
      <c r="AI299" s="42" t="s">
        <v>61</v>
      </c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  <c r="CU299"/>
      <c r="CV299"/>
      <c r="CW299"/>
      <c r="CX299"/>
      <c r="CY299"/>
      <c r="CZ299"/>
      <c r="DA299"/>
      <c r="DB299"/>
      <c r="DC299"/>
      <c r="DD299"/>
      <c r="DE299"/>
      <c r="DF299"/>
      <c r="DG299"/>
      <c r="DH299"/>
      <c r="DI299"/>
      <c r="DJ299"/>
      <c r="DK299"/>
      <c r="DL299"/>
      <c r="DM299"/>
      <c r="DN299"/>
      <c r="DO299"/>
      <c r="DP299"/>
      <c r="DQ299"/>
      <c r="DR299"/>
      <c r="DS299"/>
      <c r="DT299"/>
      <c r="DU299"/>
      <c r="DV299"/>
      <c r="DW299"/>
      <c r="DX299"/>
      <c r="DY299"/>
      <c r="DZ299"/>
      <c r="EA299"/>
      <c r="EB299"/>
      <c r="EC299"/>
      <c r="ED299"/>
      <c r="EE299"/>
      <c r="EF299"/>
      <c r="EG299"/>
      <c r="EH299"/>
      <c r="EI299"/>
      <c r="EJ299"/>
      <c r="EK299"/>
      <c r="EL299"/>
      <c r="EM299"/>
      <c r="EN299"/>
      <c r="EO299"/>
      <c r="EP299"/>
      <c r="EQ299"/>
      <c r="ER299"/>
      <c r="ES299"/>
      <c r="ET299"/>
      <c r="EU299"/>
      <c r="EV299"/>
      <c r="EW299"/>
      <c r="EX299"/>
      <c r="EY299"/>
      <c r="EZ299"/>
      <c r="FA299"/>
      <c r="FB299"/>
      <c r="FC299"/>
      <c r="FD299"/>
      <c r="FE299"/>
      <c r="FF299"/>
      <c r="FG299"/>
      <c r="FH299"/>
      <c r="FI299"/>
      <c r="FJ299"/>
      <c r="FK299"/>
      <c r="FL299"/>
      <c r="FM299"/>
      <c r="FN299"/>
      <c r="FO299"/>
      <c r="FP299"/>
      <c r="FQ299"/>
      <c r="FR299"/>
      <c r="FS299"/>
      <c r="FT299"/>
      <c r="FU299"/>
      <c r="FV299"/>
      <c r="FW299"/>
      <c r="FX299"/>
      <c r="FY299"/>
      <c r="FZ299"/>
      <c r="GA299"/>
      <c r="GB299"/>
      <c r="GC299"/>
      <c r="GD299"/>
      <c r="GE299"/>
      <c r="GF299"/>
      <c r="GG299"/>
      <c r="GH299"/>
      <c r="GI299"/>
      <c r="GJ299"/>
      <c r="GK299"/>
      <c r="GL299"/>
      <c r="GM299"/>
      <c r="GN299"/>
      <c r="GO299"/>
      <c r="GP299"/>
      <c r="GQ299"/>
      <c r="GR299"/>
      <c r="GS299"/>
      <c r="GT299"/>
      <c r="GU299"/>
      <c r="GV299"/>
      <c r="GW299"/>
      <c r="GX299"/>
      <c r="GY299"/>
      <c r="GZ299"/>
      <c r="HA299"/>
      <c r="HB299"/>
      <c r="HC299"/>
      <c r="HD299"/>
      <c r="HE299"/>
      <c r="HF299"/>
      <c r="HG299"/>
      <c r="HH299"/>
      <c r="HI299"/>
      <c r="HJ299"/>
      <c r="HK299"/>
      <c r="HL299"/>
      <c r="HM299"/>
      <c r="HN299"/>
      <c r="HO299"/>
    </row>
    <row r="300" spans="1:223" ht="15.75" customHeight="1">
      <c r="A300" s="10">
        <v>299</v>
      </c>
      <c r="B300" s="186" t="s">
        <v>327</v>
      </c>
      <c r="C300" s="175" t="s">
        <v>45</v>
      </c>
      <c r="D300" s="176" t="s">
        <v>92</v>
      </c>
      <c r="E300" s="177">
        <v>58</v>
      </c>
      <c r="F300" s="178">
        <v>41817</v>
      </c>
      <c r="G300" s="178">
        <v>41791</v>
      </c>
      <c r="H300" s="236">
        <f>F300</f>
        <v>41817</v>
      </c>
      <c r="I300" s="179">
        <v>41791</v>
      </c>
      <c r="J300" s="180">
        <v>90</v>
      </c>
      <c r="K300" s="181"/>
      <c r="L300" s="32">
        <f t="shared" si="79"/>
        <v>41907</v>
      </c>
      <c r="M300" s="199" t="s">
        <v>38</v>
      </c>
      <c r="N300" s="200" t="s">
        <v>39</v>
      </c>
      <c r="O300" s="201">
        <v>2317</v>
      </c>
      <c r="P300" s="202">
        <v>41845</v>
      </c>
      <c r="Q300" s="201">
        <v>19866</v>
      </c>
      <c r="R300" s="203">
        <v>41848</v>
      </c>
      <c r="S300" s="204" t="s">
        <v>40</v>
      </c>
      <c r="T300" s="205" t="s">
        <v>41</v>
      </c>
      <c r="U300" s="227"/>
      <c r="V300" s="227"/>
      <c r="W300" s="227"/>
      <c r="X300" s="227"/>
      <c r="Y300" s="227"/>
      <c r="Z300" s="227"/>
      <c r="AA300" s="227"/>
      <c r="AB300" s="223"/>
      <c r="AC300" s="206">
        <v>198</v>
      </c>
      <c r="AD300" s="202">
        <v>41857</v>
      </c>
      <c r="AE300" s="219">
        <v>151</v>
      </c>
      <c r="AF300" s="202">
        <v>41859</v>
      </c>
      <c r="AG300" s="219">
        <v>35</v>
      </c>
      <c r="AH300" s="219" t="s">
        <v>42</v>
      </c>
      <c r="AI300" s="42" t="s">
        <v>43</v>
      </c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  <c r="CX300"/>
      <c r="CY300"/>
      <c r="CZ300"/>
      <c r="DA300"/>
      <c r="DB300"/>
      <c r="DC300"/>
      <c r="DD300"/>
      <c r="DE300"/>
      <c r="DF300"/>
      <c r="DG300"/>
      <c r="DH300"/>
      <c r="DI300"/>
      <c r="DJ300"/>
      <c r="DK300"/>
      <c r="DL300"/>
      <c r="DM300"/>
      <c r="DN300"/>
      <c r="DO300"/>
      <c r="DP300"/>
      <c r="DQ300"/>
      <c r="DR300"/>
      <c r="DS300"/>
      <c r="DT300"/>
      <c r="DU300"/>
      <c r="DV300"/>
      <c r="DW300"/>
      <c r="DX300"/>
      <c r="DY300"/>
      <c r="DZ300"/>
      <c r="EA300"/>
      <c r="EB300"/>
      <c r="EC300"/>
      <c r="ED300"/>
      <c r="EE300"/>
      <c r="EF300"/>
      <c r="EG300"/>
      <c r="EH300"/>
      <c r="EI300"/>
      <c r="EJ300"/>
      <c r="EK300"/>
      <c r="EL300"/>
      <c r="EM300"/>
      <c r="EN300"/>
      <c r="EO300"/>
      <c r="EP300"/>
      <c r="EQ300"/>
      <c r="ER300"/>
      <c r="ES300"/>
      <c r="ET300"/>
      <c r="EU300"/>
      <c r="EV300"/>
      <c r="EW300"/>
      <c r="EX300"/>
      <c r="EY300"/>
      <c r="EZ300"/>
      <c r="FA300"/>
      <c r="FB300"/>
      <c r="FC300"/>
      <c r="FD300"/>
      <c r="FE300"/>
      <c r="FF300"/>
      <c r="FG300"/>
      <c r="FH300"/>
      <c r="FI300"/>
      <c r="FJ300"/>
      <c r="FK300"/>
      <c r="FL300"/>
      <c r="FM300"/>
      <c r="FN300"/>
      <c r="FO300"/>
      <c r="FP300"/>
      <c r="FQ300"/>
      <c r="FR300"/>
      <c r="FS300"/>
      <c r="FT300"/>
      <c r="FU300"/>
      <c r="FV300"/>
      <c r="FW300"/>
      <c r="FX300"/>
      <c r="FY300"/>
      <c r="FZ300"/>
      <c r="GA300"/>
      <c r="GB300"/>
      <c r="GC300"/>
      <c r="GD300"/>
      <c r="GE300"/>
      <c r="GF300"/>
      <c r="GG300"/>
      <c r="GH300"/>
      <c r="GI300"/>
      <c r="GJ300"/>
      <c r="GK300"/>
      <c r="GL300"/>
      <c r="GM300"/>
      <c r="GN300"/>
      <c r="GO300"/>
      <c r="GP300"/>
      <c r="GQ300"/>
      <c r="GR300"/>
      <c r="GS300"/>
      <c r="GT300"/>
      <c r="GU300"/>
      <c r="GV300"/>
      <c r="GW300"/>
      <c r="GX300"/>
      <c r="GY300"/>
      <c r="GZ300"/>
      <c r="HA300"/>
      <c r="HB300"/>
      <c r="HC300"/>
      <c r="HD300"/>
      <c r="HE300"/>
      <c r="HF300"/>
      <c r="HG300"/>
      <c r="HH300"/>
      <c r="HI300"/>
      <c r="HJ300"/>
      <c r="HK300"/>
      <c r="HL300"/>
      <c r="HM300"/>
      <c r="HN300"/>
      <c r="HO300"/>
    </row>
    <row r="301" spans="1:223" ht="15.75" customHeight="1">
      <c r="A301" s="10">
        <v>300</v>
      </c>
      <c r="B301" s="186" t="s">
        <v>328</v>
      </c>
      <c r="C301" s="175" t="s">
        <v>45</v>
      </c>
      <c r="D301" s="176" t="s">
        <v>46</v>
      </c>
      <c r="E301" s="177">
        <v>257</v>
      </c>
      <c r="F301" s="178">
        <v>41758</v>
      </c>
      <c r="G301" s="178">
        <v>41760</v>
      </c>
      <c r="H301" s="236">
        <f>F301</f>
        <v>41758</v>
      </c>
      <c r="I301" s="179">
        <v>41730</v>
      </c>
      <c r="J301" s="180">
        <v>90</v>
      </c>
      <c r="K301" s="182"/>
      <c r="L301" s="32">
        <f t="shared" si="79"/>
        <v>41848</v>
      </c>
      <c r="M301" s="199" t="s">
        <v>38</v>
      </c>
      <c r="N301" s="200" t="s">
        <v>39</v>
      </c>
      <c r="O301" s="201">
        <v>2187</v>
      </c>
      <c r="P301" s="202">
        <v>41771</v>
      </c>
      <c r="Q301" s="201">
        <v>19814</v>
      </c>
      <c r="R301" s="203">
        <v>41772</v>
      </c>
      <c r="S301" s="204">
        <v>4</v>
      </c>
      <c r="T301" s="205" t="s">
        <v>41</v>
      </c>
      <c r="U301" s="223"/>
      <c r="V301" s="223"/>
      <c r="W301" s="223"/>
      <c r="X301" s="223"/>
      <c r="Y301" s="223"/>
      <c r="Z301" s="223"/>
      <c r="AA301" s="223"/>
      <c r="AB301" s="223"/>
      <c r="AC301" s="206">
        <v>158</v>
      </c>
      <c r="AD301" s="202">
        <v>41802</v>
      </c>
      <c r="AE301" s="219">
        <v>113</v>
      </c>
      <c r="AF301" s="202">
        <v>41441</v>
      </c>
      <c r="AG301" s="219">
        <v>41</v>
      </c>
      <c r="AH301" s="219" t="s">
        <v>67</v>
      </c>
      <c r="AI301" s="42" t="s">
        <v>43</v>
      </c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  <c r="CX301"/>
      <c r="CY301"/>
      <c r="CZ301"/>
      <c r="DA301"/>
      <c r="DB301"/>
      <c r="DC301"/>
      <c r="DD301"/>
      <c r="DE301"/>
      <c r="DF301"/>
      <c r="DG301"/>
      <c r="DH301"/>
      <c r="DI301"/>
      <c r="DJ301"/>
      <c r="DK301"/>
      <c r="DL301"/>
      <c r="DM301"/>
      <c r="DN301"/>
      <c r="DO301"/>
      <c r="DP301"/>
      <c r="DQ301"/>
      <c r="DR301"/>
      <c r="DS301"/>
      <c r="DT301"/>
      <c r="DU301"/>
      <c r="DV301"/>
      <c r="DW301"/>
      <c r="DX301"/>
      <c r="DY301"/>
      <c r="DZ301"/>
      <c r="EA301"/>
      <c r="EB301"/>
      <c r="EC301"/>
      <c r="ED301"/>
      <c r="EE301"/>
      <c r="EF301"/>
      <c r="EG301"/>
      <c r="EH301"/>
      <c r="EI301"/>
      <c r="EJ301"/>
      <c r="EK301"/>
      <c r="EL301"/>
      <c r="EM301"/>
      <c r="EN301"/>
      <c r="EO301"/>
      <c r="EP301"/>
      <c r="EQ301"/>
      <c r="ER301"/>
      <c r="ES301"/>
      <c r="ET301"/>
      <c r="EU301"/>
      <c r="EV301"/>
      <c r="EW301"/>
      <c r="EX301"/>
      <c r="EY301"/>
      <c r="EZ301"/>
      <c r="FA301"/>
      <c r="FB301"/>
      <c r="FC301"/>
      <c r="FD301"/>
      <c r="FE301"/>
      <c r="FF301"/>
      <c r="FG301"/>
      <c r="FH301"/>
      <c r="FI301"/>
      <c r="FJ301"/>
      <c r="FK301"/>
      <c r="FL301"/>
      <c r="FM301"/>
      <c r="FN301"/>
      <c r="FO301"/>
      <c r="FP301"/>
      <c r="FQ301"/>
      <c r="FR301"/>
      <c r="FS301"/>
      <c r="FT301"/>
      <c r="FU301"/>
      <c r="FV301"/>
      <c r="FW301"/>
      <c r="FX301"/>
      <c r="FY301"/>
      <c r="FZ301"/>
      <c r="GA301"/>
      <c r="GB301"/>
      <c r="GC301"/>
      <c r="GD301"/>
      <c r="GE301"/>
      <c r="GF301"/>
      <c r="GG301"/>
      <c r="GH301"/>
      <c r="GI301"/>
      <c r="GJ301"/>
      <c r="GK301"/>
      <c r="GL301"/>
      <c r="GM301"/>
      <c r="GN301"/>
      <c r="GO301"/>
      <c r="GP301"/>
      <c r="GQ301"/>
      <c r="GR301"/>
      <c r="GS301"/>
      <c r="GT301"/>
      <c r="GU301"/>
      <c r="GV301"/>
      <c r="GW301"/>
      <c r="GX301"/>
      <c r="GY301"/>
      <c r="GZ301"/>
      <c r="HA301"/>
      <c r="HB301"/>
      <c r="HC301"/>
      <c r="HD301"/>
      <c r="HE301"/>
      <c r="HF301"/>
      <c r="HG301"/>
      <c r="HH301"/>
      <c r="HI301"/>
      <c r="HJ301"/>
      <c r="HK301"/>
      <c r="HL301"/>
      <c r="HM301"/>
      <c r="HN301"/>
      <c r="HO301"/>
    </row>
    <row r="302" spans="1:223" ht="13.5" customHeight="1">
      <c r="A302" s="53" t="s">
        <v>329</v>
      </c>
      <c r="B302" s="251">
        <f>SUBTOTAL(3,B2:B301)</f>
        <v>300</v>
      </c>
      <c r="C302" s="54"/>
      <c r="D302" s="55"/>
      <c r="E302" s="56"/>
      <c r="F302" s="57"/>
      <c r="G302" s="57"/>
      <c r="H302" s="237"/>
      <c r="I302" s="58"/>
      <c r="J302" s="59"/>
      <c r="K302" s="61">
        <f>SUBTOTAL(3,K2:K301)</f>
        <v>48</v>
      </c>
      <c r="L302" s="71"/>
      <c r="M302" s="61">
        <f>SUBTOTAL(3,M2:M301)</f>
        <v>300</v>
      </c>
      <c r="N302" s="61">
        <f>SUBTOTAL(3,N2:N301)</f>
        <v>300</v>
      </c>
      <c r="O302" s="62"/>
      <c r="P302" s="63"/>
      <c r="Q302" s="62"/>
      <c r="R302" s="64"/>
      <c r="S302" s="65"/>
      <c r="T302" s="66"/>
      <c r="U302" s="66"/>
      <c r="V302" s="66"/>
      <c r="W302" s="66"/>
      <c r="X302" s="66"/>
      <c r="Y302" s="66"/>
      <c r="Z302" s="66"/>
      <c r="AA302" s="66"/>
      <c r="AB302" s="66"/>
      <c r="AC302" s="67"/>
      <c r="AD302" s="63"/>
      <c r="AE302" s="68"/>
      <c r="AF302" s="63"/>
      <c r="AG302" s="68"/>
      <c r="AH302" s="68"/>
      <c r="AI302" s="69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  <c r="CQ302"/>
      <c r="CR302"/>
      <c r="CS302"/>
      <c r="CT302"/>
      <c r="CU302"/>
      <c r="CV302"/>
      <c r="CW302"/>
      <c r="CX302"/>
      <c r="CY302"/>
      <c r="CZ302"/>
      <c r="DA302"/>
      <c r="DB302"/>
      <c r="DC302"/>
      <c r="DD302"/>
      <c r="DE302"/>
      <c r="DF302"/>
      <c r="DG302"/>
      <c r="DH302"/>
      <c r="DI302"/>
      <c r="DJ302"/>
      <c r="DK302"/>
      <c r="DL302"/>
      <c r="DM302"/>
      <c r="DN302"/>
      <c r="DO302"/>
      <c r="DP302"/>
      <c r="DQ302"/>
      <c r="DR302"/>
      <c r="DS302"/>
      <c r="DT302"/>
      <c r="DU302"/>
      <c r="DV302"/>
      <c r="DW302"/>
      <c r="DX302"/>
      <c r="DY302"/>
      <c r="DZ302"/>
      <c r="EA302"/>
      <c r="EB302"/>
      <c r="EC302"/>
      <c r="ED302"/>
      <c r="EE302"/>
      <c r="EF302"/>
      <c r="EG302"/>
      <c r="EH302"/>
      <c r="EI302"/>
      <c r="EJ302"/>
      <c r="EK302"/>
      <c r="EL302"/>
      <c r="EM302"/>
      <c r="EN302"/>
      <c r="EO302"/>
      <c r="EP302"/>
      <c r="EQ302"/>
      <c r="ER302"/>
      <c r="ES302"/>
      <c r="ET302"/>
      <c r="EU302"/>
      <c r="EV302"/>
      <c r="EW302"/>
      <c r="EX302"/>
      <c r="EY302"/>
      <c r="EZ302"/>
      <c r="FA302"/>
      <c r="FB302"/>
      <c r="FC302"/>
      <c r="FD302"/>
      <c r="FE302"/>
      <c r="FF302"/>
      <c r="FG302"/>
      <c r="FH302"/>
      <c r="FI302"/>
      <c r="FJ302"/>
      <c r="FK302"/>
      <c r="FL302"/>
      <c r="FM302"/>
      <c r="FN302"/>
      <c r="FO302"/>
      <c r="FP302"/>
      <c r="FQ302"/>
      <c r="FR302"/>
      <c r="FS302"/>
      <c r="FT302"/>
      <c r="FU302"/>
      <c r="FV302"/>
      <c r="FW302"/>
      <c r="FX302"/>
      <c r="FY302"/>
      <c r="FZ302"/>
      <c r="GA302"/>
      <c r="GB302"/>
      <c r="GC302"/>
      <c r="GD302"/>
      <c r="GE302"/>
      <c r="GF302"/>
      <c r="GG302"/>
      <c r="GH302"/>
      <c r="GI302"/>
      <c r="GJ302"/>
      <c r="GK302"/>
      <c r="GL302"/>
      <c r="GM302"/>
      <c r="GN302"/>
      <c r="GO302"/>
      <c r="GP302"/>
      <c r="GQ302"/>
      <c r="GR302"/>
      <c r="GS302"/>
      <c r="GT302"/>
      <c r="GU302"/>
      <c r="GV302"/>
      <c r="GW302"/>
      <c r="GX302"/>
      <c r="GY302"/>
      <c r="GZ302"/>
      <c r="HA302"/>
      <c r="HB302"/>
      <c r="HC302"/>
      <c r="HD302"/>
      <c r="HE302"/>
      <c r="HF302"/>
      <c r="HG302"/>
      <c r="HH302"/>
      <c r="HI302"/>
      <c r="HJ302"/>
      <c r="HK302"/>
      <c r="HL302"/>
      <c r="HM302"/>
      <c r="HN302"/>
      <c r="HO302"/>
    </row>
    <row r="303" spans="1:223" ht="13.5" customHeight="1">
      <c r="A303" s="53"/>
      <c r="B303" s="251"/>
      <c r="C303" s="54"/>
      <c r="D303" s="55"/>
      <c r="E303" s="56"/>
      <c r="F303" s="57"/>
      <c r="G303" s="57"/>
      <c r="H303" s="237"/>
      <c r="I303" s="58"/>
      <c r="J303" s="59"/>
      <c r="K303" s="59"/>
      <c r="L303" s="71"/>
      <c r="M303" s="61"/>
      <c r="N303" s="61"/>
      <c r="O303" s="62"/>
      <c r="P303" s="63"/>
      <c r="Q303" s="62"/>
      <c r="R303" s="64"/>
      <c r="S303" s="65"/>
      <c r="T303" s="66"/>
      <c r="U303" s="66"/>
      <c r="V303" s="66"/>
      <c r="W303" s="66"/>
      <c r="X303" s="66"/>
      <c r="Y303" s="66"/>
      <c r="Z303" s="66"/>
      <c r="AA303" s="66"/>
      <c r="AB303" s="66"/>
      <c r="AC303" s="67"/>
      <c r="AD303" s="63"/>
      <c r="AE303" s="68"/>
      <c r="AF303" s="63"/>
      <c r="AG303" s="68"/>
      <c r="AH303" s="68"/>
      <c r="AI303" s="69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  <c r="CU303"/>
      <c r="CV303"/>
      <c r="CW303"/>
      <c r="CX303"/>
      <c r="CY303"/>
      <c r="CZ303"/>
      <c r="DA303"/>
      <c r="DB303"/>
      <c r="DC303"/>
      <c r="DD303"/>
      <c r="DE303"/>
      <c r="DF303"/>
      <c r="DG303"/>
      <c r="DH303"/>
      <c r="DI303"/>
      <c r="DJ303"/>
      <c r="DK303"/>
      <c r="DL303"/>
      <c r="DM303"/>
      <c r="DN303"/>
      <c r="DO303"/>
      <c r="DP303"/>
      <c r="DQ303"/>
      <c r="DR303"/>
      <c r="DS303"/>
      <c r="DT303"/>
      <c r="DU303"/>
      <c r="DV303"/>
      <c r="DW303"/>
      <c r="DX303"/>
      <c r="DY303"/>
      <c r="DZ303"/>
      <c r="EA303"/>
      <c r="EB303"/>
      <c r="EC303"/>
      <c r="ED303"/>
      <c r="EE303"/>
      <c r="EF303"/>
      <c r="EG303"/>
      <c r="EH303"/>
      <c r="EI303"/>
      <c r="EJ303"/>
      <c r="EK303"/>
      <c r="EL303"/>
      <c r="EM303"/>
      <c r="EN303"/>
      <c r="EO303"/>
      <c r="EP303"/>
      <c r="EQ303"/>
      <c r="ER303"/>
      <c r="ES303"/>
      <c r="ET303"/>
      <c r="EU303"/>
      <c r="EV303"/>
      <c r="EW303"/>
      <c r="EX303"/>
      <c r="EY303"/>
      <c r="EZ303"/>
      <c r="FA303"/>
      <c r="FB303"/>
      <c r="FC303"/>
      <c r="FD303"/>
      <c r="FE303"/>
      <c r="FF303"/>
      <c r="FG303"/>
      <c r="FH303"/>
      <c r="FI303"/>
      <c r="FJ303"/>
      <c r="FK303"/>
      <c r="FL303"/>
      <c r="FM303"/>
      <c r="FN303"/>
      <c r="FO303"/>
      <c r="FP303"/>
      <c r="FQ303"/>
      <c r="FR303"/>
      <c r="FS303"/>
      <c r="FT303"/>
      <c r="FU303"/>
      <c r="FV303"/>
      <c r="FW303"/>
      <c r="FX303"/>
      <c r="FY303"/>
      <c r="FZ303"/>
      <c r="GA303"/>
      <c r="GB303"/>
      <c r="GC303"/>
      <c r="GD303"/>
      <c r="GE303"/>
      <c r="GF303"/>
      <c r="GG303"/>
      <c r="GH303"/>
      <c r="GI303"/>
      <c r="GJ303"/>
      <c r="GK303"/>
      <c r="GL303"/>
      <c r="GM303"/>
      <c r="GN303"/>
      <c r="GO303"/>
      <c r="GP303"/>
      <c r="GQ303"/>
      <c r="GR303"/>
      <c r="GS303"/>
      <c r="GT303"/>
      <c r="GU303"/>
      <c r="GV303"/>
      <c r="GW303"/>
      <c r="GX303"/>
      <c r="GY303"/>
      <c r="GZ303"/>
      <c r="HA303"/>
      <c r="HB303"/>
      <c r="HC303"/>
      <c r="HD303"/>
      <c r="HE303"/>
      <c r="HF303"/>
      <c r="HG303"/>
      <c r="HH303"/>
      <c r="HI303"/>
      <c r="HJ303"/>
      <c r="HK303"/>
      <c r="HL303"/>
      <c r="HM303"/>
      <c r="HN303"/>
      <c r="HO303"/>
    </row>
    <row r="304" spans="1:223" ht="13.9" customHeight="1">
      <c r="A304" s="53"/>
      <c r="B304" s="84" t="s">
        <v>330</v>
      </c>
      <c r="C304" s="73"/>
      <c r="D304" s="74"/>
      <c r="E304" s="75"/>
      <c r="F304" s="76"/>
      <c r="G304" s="76"/>
      <c r="H304" s="238"/>
      <c r="I304" s="76"/>
      <c r="J304" s="77"/>
      <c r="K304" s="77"/>
      <c r="L304" s="76"/>
      <c r="M304"/>
      <c r="N304"/>
      <c r="O304"/>
      <c r="P304"/>
      <c r="Q304"/>
      <c r="R304" s="78"/>
      <c r="S304" s="70"/>
      <c r="T304" s="66"/>
      <c r="U304" s="66"/>
      <c r="V304" s="66"/>
      <c r="W304" s="66"/>
      <c r="X304" s="66"/>
      <c r="Y304" s="66"/>
      <c r="Z304" s="66"/>
      <c r="AA304" s="66"/>
      <c r="AB304" s="66"/>
      <c r="AC304" s="79"/>
      <c r="AD304" s="80"/>
      <c r="AE304" s="79"/>
      <c r="AF304" s="80"/>
      <c r="AG304" s="81"/>
      <c r="AH304" s="81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  <c r="CU304"/>
      <c r="CV304"/>
      <c r="CW304"/>
      <c r="CX304"/>
      <c r="CY304"/>
      <c r="CZ304"/>
      <c r="DA304"/>
      <c r="DB304"/>
      <c r="DC304"/>
      <c r="DD304"/>
      <c r="DE304"/>
      <c r="DF304"/>
      <c r="DG304"/>
      <c r="DH304"/>
      <c r="DI304"/>
      <c r="DJ304"/>
      <c r="DK304"/>
      <c r="DL304"/>
      <c r="DM304"/>
      <c r="DN304"/>
      <c r="DO304"/>
      <c r="DP304"/>
      <c r="DQ304"/>
      <c r="DR304"/>
      <c r="DS304"/>
      <c r="DT304"/>
      <c r="DU304"/>
      <c r="DV304"/>
      <c r="DW304"/>
      <c r="DX304"/>
      <c r="DY304"/>
      <c r="DZ304"/>
      <c r="EA304"/>
      <c r="EB304"/>
      <c r="EC304"/>
      <c r="ED304"/>
      <c r="EE304"/>
      <c r="EF304"/>
      <c r="EG304"/>
      <c r="EH304"/>
      <c r="EI304"/>
      <c r="EJ304"/>
      <c r="EK304"/>
      <c r="EL304"/>
      <c r="EM304"/>
      <c r="EN304"/>
      <c r="EO304"/>
      <c r="EP304"/>
      <c r="EQ304"/>
      <c r="ER304"/>
      <c r="ES304"/>
      <c r="ET304"/>
      <c r="EU304"/>
      <c r="EV304"/>
      <c r="EW304"/>
      <c r="EX304"/>
      <c r="EY304"/>
      <c r="EZ304"/>
      <c r="FA304"/>
      <c r="FB304"/>
      <c r="FC304"/>
      <c r="FD304"/>
      <c r="FE304"/>
      <c r="FF304"/>
      <c r="FG304"/>
      <c r="FH304"/>
      <c r="FI304"/>
      <c r="FJ304"/>
      <c r="FK304"/>
      <c r="FL304"/>
      <c r="FM304"/>
      <c r="FN304"/>
      <c r="FO304"/>
      <c r="FP304"/>
      <c r="FQ304"/>
      <c r="FR304"/>
      <c r="FS304"/>
      <c r="FT304"/>
      <c r="FU304"/>
      <c r="FV304"/>
      <c r="FW304"/>
      <c r="FX304"/>
      <c r="FY304"/>
      <c r="FZ304"/>
      <c r="GA304"/>
      <c r="GB304"/>
      <c r="GC304"/>
      <c r="GD304"/>
      <c r="GE304"/>
      <c r="GF304"/>
      <c r="GG304"/>
      <c r="GH304"/>
      <c r="GI304"/>
      <c r="GJ304"/>
      <c r="GK304"/>
      <c r="GL304"/>
      <c r="GM304"/>
      <c r="GN304"/>
      <c r="GO304"/>
      <c r="GP304"/>
      <c r="GQ304"/>
      <c r="GR304"/>
      <c r="GS304"/>
      <c r="GT304"/>
      <c r="GU304"/>
      <c r="GV304"/>
      <c r="GW304"/>
      <c r="GX304"/>
      <c r="GY304"/>
      <c r="GZ304"/>
      <c r="HA304"/>
      <c r="HB304"/>
      <c r="HC304"/>
      <c r="HD304"/>
      <c r="HE304"/>
      <c r="HF304"/>
      <c r="HG304"/>
      <c r="HH304"/>
      <c r="HI304"/>
      <c r="HJ304"/>
      <c r="HK304"/>
      <c r="HL304"/>
      <c r="HM304"/>
      <c r="HN304"/>
      <c r="HO304"/>
    </row>
    <row r="305" spans="1:223" ht="13.9" customHeight="1">
      <c r="A305" s="53"/>
      <c r="B305" s="82"/>
      <c r="C305" s="82"/>
      <c r="D305" s="74" t="s">
        <v>331</v>
      </c>
      <c r="E305" s="75"/>
      <c r="F305" s="76"/>
      <c r="G305" s="76"/>
      <c r="H305" s="238"/>
      <c r="I305" s="76"/>
      <c r="J305" s="77"/>
      <c r="K305" s="77"/>
      <c r="L305" s="76"/>
      <c r="M305"/>
      <c r="N305"/>
      <c r="O305"/>
      <c r="P305"/>
      <c r="Q305"/>
      <c r="R305" s="78"/>
      <c r="S305" s="70"/>
      <c r="T305" s="66"/>
      <c r="U305" s="66"/>
      <c r="V305" s="66"/>
      <c r="W305" s="66"/>
      <c r="X305" s="66"/>
      <c r="Y305" s="66"/>
      <c r="Z305" s="66"/>
      <c r="AA305" s="66"/>
      <c r="AB305" s="66"/>
      <c r="AC305" s="79"/>
      <c r="AD305" s="80"/>
      <c r="AE305" s="79"/>
      <c r="AF305" s="80"/>
      <c r="AG305" s="81"/>
      <c r="AH305" s="81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  <c r="CP305"/>
      <c r="CQ305"/>
      <c r="CR305"/>
      <c r="CS305"/>
      <c r="CT305"/>
      <c r="CU305"/>
      <c r="CV305"/>
      <c r="CW305"/>
      <c r="CX305"/>
      <c r="CY305"/>
      <c r="CZ305"/>
      <c r="DA305"/>
      <c r="DB305"/>
      <c r="DC305"/>
      <c r="DD305"/>
      <c r="DE305"/>
      <c r="DF305"/>
      <c r="DG305"/>
      <c r="DH305"/>
      <c r="DI305"/>
      <c r="DJ305"/>
      <c r="DK305"/>
      <c r="DL305"/>
      <c r="DM305"/>
      <c r="DN305"/>
      <c r="DO305"/>
      <c r="DP305"/>
      <c r="DQ305"/>
      <c r="DR305"/>
      <c r="DS305"/>
      <c r="DT305"/>
      <c r="DU305"/>
      <c r="DV305"/>
      <c r="DW305"/>
      <c r="DX305"/>
      <c r="DY305"/>
      <c r="DZ305"/>
      <c r="EA305"/>
      <c r="EB305"/>
      <c r="EC305"/>
      <c r="ED305"/>
      <c r="EE305"/>
      <c r="EF305"/>
      <c r="EG305"/>
      <c r="EH305"/>
      <c r="EI305"/>
      <c r="EJ305"/>
      <c r="EK305"/>
      <c r="EL305"/>
      <c r="EM305"/>
      <c r="EN305"/>
      <c r="EO305"/>
      <c r="EP305"/>
      <c r="EQ305"/>
      <c r="ER305"/>
      <c r="ES305"/>
      <c r="ET305"/>
      <c r="EU305"/>
      <c r="EV305"/>
      <c r="EW305"/>
      <c r="EX305"/>
      <c r="EY305"/>
      <c r="EZ305"/>
      <c r="FA305"/>
      <c r="FB305"/>
      <c r="FC305"/>
      <c r="FD305"/>
      <c r="FE305"/>
      <c r="FF305"/>
      <c r="FG305"/>
      <c r="FH305"/>
      <c r="FI305"/>
      <c r="FJ305"/>
      <c r="FK305"/>
      <c r="FL305"/>
      <c r="FM305"/>
      <c r="FN305"/>
      <c r="FO305"/>
      <c r="FP305"/>
      <c r="FQ305"/>
      <c r="FR305"/>
      <c r="FS305"/>
      <c r="FT305"/>
      <c r="FU305"/>
      <c r="FV305"/>
      <c r="FW305"/>
      <c r="FX305"/>
      <c r="FY305"/>
      <c r="FZ305"/>
      <c r="GA305"/>
      <c r="GB305"/>
      <c r="GC305"/>
      <c r="GD305"/>
      <c r="GE305"/>
      <c r="GF305"/>
      <c r="GG305"/>
      <c r="GH305"/>
      <c r="GI305"/>
      <c r="GJ305"/>
      <c r="GK305"/>
      <c r="GL305"/>
      <c r="GM305"/>
      <c r="GN305"/>
      <c r="GO305"/>
      <c r="GP305"/>
      <c r="GQ305"/>
      <c r="GR305"/>
      <c r="GS305"/>
      <c r="GT305"/>
      <c r="GU305"/>
      <c r="GV305"/>
      <c r="GW305"/>
      <c r="GX305"/>
      <c r="GY305"/>
      <c r="GZ305"/>
      <c r="HA305"/>
      <c r="HB305"/>
      <c r="HC305"/>
      <c r="HD305"/>
      <c r="HE305"/>
      <c r="HF305"/>
      <c r="HG305"/>
      <c r="HH305"/>
      <c r="HI305"/>
      <c r="HJ305"/>
      <c r="HK305"/>
      <c r="HL305"/>
      <c r="HM305"/>
      <c r="HN305"/>
      <c r="HO305"/>
    </row>
    <row r="306" spans="1:223" ht="19.5" customHeight="1">
      <c r="A306" s="83" t="s">
        <v>48</v>
      </c>
      <c r="B306" s="252" t="s">
        <v>332</v>
      </c>
      <c r="C306" s="84"/>
      <c r="D306" s="74"/>
      <c r="E306" s="75"/>
      <c r="F306" s="76"/>
      <c r="G306" s="76"/>
      <c r="H306" s="238"/>
      <c r="I306" s="76"/>
      <c r="J306" s="77"/>
      <c r="K306" s="77"/>
      <c r="L306" s="76"/>
      <c r="M306"/>
      <c r="N306"/>
      <c r="O306"/>
      <c r="P306"/>
      <c r="Q306"/>
      <c r="R306" s="78"/>
      <c r="S306" s="70"/>
      <c r="T306" s="66"/>
      <c r="U306" s="66"/>
      <c r="V306" s="66"/>
      <c r="W306" s="66"/>
      <c r="X306" s="66"/>
      <c r="Y306" s="66"/>
      <c r="Z306" s="66"/>
      <c r="AA306" s="66"/>
      <c r="AB306" s="66"/>
      <c r="AC306" s="79"/>
      <c r="AD306" s="80"/>
      <c r="AE306" s="79"/>
      <c r="AF306" s="80"/>
      <c r="AG306" s="81"/>
      <c r="AH306" s="81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N306"/>
      <c r="CO306"/>
      <c r="CP306"/>
      <c r="CQ306"/>
      <c r="CR306"/>
      <c r="CS306"/>
      <c r="CT306"/>
      <c r="CU306"/>
      <c r="CV306"/>
      <c r="CW306"/>
      <c r="CX306"/>
      <c r="CY306"/>
      <c r="CZ306"/>
      <c r="DA306"/>
      <c r="DB306"/>
      <c r="DC306"/>
      <c r="DD306"/>
      <c r="DE306"/>
      <c r="DF306"/>
      <c r="DG306"/>
      <c r="DH306"/>
      <c r="DI306"/>
      <c r="DJ306"/>
      <c r="DK306"/>
      <c r="DL306"/>
      <c r="DM306"/>
      <c r="DN306"/>
      <c r="DO306"/>
      <c r="DP306"/>
      <c r="DQ306"/>
      <c r="DR306"/>
      <c r="DS306"/>
      <c r="DT306"/>
      <c r="DU306"/>
      <c r="DV306"/>
      <c r="DW306"/>
      <c r="DX306"/>
      <c r="DY306"/>
      <c r="DZ306"/>
      <c r="EA306"/>
      <c r="EB306"/>
      <c r="EC306"/>
      <c r="ED306"/>
      <c r="EE306"/>
      <c r="EF306"/>
      <c r="EG306"/>
      <c r="EH306"/>
      <c r="EI306"/>
      <c r="EJ306"/>
      <c r="EK306"/>
      <c r="EL306"/>
      <c r="EM306"/>
      <c r="EN306"/>
      <c r="EO306"/>
      <c r="EP306"/>
      <c r="EQ306"/>
      <c r="ER306"/>
      <c r="ES306"/>
      <c r="ET306"/>
      <c r="EU306"/>
      <c r="EV306"/>
      <c r="EW306"/>
      <c r="EX306"/>
      <c r="EY306"/>
      <c r="EZ306"/>
      <c r="FA306"/>
      <c r="FB306"/>
      <c r="FC306"/>
      <c r="FD306"/>
      <c r="FE306"/>
      <c r="FF306"/>
      <c r="FG306"/>
      <c r="FH306"/>
      <c r="FI306"/>
      <c r="FJ306"/>
      <c r="FK306"/>
      <c r="FL306"/>
      <c r="FM306"/>
      <c r="FN306"/>
      <c r="FO306"/>
      <c r="FP306"/>
      <c r="FQ306"/>
      <c r="FR306"/>
      <c r="FS306"/>
      <c r="FT306"/>
      <c r="FU306"/>
      <c r="FV306"/>
      <c r="FW306"/>
      <c r="FX306"/>
      <c r="FY306"/>
      <c r="FZ306"/>
      <c r="GA306"/>
      <c r="GB306"/>
      <c r="GC306"/>
      <c r="GD306"/>
      <c r="GE306"/>
      <c r="GF306"/>
      <c r="GG306"/>
      <c r="GH306"/>
      <c r="GI306"/>
      <c r="GJ306"/>
      <c r="GK306"/>
      <c r="GL306"/>
      <c r="GM306"/>
      <c r="GN306"/>
      <c r="GO306"/>
      <c r="GP306"/>
      <c r="GQ306"/>
      <c r="GR306"/>
      <c r="GS306"/>
      <c r="GT306"/>
      <c r="GU306"/>
      <c r="GV306"/>
      <c r="GW306"/>
      <c r="GX306"/>
      <c r="GY306"/>
      <c r="GZ306"/>
      <c r="HA306"/>
      <c r="HB306"/>
      <c r="HC306"/>
      <c r="HD306"/>
      <c r="HE306"/>
      <c r="HF306"/>
      <c r="HG306"/>
      <c r="HH306"/>
      <c r="HI306"/>
      <c r="HJ306"/>
      <c r="HK306"/>
      <c r="HL306"/>
      <c r="HM306"/>
      <c r="HN306"/>
      <c r="HO306"/>
    </row>
    <row r="307" spans="1:223" ht="17.25" customHeight="1">
      <c r="A307" s="85" t="s">
        <v>333</v>
      </c>
      <c r="B307" s="253"/>
      <c r="C307" s="72"/>
      <c r="D307" s="86"/>
      <c r="E307" s="87"/>
      <c r="F307" s="88"/>
      <c r="G307" s="88"/>
      <c r="H307" s="239"/>
      <c r="I307" s="88"/>
      <c r="J307" s="89"/>
      <c r="K307" s="88"/>
      <c r="L307"/>
      <c r="M307" s="49"/>
      <c r="N307" s="90"/>
      <c r="O307" s="91"/>
      <c r="P307" s="91"/>
      <c r="Q307" s="92"/>
      <c r="R307" s="93"/>
      <c r="S307" s="94"/>
      <c r="T307" s="66"/>
      <c r="U307" s="66"/>
      <c r="V307" s="66"/>
      <c r="W307" s="66"/>
      <c r="X307" s="66"/>
      <c r="Y307" s="66"/>
      <c r="Z307" s="66"/>
      <c r="AA307" s="66"/>
      <c r="AB307" s="66"/>
      <c r="AC307" s="79"/>
      <c r="AD307" s="80"/>
      <c r="AE307" s="79"/>
      <c r="AF307" s="80"/>
      <c r="AG307" s="81"/>
      <c r="AH307" s="81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  <c r="CP307"/>
      <c r="CQ307"/>
      <c r="CR307"/>
      <c r="CS307"/>
      <c r="CT307"/>
      <c r="CU307"/>
      <c r="CV307"/>
      <c r="CW307"/>
      <c r="CX307"/>
      <c r="CY307"/>
      <c r="CZ307"/>
      <c r="DA307"/>
      <c r="DB307"/>
      <c r="DC307"/>
      <c r="DD307"/>
      <c r="DE307"/>
      <c r="DF307"/>
      <c r="DG307"/>
      <c r="DH307"/>
      <c r="DI307"/>
      <c r="DJ307"/>
      <c r="DK307"/>
      <c r="DL307"/>
      <c r="DM307"/>
      <c r="DN307"/>
      <c r="DO307"/>
      <c r="DP307"/>
      <c r="DQ307"/>
      <c r="DR307"/>
      <c r="DS307"/>
      <c r="DT307"/>
      <c r="DU307"/>
      <c r="DV307"/>
      <c r="DW307"/>
      <c r="DX307"/>
      <c r="DY307"/>
      <c r="DZ307"/>
      <c r="EA307"/>
      <c r="EB307"/>
      <c r="EC307"/>
      <c r="ED307"/>
      <c r="EE307"/>
      <c r="EF307"/>
      <c r="EG307"/>
      <c r="EH307"/>
      <c r="EI307"/>
      <c r="EJ307"/>
      <c r="EK307"/>
      <c r="EL307"/>
      <c r="EM307"/>
      <c r="EN307"/>
      <c r="EO307"/>
      <c r="EP307"/>
      <c r="EQ307"/>
      <c r="ER307"/>
      <c r="ES307"/>
      <c r="ET307"/>
      <c r="EU307"/>
      <c r="EV307"/>
      <c r="EW307"/>
      <c r="EX307"/>
      <c r="EY307"/>
      <c r="EZ307"/>
      <c r="FA307"/>
      <c r="FB307"/>
      <c r="FC307"/>
      <c r="FD307"/>
      <c r="FE307"/>
      <c r="FF307"/>
      <c r="FG307"/>
      <c r="FH307"/>
      <c r="FI307"/>
      <c r="FJ307"/>
      <c r="FK307"/>
      <c r="FL307"/>
      <c r="FM307"/>
      <c r="FN307"/>
      <c r="FO307"/>
      <c r="FP307"/>
      <c r="FQ307"/>
      <c r="FR307"/>
      <c r="FS307"/>
      <c r="FT307"/>
      <c r="FU307"/>
      <c r="FV307"/>
      <c r="FW307"/>
      <c r="FX307"/>
      <c r="FY307"/>
      <c r="FZ307"/>
      <c r="GA307"/>
      <c r="GB307"/>
      <c r="GC307"/>
      <c r="GD307"/>
      <c r="GE307"/>
      <c r="GF307"/>
      <c r="GG307"/>
      <c r="GH307"/>
      <c r="GI307"/>
      <c r="GJ307"/>
      <c r="GK307"/>
      <c r="GL307"/>
      <c r="GM307"/>
      <c r="GN307"/>
      <c r="GO307"/>
      <c r="GP307"/>
      <c r="GQ307"/>
      <c r="GR307"/>
      <c r="GS307"/>
      <c r="GT307"/>
      <c r="GU307"/>
      <c r="GV307"/>
      <c r="GW307"/>
      <c r="GX307"/>
      <c r="GY307"/>
      <c r="GZ307"/>
      <c r="HA307"/>
      <c r="HB307"/>
      <c r="HC307"/>
      <c r="HD307"/>
      <c r="HE307"/>
      <c r="HF307"/>
      <c r="HG307"/>
      <c r="HH307"/>
      <c r="HI307"/>
      <c r="HJ307"/>
      <c r="HK307"/>
      <c r="HL307"/>
      <c r="HM307"/>
      <c r="HN307"/>
      <c r="HO307"/>
    </row>
    <row r="308" spans="1:223" ht="17.25" customHeight="1">
      <c r="A308" s="84" t="s">
        <v>39</v>
      </c>
      <c r="B308" s="252" t="s">
        <v>334</v>
      </c>
      <c r="C308" s="72"/>
      <c r="D308" s="95"/>
      <c r="E308" s="87"/>
      <c r="F308" s="88"/>
      <c r="G308" s="88"/>
      <c r="H308" s="239"/>
      <c r="I308" s="96"/>
      <c r="J308" s="97"/>
      <c r="K308" s="97"/>
      <c r="L308"/>
      <c r="M308" s="49"/>
      <c r="N308" s="90"/>
      <c r="O308" s="91"/>
      <c r="P308" s="91"/>
      <c r="Q308" s="91"/>
      <c r="R308" s="98"/>
      <c r="S308" s="94"/>
      <c r="T308" s="66"/>
      <c r="U308" s="66"/>
      <c r="V308" s="66"/>
      <c r="W308" s="66"/>
      <c r="X308" s="66"/>
      <c r="Y308" s="66"/>
      <c r="Z308" s="66"/>
      <c r="AA308" s="66"/>
      <c r="AB308" s="66"/>
      <c r="AC308" s="79"/>
      <c r="AD308" s="80"/>
      <c r="AE308" s="79"/>
      <c r="AF308" s="80"/>
      <c r="AG308" s="81"/>
      <c r="AH308" s="81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O308"/>
      <c r="CP308"/>
      <c r="CQ308"/>
      <c r="CR308"/>
      <c r="CS308"/>
      <c r="CT308"/>
      <c r="CU308"/>
      <c r="CV308"/>
      <c r="CW308"/>
      <c r="CX308"/>
      <c r="CY308"/>
      <c r="CZ308"/>
      <c r="DA308"/>
      <c r="DB308"/>
      <c r="DC308"/>
      <c r="DD308"/>
      <c r="DE308"/>
      <c r="DF308"/>
      <c r="DG308"/>
      <c r="DH308"/>
      <c r="DI308"/>
      <c r="DJ308"/>
      <c r="DK308"/>
      <c r="DL308"/>
      <c r="DM308"/>
      <c r="DN308"/>
      <c r="DO308"/>
      <c r="DP308"/>
      <c r="DQ308"/>
      <c r="DR308"/>
      <c r="DS308"/>
      <c r="DT308"/>
      <c r="DU308"/>
      <c r="DV308"/>
      <c r="DW308"/>
      <c r="DX308"/>
      <c r="DY308"/>
      <c r="DZ308"/>
      <c r="EA308"/>
      <c r="EB308"/>
      <c r="EC308"/>
      <c r="ED308"/>
      <c r="EE308"/>
      <c r="EF308"/>
      <c r="EG308"/>
      <c r="EH308"/>
      <c r="EI308"/>
      <c r="EJ308"/>
      <c r="EK308"/>
      <c r="EL308"/>
      <c r="EM308"/>
      <c r="EN308"/>
      <c r="EO308"/>
      <c r="EP308"/>
      <c r="EQ308"/>
      <c r="ER308"/>
      <c r="ES308"/>
      <c r="ET308"/>
      <c r="EU308"/>
      <c r="EV308"/>
      <c r="EW308"/>
      <c r="EX308"/>
      <c r="EY308"/>
      <c r="EZ308"/>
      <c r="FA308"/>
      <c r="FB308"/>
      <c r="FC308"/>
      <c r="FD308"/>
      <c r="FE308"/>
      <c r="FF308"/>
      <c r="FG308"/>
      <c r="FH308"/>
      <c r="FI308"/>
      <c r="FJ308"/>
      <c r="FK308"/>
      <c r="FL308"/>
      <c r="FM308"/>
      <c r="FN308"/>
      <c r="FO308"/>
      <c r="FP308"/>
      <c r="FQ308"/>
      <c r="FR308"/>
      <c r="FS308"/>
      <c r="FT308"/>
      <c r="FU308"/>
      <c r="FV308"/>
      <c r="FW308"/>
      <c r="FX308"/>
      <c r="FY308"/>
      <c r="FZ308"/>
      <c r="GA308"/>
      <c r="GB308"/>
      <c r="GC308"/>
      <c r="GD308"/>
      <c r="GE308"/>
      <c r="GF308"/>
      <c r="GG308"/>
      <c r="GH308"/>
      <c r="GI308"/>
      <c r="GJ308"/>
      <c r="GK308"/>
      <c r="GL308"/>
      <c r="GM308"/>
      <c r="GN308"/>
      <c r="GO308"/>
      <c r="GP308"/>
      <c r="GQ308"/>
      <c r="GR308"/>
      <c r="GS308"/>
      <c r="GT308"/>
      <c r="GU308"/>
      <c r="GV308"/>
      <c r="GW308"/>
      <c r="GX308"/>
      <c r="GY308"/>
      <c r="GZ308"/>
      <c r="HA308"/>
      <c r="HB308"/>
      <c r="HC308"/>
      <c r="HD308"/>
      <c r="HE308"/>
      <c r="HF308"/>
      <c r="HG308"/>
      <c r="HH308"/>
      <c r="HI308"/>
      <c r="HJ308"/>
      <c r="HK308"/>
      <c r="HL308"/>
      <c r="HM308"/>
      <c r="HN308"/>
      <c r="HO308"/>
    </row>
    <row r="309" spans="1:223" ht="17.25" customHeight="1">
      <c r="A309" s="84" t="s">
        <v>60</v>
      </c>
      <c r="B309" s="252" t="s">
        <v>335</v>
      </c>
      <c r="C309" s="72"/>
      <c r="D309" s="95"/>
      <c r="E309" s="87"/>
      <c r="F309" s="88"/>
      <c r="G309" s="88"/>
      <c r="H309" s="239"/>
      <c r="I309" s="96"/>
      <c r="J309" s="97"/>
      <c r="K309" s="97"/>
      <c r="L309"/>
      <c r="M309"/>
      <c r="N309" s="90"/>
      <c r="O309" s="91"/>
      <c r="P309" s="91"/>
      <c r="Q309" s="91"/>
      <c r="R309" s="98"/>
      <c r="S309" s="94"/>
      <c r="T309" s="66"/>
      <c r="U309" s="66"/>
      <c r="V309" s="66"/>
      <c r="W309" s="66"/>
      <c r="X309" s="66"/>
      <c r="Y309" s="66"/>
      <c r="Z309" s="66"/>
      <c r="AA309" s="66"/>
      <c r="AB309" s="66"/>
      <c r="AC309" s="79"/>
      <c r="AD309" s="80"/>
      <c r="AE309" s="79"/>
      <c r="AF309" s="80"/>
      <c r="AG309" s="81"/>
      <c r="AH309" s="81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  <c r="CP309"/>
      <c r="CQ309"/>
      <c r="CR309"/>
      <c r="CS309"/>
      <c r="CT309"/>
      <c r="CU309"/>
      <c r="CV309"/>
      <c r="CW309"/>
      <c r="CX309"/>
      <c r="CY309"/>
      <c r="CZ309"/>
      <c r="DA309"/>
      <c r="DB309"/>
      <c r="DC309"/>
      <c r="DD309"/>
      <c r="DE309"/>
      <c r="DF309"/>
      <c r="DG309"/>
      <c r="DH309"/>
      <c r="DI309"/>
      <c r="DJ309"/>
      <c r="DK309"/>
      <c r="DL309"/>
      <c r="DM309"/>
      <c r="DN309"/>
      <c r="DO309"/>
      <c r="DP309"/>
      <c r="DQ309"/>
      <c r="DR309"/>
      <c r="DS309"/>
      <c r="DT309"/>
      <c r="DU309"/>
      <c r="DV309"/>
      <c r="DW309"/>
      <c r="DX309"/>
      <c r="DY309"/>
      <c r="DZ309"/>
      <c r="EA309"/>
      <c r="EB309"/>
      <c r="EC309"/>
      <c r="ED309"/>
      <c r="EE309"/>
      <c r="EF309"/>
      <c r="EG309"/>
      <c r="EH309"/>
      <c r="EI309"/>
      <c r="EJ309"/>
      <c r="EK309"/>
      <c r="EL309"/>
      <c r="EM309"/>
      <c r="EN309"/>
      <c r="EO309"/>
      <c r="EP309"/>
      <c r="EQ309"/>
      <c r="ER309"/>
      <c r="ES309"/>
      <c r="ET309"/>
      <c r="EU309"/>
      <c r="EV309"/>
      <c r="EW309"/>
      <c r="EX309"/>
      <c r="EY309"/>
      <c r="EZ309"/>
      <c r="FA309"/>
      <c r="FB309"/>
      <c r="FC309"/>
      <c r="FD309"/>
      <c r="FE309"/>
      <c r="FF309"/>
      <c r="FG309"/>
      <c r="FH309"/>
      <c r="FI309"/>
      <c r="FJ309"/>
      <c r="FK309"/>
      <c r="FL309"/>
      <c r="FM309"/>
      <c r="FN309"/>
      <c r="FO309"/>
      <c r="FP309"/>
      <c r="FQ309"/>
      <c r="FR309"/>
      <c r="FS309"/>
      <c r="FT309"/>
      <c r="FU309"/>
      <c r="FV309"/>
      <c r="FW309"/>
      <c r="FX309"/>
      <c r="FY309"/>
      <c r="FZ309"/>
      <c r="GA309"/>
      <c r="GB309"/>
      <c r="GC309"/>
      <c r="GD309"/>
      <c r="GE309"/>
      <c r="GF309"/>
      <c r="GG309"/>
      <c r="GH309"/>
      <c r="GI309"/>
      <c r="GJ309"/>
      <c r="GK309"/>
      <c r="GL309"/>
      <c r="GM309"/>
      <c r="GN309"/>
      <c r="GO309"/>
      <c r="GP309"/>
      <c r="GQ309"/>
      <c r="GR309"/>
      <c r="GS309"/>
      <c r="GT309"/>
      <c r="GU309"/>
      <c r="GV309"/>
      <c r="GW309"/>
      <c r="GX309"/>
      <c r="GY309"/>
      <c r="GZ309"/>
      <c r="HA309"/>
      <c r="HB309"/>
      <c r="HC309"/>
      <c r="HD309"/>
      <c r="HE309"/>
      <c r="HF309"/>
      <c r="HG309"/>
      <c r="HH309"/>
      <c r="HI309"/>
      <c r="HJ309"/>
      <c r="HK309"/>
      <c r="HL309"/>
      <c r="HM309"/>
      <c r="HN309"/>
      <c r="HO309"/>
    </row>
    <row r="310" spans="1:223" ht="17.25" customHeight="1">
      <c r="A310" s="84" t="s">
        <v>190</v>
      </c>
      <c r="B310" s="252" t="s">
        <v>336</v>
      </c>
      <c r="C310" s="72"/>
      <c r="D310" s="95"/>
      <c r="E310" s="87"/>
      <c r="F310" s="88"/>
      <c r="G310" s="88"/>
      <c r="H310" s="239"/>
      <c r="I310" s="96"/>
      <c r="J310" s="97"/>
      <c r="K310" s="97"/>
      <c r="L310"/>
      <c r="M310"/>
      <c r="N310" s="90"/>
      <c r="O310" s="91"/>
      <c r="P310" s="91"/>
      <c r="Q310" s="91"/>
      <c r="R310" s="98"/>
      <c r="S310" s="94"/>
      <c r="T310" s="66"/>
      <c r="U310" s="66"/>
      <c r="V310" s="66"/>
      <c r="W310" s="66"/>
      <c r="X310" s="66"/>
      <c r="Y310" s="66"/>
      <c r="Z310" s="66"/>
      <c r="AA310" s="66"/>
      <c r="AB310" s="66"/>
      <c r="AC310" s="79"/>
      <c r="AD310" s="80"/>
      <c r="AE310" s="79"/>
      <c r="AF310" s="80"/>
      <c r="AG310" s="81"/>
      <c r="AH310" s="81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  <c r="CN310"/>
      <c r="CO310"/>
      <c r="CP310"/>
      <c r="CQ310"/>
      <c r="CR310"/>
      <c r="CS310"/>
      <c r="CT310"/>
      <c r="CU310"/>
      <c r="CV310"/>
      <c r="CW310"/>
      <c r="CX310"/>
      <c r="CY310"/>
      <c r="CZ310"/>
      <c r="DA310"/>
      <c r="DB310"/>
      <c r="DC310"/>
      <c r="DD310"/>
      <c r="DE310"/>
      <c r="DF310"/>
      <c r="DG310"/>
      <c r="DH310"/>
      <c r="DI310"/>
      <c r="DJ310"/>
      <c r="DK310"/>
      <c r="DL310"/>
      <c r="DM310"/>
      <c r="DN310"/>
      <c r="DO310"/>
      <c r="DP310"/>
      <c r="DQ310"/>
      <c r="DR310"/>
      <c r="DS310"/>
      <c r="DT310"/>
      <c r="DU310"/>
      <c r="DV310"/>
      <c r="DW310"/>
      <c r="DX310"/>
      <c r="DY310"/>
      <c r="DZ310"/>
      <c r="EA310"/>
      <c r="EB310"/>
      <c r="EC310"/>
      <c r="ED310"/>
      <c r="EE310"/>
      <c r="EF310"/>
      <c r="EG310"/>
      <c r="EH310"/>
      <c r="EI310"/>
      <c r="EJ310"/>
      <c r="EK310"/>
      <c r="EL310"/>
      <c r="EM310"/>
      <c r="EN310"/>
      <c r="EO310"/>
      <c r="EP310"/>
      <c r="EQ310"/>
      <c r="ER310"/>
      <c r="ES310"/>
      <c r="ET310"/>
      <c r="EU310"/>
      <c r="EV310"/>
      <c r="EW310"/>
      <c r="EX310"/>
      <c r="EY310"/>
      <c r="EZ310"/>
      <c r="FA310"/>
      <c r="FB310"/>
      <c r="FC310"/>
      <c r="FD310"/>
      <c r="FE310"/>
      <c r="FF310"/>
      <c r="FG310"/>
      <c r="FH310"/>
      <c r="FI310"/>
      <c r="FJ310"/>
      <c r="FK310"/>
      <c r="FL310"/>
      <c r="FM310"/>
      <c r="FN310"/>
      <c r="FO310"/>
      <c r="FP310"/>
      <c r="FQ310"/>
      <c r="FR310"/>
      <c r="FS310"/>
      <c r="FT310"/>
      <c r="FU310"/>
      <c r="FV310"/>
      <c r="FW310"/>
      <c r="FX310"/>
      <c r="FY310"/>
      <c r="FZ310"/>
      <c r="GA310"/>
      <c r="GB310"/>
      <c r="GC310"/>
      <c r="GD310"/>
      <c r="GE310"/>
      <c r="GF310"/>
      <c r="GG310"/>
      <c r="GH310"/>
      <c r="GI310"/>
      <c r="GJ310"/>
      <c r="GK310"/>
      <c r="GL310"/>
      <c r="GM310"/>
      <c r="GN310"/>
      <c r="GO310"/>
      <c r="GP310"/>
      <c r="GQ310"/>
      <c r="GR310"/>
      <c r="GS310"/>
      <c r="GT310"/>
      <c r="GU310"/>
      <c r="GV310"/>
      <c r="GW310"/>
      <c r="GX310"/>
      <c r="GY310"/>
      <c r="GZ310"/>
      <c r="HA310"/>
      <c r="HB310"/>
      <c r="HC310"/>
      <c r="HD310"/>
      <c r="HE310"/>
      <c r="HF310"/>
      <c r="HG310"/>
      <c r="HH310"/>
      <c r="HI310"/>
      <c r="HJ310"/>
      <c r="HK310"/>
      <c r="HL310"/>
      <c r="HM310"/>
      <c r="HN310"/>
      <c r="HO310"/>
    </row>
    <row r="311" spans="1:223" ht="17.25" customHeight="1">
      <c r="A311" s="84" t="s">
        <v>272</v>
      </c>
      <c r="B311" s="252" t="s">
        <v>337</v>
      </c>
      <c r="C311" s="72"/>
      <c r="D311" s="99"/>
      <c r="E311" s="100"/>
      <c r="F311" s="101"/>
      <c r="G311" s="102"/>
      <c r="H311" s="240"/>
      <c r="I311" s="96"/>
      <c r="J311" s="97"/>
      <c r="K311" s="97"/>
      <c r="L311"/>
      <c r="M311"/>
      <c r="N311" s="90"/>
      <c r="O311" s="91"/>
      <c r="P311" s="91"/>
      <c r="Q311" s="91"/>
      <c r="R311" s="98"/>
      <c r="S311" s="94"/>
      <c r="T311" s="66"/>
      <c r="U311" s="66"/>
      <c r="V311" s="66"/>
      <c r="W311" s="66"/>
      <c r="X311" s="66"/>
      <c r="Y311" s="66"/>
      <c r="Z311" s="66"/>
      <c r="AA311" s="66"/>
      <c r="AB311" s="66"/>
      <c r="AC311" s="79"/>
      <c r="AD311" s="80"/>
      <c r="AE311" s="79"/>
      <c r="AF311" s="80"/>
      <c r="AG311" s="81"/>
      <c r="AH311" s="8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  <c r="CN311"/>
      <c r="CO311"/>
      <c r="CP311"/>
      <c r="CQ311"/>
      <c r="CR311"/>
      <c r="CS311"/>
      <c r="CT311"/>
      <c r="CU311"/>
      <c r="CV311"/>
      <c r="CW311"/>
      <c r="CX311"/>
      <c r="CY311"/>
      <c r="CZ311"/>
      <c r="DA311"/>
      <c r="DB311"/>
      <c r="DC311"/>
      <c r="DD311"/>
      <c r="DE311"/>
      <c r="DF311"/>
      <c r="DG311"/>
      <c r="DH311"/>
      <c r="DI311"/>
      <c r="DJ311"/>
      <c r="DK311"/>
      <c r="DL311"/>
      <c r="DM311"/>
      <c r="DN311"/>
      <c r="DO311"/>
      <c r="DP311"/>
      <c r="DQ311"/>
      <c r="DR311"/>
      <c r="DS311"/>
      <c r="DT311"/>
      <c r="DU311"/>
      <c r="DV311"/>
      <c r="DW311"/>
      <c r="DX311"/>
      <c r="DY311"/>
      <c r="DZ311"/>
      <c r="EA311"/>
      <c r="EB311"/>
      <c r="EC311"/>
      <c r="ED311"/>
      <c r="EE311"/>
      <c r="EF311"/>
      <c r="EG311"/>
      <c r="EH311"/>
      <c r="EI311"/>
      <c r="EJ311"/>
      <c r="EK311"/>
      <c r="EL311"/>
      <c r="EM311"/>
      <c r="EN311"/>
      <c r="EO311"/>
      <c r="EP311"/>
      <c r="EQ311"/>
      <c r="ER311"/>
      <c r="ES311"/>
      <c r="ET311"/>
      <c r="EU311"/>
      <c r="EV311"/>
      <c r="EW311"/>
      <c r="EX311"/>
      <c r="EY311"/>
      <c r="EZ311"/>
      <c r="FA311"/>
      <c r="FB311"/>
      <c r="FC311"/>
      <c r="FD311"/>
      <c r="FE311"/>
      <c r="FF311"/>
      <c r="FG311"/>
      <c r="FH311"/>
      <c r="FI311"/>
      <c r="FJ311"/>
      <c r="FK311"/>
      <c r="FL311"/>
      <c r="FM311"/>
      <c r="FN311"/>
      <c r="FO311"/>
      <c r="FP311"/>
      <c r="FQ311"/>
      <c r="FR311"/>
      <c r="FS311"/>
      <c r="FT311"/>
      <c r="FU311"/>
      <c r="FV311"/>
      <c r="FW311"/>
      <c r="FX311"/>
      <c r="FY311"/>
      <c r="FZ311"/>
      <c r="GA311"/>
      <c r="GB311"/>
      <c r="GC311"/>
      <c r="GD311"/>
      <c r="GE311"/>
      <c r="GF311"/>
      <c r="GG311"/>
      <c r="GH311"/>
      <c r="GI311"/>
      <c r="GJ311"/>
      <c r="GK311"/>
      <c r="GL311"/>
      <c r="GM311"/>
      <c r="GN311"/>
      <c r="GO311"/>
      <c r="GP311"/>
      <c r="GQ311"/>
      <c r="GR311"/>
      <c r="GS311"/>
      <c r="GT311"/>
      <c r="GU311"/>
      <c r="GV311"/>
      <c r="GW311"/>
      <c r="GX311"/>
      <c r="GY311"/>
      <c r="GZ311"/>
      <c r="HA311"/>
      <c r="HB311"/>
      <c r="HC311"/>
      <c r="HD311"/>
      <c r="HE311"/>
      <c r="HF311"/>
      <c r="HG311"/>
      <c r="HH311"/>
      <c r="HI311"/>
      <c r="HJ311"/>
      <c r="HK311"/>
      <c r="HL311"/>
      <c r="HM311"/>
      <c r="HN311"/>
      <c r="HO311"/>
    </row>
    <row r="312" spans="1:223" ht="14.25" customHeight="1">
      <c r="A312" s="53" t="s">
        <v>98</v>
      </c>
      <c r="B312" s="252" t="s">
        <v>338</v>
      </c>
      <c r="C312" s="72"/>
      <c r="D312" s="99"/>
      <c r="E312" s="100"/>
      <c r="F312" s="101"/>
      <c r="G312" s="102"/>
      <c r="H312" s="240"/>
      <c r="I312" s="96"/>
      <c r="J312" s="97"/>
      <c r="K312" s="97"/>
      <c r="L312"/>
      <c r="M312" s="103"/>
      <c r="N312" s="104"/>
      <c r="O312" s="105"/>
      <c r="P312" s="106"/>
      <c r="Q312" s="97"/>
      <c r="R312" s="107"/>
      <c r="S312" s="94"/>
      <c r="T312" s="66"/>
      <c r="U312" s="66"/>
      <c r="V312" s="66"/>
      <c r="W312" s="66"/>
      <c r="X312" s="66"/>
      <c r="Y312" s="66"/>
      <c r="Z312" s="66"/>
      <c r="AA312" s="66"/>
      <c r="AB312" s="66"/>
      <c r="AC312" s="79"/>
      <c r="AD312" s="80"/>
      <c r="AE312" s="79"/>
      <c r="AF312" s="80"/>
      <c r="AG312" s="81"/>
      <c r="AH312" s="81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/>
      <c r="CN312"/>
      <c r="CO312"/>
      <c r="CP312"/>
      <c r="CQ312"/>
      <c r="CR312"/>
      <c r="CS312"/>
      <c r="CT312"/>
      <c r="CU312"/>
      <c r="CV312"/>
      <c r="CW312"/>
      <c r="CX312"/>
      <c r="CY312"/>
      <c r="CZ312"/>
      <c r="DA312"/>
      <c r="DB312"/>
      <c r="DC312"/>
      <c r="DD312"/>
      <c r="DE312"/>
      <c r="DF312"/>
      <c r="DG312"/>
      <c r="DH312"/>
      <c r="DI312"/>
      <c r="DJ312"/>
      <c r="DK312"/>
      <c r="DL312"/>
      <c r="DM312"/>
      <c r="DN312"/>
      <c r="DO312"/>
      <c r="DP312"/>
      <c r="DQ312"/>
      <c r="DR312"/>
      <c r="DS312"/>
      <c r="DT312"/>
      <c r="DU312"/>
      <c r="DV312"/>
      <c r="DW312"/>
      <c r="DX312"/>
      <c r="DY312"/>
      <c r="DZ312"/>
      <c r="EA312"/>
      <c r="EB312"/>
      <c r="EC312"/>
      <c r="ED312"/>
      <c r="EE312"/>
      <c r="EF312"/>
      <c r="EG312"/>
      <c r="EH312"/>
      <c r="EI312"/>
      <c r="EJ312"/>
      <c r="EK312"/>
      <c r="EL312"/>
      <c r="EM312"/>
      <c r="EN312"/>
      <c r="EO312"/>
      <c r="EP312"/>
      <c r="EQ312"/>
      <c r="ER312"/>
      <c r="ES312"/>
      <c r="ET312"/>
      <c r="EU312"/>
      <c r="EV312"/>
      <c r="EW312"/>
      <c r="EX312"/>
      <c r="EY312"/>
      <c r="EZ312"/>
      <c r="FA312"/>
      <c r="FB312"/>
      <c r="FC312"/>
      <c r="FD312"/>
      <c r="FE312"/>
      <c r="FF312"/>
      <c r="FG312"/>
      <c r="FH312"/>
      <c r="FI312"/>
      <c r="FJ312"/>
      <c r="FK312"/>
      <c r="FL312"/>
      <c r="FM312"/>
      <c r="FN312"/>
      <c r="FO312"/>
      <c r="FP312"/>
      <c r="FQ312"/>
      <c r="FR312"/>
      <c r="FS312"/>
      <c r="FT312"/>
      <c r="FU312"/>
      <c r="FV312"/>
      <c r="FW312"/>
      <c r="FX312"/>
      <c r="FY312"/>
      <c r="FZ312"/>
      <c r="GA312"/>
      <c r="GB312"/>
      <c r="GC312"/>
      <c r="GD312"/>
      <c r="GE312"/>
      <c r="GF312"/>
      <c r="GG312"/>
      <c r="GH312"/>
      <c r="GI312"/>
      <c r="GJ312"/>
      <c r="GK312"/>
      <c r="GL312"/>
      <c r="GM312"/>
      <c r="GN312"/>
      <c r="GO312"/>
      <c r="GP312"/>
      <c r="GQ312"/>
      <c r="GR312"/>
      <c r="GS312"/>
      <c r="GT312"/>
      <c r="GU312"/>
      <c r="GV312"/>
      <c r="GW312"/>
      <c r="GX312"/>
      <c r="GY312"/>
      <c r="GZ312"/>
      <c r="HA312"/>
      <c r="HB312"/>
      <c r="HC312"/>
      <c r="HD312"/>
      <c r="HE312"/>
      <c r="HF312"/>
      <c r="HG312"/>
      <c r="HH312"/>
      <c r="HI312"/>
      <c r="HJ312"/>
      <c r="HK312"/>
      <c r="HL312"/>
      <c r="HM312"/>
      <c r="HN312"/>
      <c r="HO312"/>
    </row>
    <row r="313" spans="1:223" ht="14.25" customHeight="1">
      <c r="A313" s="53"/>
      <c r="B313" s="84"/>
      <c r="C313" s="72"/>
      <c r="D313" s="99"/>
      <c r="E313" s="100"/>
      <c r="F313" s="101"/>
      <c r="G313" s="102"/>
      <c r="H313" s="240"/>
      <c r="I313" s="96"/>
      <c r="J313" s="97"/>
      <c r="K313" s="97"/>
      <c r="L313"/>
      <c r="M313" s="103"/>
      <c r="N313" s="104"/>
      <c r="O313" s="105"/>
      <c r="P313" s="106"/>
      <c r="Q313" s="97"/>
      <c r="R313" s="107"/>
      <c r="S313" s="94"/>
      <c r="T313" s="66"/>
      <c r="U313" s="66"/>
      <c r="V313" s="66"/>
      <c r="W313" s="66"/>
      <c r="X313" s="66"/>
      <c r="Y313" s="66"/>
      <c r="Z313" s="66"/>
      <c r="AA313" s="66"/>
      <c r="AB313" s="66"/>
      <c r="AC313" s="79"/>
      <c r="AD313" s="80"/>
      <c r="AE313" s="79"/>
      <c r="AF313" s="80"/>
      <c r="AG313" s="81"/>
      <c r="AH313" s="81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  <c r="CD313"/>
      <c r="CE313"/>
      <c r="CF313"/>
      <c r="CG313"/>
      <c r="CH313"/>
      <c r="CI313"/>
      <c r="CJ313"/>
      <c r="CK313"/>
      <c r="CL313"/>
      <c r="CM313"/>
      <c r="CN313"/>
      <c r="CO313"/>
      <c r="CP313"/>
      <c r="CQ313"/>
      <c r="CR313"/>
      <c r="CS313"/>
      <c r="CT313"/>
      <c r="CU313"/>
      <c r="CV313"/>
      <c r="CW313"/>
      <c r="CX313"/>
      <c r="CY313"/>
      <c r="CZ313"/>
      <c r="DA313"/>
      <c r="DB313"/>
      <c r="DC313"/>
      <c r="DD313"/>
      <c r="DE313"/>
      <c r="DF313"/>
      <c r="DG313"/>
      <c r="DH313"/>
      <c r="DI313"/>
      <c r="DJ313"/>
      <c r="DK313"/>
      <c r="DL313"/>
      <c r="DM313"/>
      <c r="DN313"/>
      <c r="DO313"/>
      <c r="DP313"/>
      <c r="DQ313"/>
      <c r="DR313"/>
      <c r="DS313"/>
      <c r="DT313"/>
      <c r="DU313"/>
      <c r="DV313"/>
      <c r="DW313"/>
      <c r="DX313"/>
      <c r="DY313"/>
      <c r="DZ313"/>
      <c r="EA313"/>
      <c r="EB313"/>
      <c r="EC313"/>
      <c r="ED313"/>
      <c r="EE313"/>
      <c r="EF313"/>
      <c r="EG313"/>
      <c r="EH313"/>
      <c r="EI313"/>
      <c r="EJ313"/>
      <c r="EK313"/>
      <c r="EL313"/>
      <c r="EM313"/>
      <c r="EN313"/>
      <c r="EO313"/>
      <c r="EP313"/>
      <c r="EQ313"/>
      <c r="ER313"/>
      <c r="ES313"/>
      <c r="ET313"/>
      <c r="EU313"/>
      <c r="EV313"/>
      <c r="EW313"/>
      <c r="EX313"/>
      <c r="EY313"/>
      <c r="EZ313"/>
      <c r="FA313"/>
      <c r="FB313"/>
      <c r="FC313"/>
      <c r="FD313"/>
      <c r="FE313"/>
      <c r="FF313"/>
      <c r="FG313"/>
      <c r="FH313"/>
      <c r="FI313"/>
      <c r="FJ313"/>
      <c r="FK313"/>
      <c r="FL313"/>
      <c r="FM313"/>
      <c r="FN313"/>
      <c r="FO313"/>
      <c r="FP313"/>
      <c r="FQ313"/>
      <c r="FR313"/>
      <c r="FS313"/>
      <c r="FT313"/>
      <c r="FU313"/>
      <c r="FV313"/>
      <c r="FW313"/>
      <c r="FX313"/>
      <c r="FY313"/>
      <c r="FZ313"/>
      <c r="GA313"/>
      <c r="GB313"/>
      <c r="GC313"/>
      <c r="GD313"/>
      <c r="GE313"/>
      <c r="GF313"/>
      <c r="GG313"/>
      <c r="GH313"/>
      <c r="GI313"/>
      <c r="GJ313"/>
      <c r="GK313"/>
      <c r="GL313"/>
      <c r="GM313"/>
      <c r="GN313"/>
      <c r="GO313"/>
      <c r="GP313"/>
      <c r="GQ313"/>
      <c r="GR313"/>
      <c r="GS313"/>
      <c r="GT313"/>
      <c r="GU313"/>
      <c r="GV313"/>
      <c r="GW313"/>
      <c r="GX313"/>
      <c r="GY313"/>
      <c r="GZ313"/>
      <c r="HA313"/>
      <c r="HB313"/>
      <c r="HC313"/>
      <c r="HD313"/>
      <c r="HE313"/>
      <c r="HF313"/>
      <c r="HG313"/>
      <c r="HH313"/>
      <c r="HI313"/>
      <c r="HJ313"/>
      <c r="HK313"/>
      <c r="HL313"/>
      <c r="HM313"/>
      <c r="HN313"/>
      <c r="HO313"/>
    </row>
    <row r="314" spans="1:223" ht="14.25" customHeight="1">
      <c r="A314" s="53"/>
      <c r="B314" s="108" t="s">
        <v>339</v>
      </c>
      <c r="C314" s="156" t="s">
        <v>39</v>
      </c>
      <c r="D314" s="157" t="s">
        <v>190</v>
      </c>
      <c r="E314" s="157" t="s">
        <v>60</v>
      </c>
      <c r="F314" s="157" t="s">
        <v>272</v>
      </c>
      <c r="G314" s="157" t="s">
        <v>340</v>
      </c>
      <c r="H314" s="240"/>
      <c r="I314" s="96"/>
      <c r="J314" s="149"/>
      <c r="K314" s="149"/>
      <c r="L314" s="150"/>
      <c r="M314" s="151"/>
      <c r="N314" s="60"/>
      <c r="O314" s="105"/>
      <c r="P314" s="106"/>
      <c r="Q314" s="97"/>
      <c r="R314" s="107"/>
      <c r="S314" s="94"/>
      <c r="T314" s="66"/>
      <c r="U314" s="66"/>
      <c r="V314" s="66"/>
      <c r="W314" s="66"/>
      <c r="X314" s="66"/>
      <c r="Y314" s="66"/>
      <c r="Z314" s="66"/>
      <c r="AA314" s="66"/>
      <c r="AB314" s="66"/>
      <c r="AC314" s="79"/>
      <c r="AD314" s="80"/>
      <c r="AE314" s="79"/>
      <c r="AF314" s="80"/>
      <c r="AG314" s="81"/>
      <c r="AH314" s="81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/>
      <c r="CG314"/>
      <c r="CH314"/>
      <c r="CI314"/>
      <c r="CJ314"/>
      <c r="CK314"/>
      <c r="CL314"/>
      <c r="CM314"/>
      <c r="CN314"/>
      <c r="CO314"/>
      <c r="CP314"/>
      <c r="CQ314"/>
      <c r="CR314"/>
      <c r="CS314"/>
      <c r="CT314"/>
      <c r="CU314"/>
      <c r="CV314"/>
      <c r="CW314"/>
      <c r="CX314"/>
      <c r="CY314"/>
      <c r="CZ314"/>
      <c r="DA314"/>
      <c r="DB314"/>
      <c r="DC314"/>
      <c r="DD314"/>
      <c r="DE314"/>
      <c r="DF314"/>
      <c r="DG314"/>
      <c r="DH314"/>
      <c r="DI314"/>
      <c r="DJ314"/>
      <c r="DK314"/>
      <c r="DL314"/>
      <c r="DM314"/>
      <c r="DN314"/>
      <c r="DO314"/>
      <c r="DP314"/>
      <c r="DQ314"/>
      <c r="DR314"/>
      <c r="DS314"/>
      <c r="DT314"/>
      <c r="DU314"/>
      <c r="DV314"/>
      <c r="DW314"/>
      <c r="DX314"/>
      <c r="DY314"/>
      <c r="DZ314"/>
      <c r="EA314"/>
      <c r="EB314"/>
      <c r="EC314"/>
      <c r="ED314"/>
      <c r="EE314"/>
      <c r="EF314"/>
      <c r="EG314"/>
      <c r="EH314"/>
      <c r="EI314"/>
      <c r="EJ314"/>
      <c r="EK314"/>
      <c r="EL314"/>
      <c r="EM314"/>
      <c r="EN314"/>
      <c r="EO314"/>
      <c r="EP314"/>
      <c r="EQ314"/>
      <c r="ER314"/>
      <c r="ES314"/>
      <c r="ET314"/>
      <c r="EU314"/>
      <c r="EV314"/>
      <c r="EW314"/>
      <c r="EX314"/>
      <c r="EY314"/>
      <c r="EZ314"/>
      <c r="FA314"/>
      <c r="FB314"/>
      <c r="FC314"/>
      <c r="FD314"/>
      <c r="FE314"/>
      <c r="FF314"/>
      <c r="FG314"/>
      <c r="FH314"/>
      <c r="FI314"/>
      <c r="FJ314"/>
      <c r="FK314"/>
      <c r="FL314"/>
      <c r="FM314"/>
      <c r="FN314"/>
      <c r="FO314"/>
      <c r="FP314"/>
      <c r="FQ314"/>
      <c r="FR314"/>
      <c r="FS314"/>
      <c r="FT314"/>
      <c r="FU314"/>
      <c r="FV314"/>
      <c r="FW314"/>
      <c r="FX314"/>
      <c r="FY314"/>
      <c r="FZ314"/>
      <c r="GA314"/>
      <c r="GB314"/>
      <c r="GC314"/>
      <c r="GD314"/>
      <c r="GE314"/>
      <c r="GF314"/>
      <c r="GG314"/>
      <c r="GH314"/>
      <c r="GI314"/>
      <c r="GJ314"/>
      <c r="GK314"/>
      <c r="GL314"/>
      <c r="GM314"/>
      <c r="GN314"/>
      <c r="GO314"/>
      <c r="GP314"/>
      <c r="GQ314"/>
      <c r="GR314"/>
      <c r="GS314"/>
      <c r="GT314"/>
      <c r="GU314"/>
      <c r="GV314"/>
      <c r="GW314"/>
      <c r="GX314"/>
      <c r="GY314"/>
      <c r="GZ314"/>
      <c r="HA314"/>
      <c r="HB314"/>
      <c r="HC314"/>
      <c r="HD314"/>
      <c r="HE314"/>
      <c r="HF314"/>
      <c r="HG314"/>
      <c r="HH314"/>
      <c r="HI314"/>
      <c r="HJ314"/>
      <c r="HK314"/>
      <c r="HL314"/>
      <c r="HM314"/>
      <c r="HN314"/>
      <c r="HO314"/>
    </row>
    <row r="315" spans="1:223" ht="14.25" customHeight="1">
      <c r="A315" s="53"/>
      <c r="B315" s="153" t="s">
        <v>114</v>
      </c>
      <c r="C315" s="158">
        <v>14</v>
      </c>
      <c r="D315" s="158">
        <v>1</v>
      </c>
      <c r="E315" s="159">
        <v>4</v>
      </c>
      <c r="F315" s="160">
        <v>1</v>
      </c>
      <c r="G315" s="161">
        <v>19</v>
      </c>
      <c r="H315" s="239"/>
      <c r="I315" s="96"/>
      <c r="J315" s="149"/>
      <c r="K315" s="149"/>
      <c r="L315" s="150"/>
      <c r="M315" s="151"/>
      <c r="N315" s="60"/>
      <c r="O315" s="105"/>
      <c r="P315" s="106"/>
      <c r="Q315" s="97"/>
      <c r="R315" s="107"/>
      <c r="S315" s="94"/>
      <c r="T315" s="66"/>
      <c r="U315" s="66"/>
      <c r="V315" s="66"/>
      <c r="W315" s="66"/>
      <c r="X315" s="66"/>
      <c r="Y315" s="66"/>
      <c r="Z315" s="66"/>
      <c r="AA315" s="66"/>
      <c r="AB315" s="66"/>
      <c r="AC315" s="79"/>
      <c r="AD315" s="80"/>
      <c r="AE315" s="79"/>
      <c r="AF315" s="80"/>
      <c r="AG315" s="81"/>
      <c r="AH315" s="81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  <c r="CH315"/>
      <c r="CI315"/>
      <c r="CJ315"/>
      <c r="CK315"/>
      <c r="CL315"/>
      <c r="CM315"/>
      <c r="CN315"/>
      <c r="CO315"/>
      <c r="CP315"/>
      <c r="CQ315"/>
      <c r="CR315"/>
      <c r="CS315"/>
      <c r="CT315"/>
      <c r="CU315"/>
      <c r="CV315"/>
      <c r="CW315"/>
      <c r="CX315"/>
      <c r="CY315"/>
      <c r="CZ315"/>
      <c r="DA315"/>
      <c r="DB315"/>
      <c r="DC315"/>
      <c r="DD315"/>
      <c r="DE315"/>
      <c r="DF315"/>
      <c r="DG315"/>
      <c r="DH315"/>
      <c r="DI315"/>
      <c r="DJ315"/>
      <c r="DK315"/>
      <c r="DL315"/>
      <c r="DM315"/>
      <c r="DN315"/>
      <c r="DO315"/>
      <c r="DP315"/>
      <c r="DQ315"/>
      <c r="DR315"/>
      <c r="DS315"/>
      <c r="DT315"/>
      <c r="DU315"/>
      <c r="DV315"/>
      <c r="DW315"/>
      <c r="DX315"/>
      <c r="DY315"/>
      <c r="DZ315"/>
      <c r="EA315"/>
      <c r="EB315"/>
      <c r="EC315"/>
      <c r="ED315"/>
      <c r="EE315"/>
      <c r="EF315"/>
      <c r="EG315"/>
      <c r="EH315"/>
      <c r="EI315"/>
      <c r="EJ315"/>
      <c r="EK315"/>
      <c r="EL315"/>
      <c r="EM315"/>
      <c r="EN315"/>
      <c r="EO315"/>
      <c r="EP315"/>
      <c r="EQ315"/>
      <c r="ER315"/>
      <c r="ES315"/>
      <c r="ET315"/>
      <c r="EU315"/>
      <c r="EV315"/>
      <c r="EW315"/>
      <c r="EX315"/>
      <c r="EY315"/>
      <c r="EZ315"/>
      <c r="FA315"/>
      <c r="FB315"/>
      <c r="FC315"/>
      <c r="FD315"/>
      <c r="FE315"/>
      <c r="FF315"/>
      <c r="FG315"/>
      <c r="FH315"/>
      <c r="FI315"/>
      <c r="FJ315"/>
      <c r="FK315"/>
      <c r="FL315"/>
      <c r="FM315"/>
      <c r="FN315"/>
      <c r="FO315"/>
      <c r="FP315"/>
      <c r="FQ315"/>
      <c r="FR315"/>
      <c r="FS315"/>
      <c r="FT315"/>
      <c r="FU315"/>
      <c r="FV315"/>
      <c r="FW315"/>
      <c r="FX315"/>
      <c r="FY315"/>
      <c r="FZ315"/>
      <c r="GA315"/>
      <c r="GB315"/>
      <c r="GC315"/>
      <c r="GD315"/>
      <c r="GE315"/>
      <c r="GF315"/>
      <c r="GG315"/>
      <c r="GH315"/>
      <c r="GI315"/>
      <c r="GJ315"/>
      <c r="GK315"/>
      <c r="GL315"/>
      <c r="GM315"/>
      <c r="GN315"/>
      <c r="GO315"/>
      <c r="GP315"/>
      <c r="GQ315"/>
      <c r="GR315"/>
      <c r="GS315"/>
      <c r="GT315"/>
      <c r="GU315"/>
      <c r="GV315"/>
      <c r="GW315"/>
      <c r="GX315"/>
      <c r="GY315"/>
      <c r="GZ315"/>
      <c r="HA315"/>
      <c r="HB315"/>
      <c r="HC315"/>
      <c r="HD315"/>
      <c r="HE315"/>
      <c r="HF315"/>
      <c r="HG315"/>
      <c r="HH315"/>
      <c r="HI315"/>
      <c r="HJ315"/>
      <c r="HK315"/>
      <c r="HL315"/>
      <c r="HM315"/>
      <c r="HN315"/>
      <c r="HO315"/>
    </row>
    <row r="316" spans="1:223" ht="14.25" customHeight="1">
      <c r="A316" s="53"/>
      <c r="B316" s="153" t="s">
        <v>38</v>
      </c>
      <c r="C316" s="158">
        <v>46</v>
      </c>
      <c r="D316" s="158">
        <v>0</v>
      </c>
      <c r="E316" s="159">
        <v>15</v>
      </c>
      <c r="F316" s="160">
        <v>0</v>
      </c>
      <c r="G316" s="161">
        <v>61</v>
      </c>
      <c r="H316" s="239"/>
      <c r="I316" s="96"/>
      <c r="J316" s="149"/>
      <c r="K316" s="149"/>
      <c r="L316" s="150"/>
      <c r="M316" s="151"/>
      <c r="N316" s="60"/>
      <c r="O316" s="105"/>
      <c r="P316" s="106"/>
      <c r="Q316" s="97"/>
      <c r="R316" s="107"/>
      <c r="S316" s="94"/>
      <c r="T316" s="66"/>
      <c r="U316" s="66"/>
      <c r="V316" s="66"/>
      <c r="W316" s="66"/>
      <c r="X316" s="66"/>
      <c r="Y316" s="66"/>
      <c r="Z316" s="66"/>
      <c r="AA316" s="66"/>
      <c r="AB316" s="66"/>
      <c r="AC316" s="79"/>
      <c r="AD316" s="80"/>
      <c r="AE316" s="79"/>
      <c r="AF316" s="80"/>
      <c r="AG316" s="81"/>
      <c r="AH316" s="81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I316"/>
      <c r="CJ316"/>
      <c r="CK316"/>
      <c r="CL316"/>
      <c r="CM316"/>
      <c r="CN316"/>
      <c r="CO316"/>
      <c r="CP316"/>
      <c r="CQ316"/>
      <c r="CR316"/>
      <c r="CS316"/>
      <c r="CT316"/>
      <c r="CU316"/>
      <c r="CV316"/>
      <c r="CW316"/>
      <c r="CX316"/>
      <c r="CY316"/>
      <c r="CZ316"/>
      <c r="DA316"/>
      <c r="DB316"/>
      <c r="DC316"/>
      <c r="DD316"/>
      <c r="DE316"/>
      <c r="DF316"/>
      <c r="DG316"/>
      <c r="DH316"/>
      <c r="DI316"/>
      <c r="DJ316"/>
      <c r="DK316"/>
      <c r="DL316"/>
      <c r="DM316"/>
      <c r="DN316"/>
      <c r="DO316"/>
      <c r="DP316"/>
      <c r="DQ316"/>
      <c r="DR316"/>
      <c r="DS316"/>
      <c r="DT316"/>
      <c r="DU316"/>
      <c r="DV316"/>
      <c r="DW316"/>
      <c r="DX316"/>
      <c r="DY316"/>
      <c r="DZ316"/>
      <c r="EA316"/>
      <c r="EB316"/>
      <c r="EC316"/>
      <c r="ED316"/>
      <c r="EE316"/>
      <c r="EF316"/>
      <c r="EG316"/>
      <c r="EH316"/>
      <c r="EI316"/>
      <c r="EJ316"/>
      <c r="EK316"/>
      <c r="EL316"/>
      <c r="EM316"/>
      <c r="EN316"/>
      <c r="EO316"/>
      <c r="EP316"/>
      <c r="EQ316"/>
      <c r="ER316"/>
      <c r="ES316"/>
      <c r="ET316"/>
      <c r="EU316"/>
      <c r="EV316"/>
      <c r="EW316"/>
      <c r="EX316"/>
      <c r="EY316"/>
      <c r="EZ316"/>
      <c r="FA316"/>
      <c r="FB316"/>
      <c r="FC316"/>
      <c r="FD316"/>
      <c r="FE316"/>
      <c r="FF316"/>
      <c r="FG316"/>
      <c r="FH316"/>
      <c r="FI316"/>
      <c r="FJ316"/>
      <c r="FK316"/>
      <c r="FL316"/>
      <c r="FM316"/>
      <c r="FN316"/>
      <c r="FO316"/>
      <c r="FP316"/>
      <c r="FQ316"/>
      <c r="FR316"/>
      <c r="FS316"/>
      <c r="FT316"/>
      <c r="FU316"/>
      <c r="FV316"/>
      <c r="FW316"/>
      <c r="FX316"/>
      <c r="FY316"/>
      <c r="FZ316"/>
      <c r="GA316"/>
      <c r="GB316"/>
      <c r="GC316"/>
      <c r="GD316"/>
      <c r="GE316"/>
      <c r="GF316"/>
      <c r="GG316"/>
      <c r="GH316"/>
      <c r="GI316"/>
      <c r="GJ316"/>
      <c r="GK316"/>
      <c r="GL316"/>
      <c r="GM316"/>
      <c r="GN316"/>
      <c r="GO316"/>
      <c r="GP316"/>
      <c r="GQ316"/>
      <c r="GR316"/>
      <c r="GS316"/>
      <c r="GT316"/>
      <c r="GU316"/>
      <c r="GV316"/>
      <c r="GW316"/>
      <c r="GX316"/>
      <c r="GY316"/>
      <c r="GZ316"/>
      <c r="HA316"/>
      <c r="HB316"/>
      <c r="HC316"/>
      <c r="HD316"/>
      <c r="HE316"/>
      <c r="HF316"/>
      <c r="HG316"/>
      <c r="HH316"/>
      <c r="HI316"/>
      <c r="HJ316"/>
      <c r="HK316"/>
      <c r="HL316"/>
      <c r="HM316"/>
      <c r="HN316"/>
      <c r="HO316"/>
    </row>
    <row r="317" spans="1:223" ht="14.25" customHeight="1">
      <c r="A317" s="53"/>
      <c r="B317" s="153" t="s">
        <v>341</v>
      </c>
      <c r="C317" s="158">
        <v>0</v>
      </c>
      <c r="D317" s="158">
        <v>0</v>
      </c>
      <c r="E317" s="159">
        <v>0</v>
      </c>
      <c r="F317" s="160">
        <v>0</v>
      </c>
      <c r="G317" s="161">
        <v>0</v>
      </c>
      <c r="H317" s="240"/>
      <c r="I317" s="96"/>
      <c r="J317" s="149"/>
      <c r="K317" s="149"/>
      <c r="L317" s="150"/>
      <c r="M317" s="151"/>
      <c r="N317" s="60"/>
      <c r="O317" s="105"/>
      <c r="P317" s="106"/>
      <c r="Q317" s="97"/>
      <c r="R317" s="107"/>
      <c r="S317" s="94"/>
      <c r="T317" s="66"/>
      <c r="U317" s="66"/>
      <c r="V317" s="66"/>
      <c r="W317" s="66"/>
      <c r="X317" s="66"/>
      <c r="Y317" s="66"/>
      <c r="Z317" s="66"/>
      <c r="AA317" s="66"/>
      <c r="AB317" s="66"/>
      <c r="AC317" s="79"/>
      <c r="AD317" s="80"/>
      <c r="AE317" s="79"/>
      <c r="AF317" s="80"/>
      <c r="AG317" s="81"/>
      <c r="AH317" s="81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  <c r="CH317"/>
      <c r="CI317"/>
      <c r="CJ317"/>
      <c r="CK317"/>
      <c r="CL317"/>
      <c r="CM317"/>
      <c r="CN317"/>
      <c r="CO317"/>
      <c r="CP317"/>
      <c r="CQ317"/>
      <c r="CR317"/>
      <c r="CS317"/>
      <c r="CT317"/>
      <c r="CU317"/>
      <c r="CV317"/>
      <c r="CW317"/>
      <c r="CX317"/>
      <c r="CY317"/>
      <c r="CZ317"/>
      <c r="DA317"/>
      <c r="DB317"/>
      <c r="DC317"/>
      <c r="DD317"/>
      <c r="DE317"/>
      <c r="DF317"/>
      <c r="DG317"/>
      <c r="DH317"/>
      <c r="DI317"/>
      <c r="DJ317"/>
      <c r="DK317"/>
      <c r="DL317"/>
      <c r="DM317"/>
      <c r="DN317"/>
      <c r="DO317"/>
      <c r="DP317"/>
      <c r="DQ317"/>
      <c r="DR317"/>
      <c r="DS317"/>
      <c r="DT317"/>
      <c r="DU317"/>
      <c r="DV317"/>
      <c r="DW317"/>
      <c r="DX317"/>
      <c r="DY317"/>
      <c r="DZ317"/>
      <c r="EA317"/>
      <c r="EB317"/>
      <c r="EC317"/>
      <c r="ED317"/>
      <c r="EE317"/>
      <c r="EF317"/>
      <c r="EG317"/>
      <c r="EH317"/>
      <c r="EI317"/>
      <c r="EJ317"/>
      <c r="EK317"/>
      <c r="EL317"/>
      <c r="EM317"/>
      <c r="EN317"/>
      <c r="EO317"/>
      <c r="EP317"/>
      <c r="EQ317"/>
      <c r="ER317"/>
      <c r="ES317"/>
      <c r="ET317"/>
      <c r="EU317"/>
      <c r="EV317"/>
      <c r="EW317"/>
      <c r="EX317"/>
      <c r="EY317"/>
      <c r="EZ317"/>
      <c r="FA317"/>
      <c r="FB317"/>
      <c r="FC317"/>
      <c r="FD317"/>
      <c r="FE317"/>
      <c r="FF317"/>
      <c r="FG317"/>
      <c r="FH317"/>
      <c r="FI317"/>
      <c r="FJ317"/>
      <c r="FK317"/>
      <c r="FL317"/>
      <c r="FM317"/>
      <c r="FN317"/>
      <c r="FO317"/>
      <c r="FP317"/>
      <c r="FQ317"/>
      <c r="FR317"/>
      <c r="FS317"/>
      <c r="FT317"/>
      <c r="FU317"/>
      <c r="FV317"/>
      <c r="FW317"/>
      <c r="FX317"/>
      <c r="FY317"/>
      <c r="FZ317"/>
      <c r="GA317"/>
      <c r="GB317"/>
      <c r="GC317"/>
      <c r="GD317"/>
      <c r="GE317"/>
      <c r="GF317"/>
      <c r="GG317"/>
      <c r="GH317"/>
      <c r="GI317"/>
      <c r="GJ317"/>
      <c r="GK317"/>
      <c r="GL317"/>
      <c r="GM317"/>
      <c r="GN317"/>
      <c r="GO317"/>
      <c r="GP317"/>
      <c r="GQ317"/>
      <c r="GR317"/>
      <c r="GS317"/>
      <c r="GT317"/>
      <c r="GU317"/>
      <c r="GV317"/>
      <c r="GW317"/>
      <c r="GX317"/>
      <c r="GY317"/>
      <c r="GZ317"/>
      <c r="HA317"/>
      <c r="HB317"/>
      <c r="HC317"/>
      <c r="HD317"/>
      <c r="HE317"/>
      <c r="HF317"/>
      <c r="HG317"/>
      <c r="HH317"/>
      <c r="HI317"/>
      <c r="HJ317"/>
      <c r="HK317"/>
      <c r="HL317"/>
      <c r="HM317"/>
      <c r="HN317"/>
      <c r="HO317"/>
    </row>
    <row r="318" spans="1:223" ht="14.25" customHeight="1">
      <c r="A318" s="53"/>
      <c r="B318" s="154" t="s">
        <v>342</v>
      </c>
      <c r="C318" s="158">
        <v>2</v>
      </c>
      <c r="D318" s="158">
        <v>0</v>
      </c>
      <c r="E318" s="159">
        <v>2</v>
      </c>
      <c r="F318" s="160">
        <v>0</v>
      </c>
      <c r="G318" s="161">
        <v>4</v>
      </c>
      <c r="H318" s="240"/>
      <c r="I318" s="96"/>
      <c r="J318" s="149"/>
      <c r="K318" s="149"/>
      <c r="L318" s="150"/>
      <c r="M318" s="151"/>
      <c r="N318" s="60"/>
      <c r="O318" s="105"/>
      <c r="P318" s="106"/>
      <c r="Q318" s="97"/>
      <c r="R318" s="107"/>
      <c r="S318" s="94"/>
      <c r="T318" s="66"/>
      <c r="U318" s="66"/>
      <c r="V318" s="66"/>
      <c r="W318" s="66"/>
      <c r="X318" s="66"/>
      <c r="Y318" s="66"/>
      <c r="Z318" s="66"/>
      <c r="AA318" s="66"/>
      <c r="AB318" s="66"/>
      <c r="AC318" s="79"/>
      <c r="AD318" s="80"/>
      <c r="AE318" s="79"/>
      <c r="AF318" s="80"/>
      <c r="AG318" s="81"/>
      <c r="AH318" s="81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/>
      <c r="CG318"/>
      <c r="CH318"/>
      <c r="CI318"/>
      <c r="CJ318"/>
      <c r="CK318"/>
      <c r="CL318"/>
      <c r="CM318"/>
      <c r="CN318"/>
      <c r="CO318"/>
      <c r="CP318"/>
      <c r="CQ318"/>
      <c r="CR318"/>
      <c r="CS318"/>
      <c r="CT318"/>
      <c r="CU318"/>
      <c r="CV318"/>
      <c r="CW318"/>
      <c r="CX318"/>
      <c r="CY318"/>
      <c r="CZ318"/>
      <c r="DA318"/>
      <c r="DB318"/>
      <c r="DC318"/>
      <c r="DD318"/>
      <c r="DE318"/>
      <c r="DF318"/>
      <c r="DG318"/>
      <c r="DH318"/>
      <c r="DI318"/>
      <c r="DJ318"/>
      <c r="DK318"/>
      <c r="DL318"/>
      <c r="DM318"/>
      <c r="DN318"/>
      <c r="DO318"/>
      <c r="DP318"/>
      <c r="DQ318"/>
      <c r="DR318"/>
      <c r="DS318"/>
      <c r="DT318"/>
      <c r="DU318"/>
      <c r="DV318"/>
      <c r="DW318"/>
      <c r="DX318"/>
      <c r="DY318"/>
      <c r="DZ318"/>
      <c r="EA318"/>
      <c r="EB318"/>
      <c r="EC318"/>
      <c r="ED318"/>
      <c r="EE318"/>
      <c r="EF318"/>
      <c r="EG318"/>
      <c r="EH318"/>
      <c r="EI318"/>
      <c r="EJ318"/>
      <c r="EK318"/>
      <c r="EL318"/>
      <c r="EM318"/>
      <c r="EN318"/>
      <c r="EO318"/>
      <c r="EP318"/>
      <c r="EQ318"/>
      <c r="ER318"/>
      <c r="ES318"/>
      <c r="ET318"/>
      <c r="EU318"/>
      <c r="EV318"/>
      <c r="EW318"/>
      <c r="EX318"/>
      <c r="EY318"/>
      <c r="EZ318"/>
      <c r="FA318"/>
      <c r="FB318"/>
      <c r="FC318"/>
      <c r="FD318"/>
      <c r="FE318"/>
      <c r="FF318"/>
      <c r="FG318"/>
      <c r="FH318"/>
      <c r="FI318"/>
      <c r="FJ318"/>
      <c r="FK318"/>
      <c r="FL318"/>
      <c r="FM318"/>
      <c r="FN318"/>
      <c r="FO318"/>
      <c r="FP318"/>
      <c r="FQ318"/>
      <c r="FR318"/>
      <c r="FS318"/>
      <c r="FT318"/>
      <c r="FU318"/>
      <c r="FV318"/>
      <c r="FW318"/>
      <c r="FX318"/>
      <c r="FY318"/>
      <c r="FZ318"/>
      <c r="GA318"/>
      <c r="GB318"/>
      <c r="GC318"/>
      <c r="GD318"/>
      <c r="GE318"/>
      <c r="GF318"/>
      <c r="GG318"/>
      <c r="GH318"/>
      <c r="GI318"/>
      <c r="GJ318"/>
      <c r="GK318"/>
      <c r="GL318"/>
      <c r="GM318"/>
      <c r="GN318"/>
      <c r="GO318"/>
      <c r="GP318"/>
      <c r="GQ318"/>
      <c r="GR318"/>
      <c r="GS318"/>
      <c r="GT318"/>
      <c r="GU318"/>
      <c r="GV318"/>
      <c r="GW318"/>
      <c r="GX318"/>
      <c r="GY318"/>
      <c r="GZ318"/>
      <c r="HA318"/>
      <c r="HB318"/>
      <c r="HC318"/>
      <c r="HD318"/>
      <c r="HE318"/>
      <c r="HF318"/>
      <c r="HG318"/>
      <c r="HH318"/>
      <c r="HI318"/>
      <c r="HJ318"/>
      <c r="HK318"/>
      <c r="HL318"/>
      <c r="HM318"/>
      <c r="HN318"/>
      <c r="HO318"/>
    </row>
    <row r="319" spans="1:223" ht="14.25" customHeight="1">
      <c r="A319" s="53"/>
      <c r="B319" s="154" t="s">
        <v>343</v>
      </c>
      <c r="C319" s="158">
        <v>1</v>
      </c>
      <c r="D319" s="158">
        <v>0</v>
      </c>
      <c r="E319" s="159">
        <v>0</v>
      </c>
      <c r="F319" s="160">
        <v>0</v>
      </c>
      <c r="G319" s="161">
        <v>1</v>
      </c>
      <c r="H319" s="240"/>
      <c r="I319" s="96"/>
      <c r="J319" s="149"/>
      <c r="K319" s="149"/>
      <c r="L319" s="67"/>
      <c r="M319" s="151"/>
      <c r="N319" s="60"/>
      <c r="O319" s="105"/>
      <c r="P319" s="106"/>
      <c r="Q319" s="97"/>
      <c r="R319" s="107"/>
      <c r="S319" s="109"/>
      <c r="T319" s="66"/>
      <c r="U319" s="66"/>
      <c r="V319" s="66"/>
      <c r="W319" s="66"/>
      <c r="X319" s="66"/>
      <c r="Y319" s="66"/>
      <c r="Z319" s="66"/>
      <c r="AA319" s="66"/>
      <c r="AB319" s="66"/>
      <c r="AC319" s="79"/>
      <c r="AD319" s="80"/>
      <c r="AE319" s="79"/>
      <c r="AF319" s="80"/>
      <c r="AG319" s="81"/>
      <c r="AH319" s="81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  <c r="CG319"/>
      <c r="CH319"/>
      <c r="CI319"/>
      <c r="CJ319"/>
      <c r="CK319"/>
      <c r="CL319"/>
      <c r="CM319"/>
      <c r="CN319"/>
      <c r="CO319"/>
      <c r="CP319"/>
      <c r="CQ319"/>
      <c r="CR319"/>
      <c r="CS319"/>
      <c r="CT319"/>
      <c r="CU319"/>
      <c r="CV319"/>
      <c r="CW319"/>
      <c r="CX319"/>
      <c r="CY319"/>
      <c r="CZ319"/>
      <c r="DA319"/>
      <c r="DB319"/>
      <c r="DC319"/>
      <c r="DD319"/>
      <c r="DE319"/>
      <c r="DF319"/>
      <c r="DG319"/>
      <c r="DH319"/>
      <c r="DI319"/>
      <c r="DJ319"/>
      <c r="DK319"/>
      <c r="DL319"/>
      <c r="DM319"/>
      <c r="DN319"/>
      <c r="DO319"/>
      <c r="DP319"/>
      <c r="DQ319"/>
      <c r="DR319"/>
      <c r="DS319"/>
      <c r="DT319"/>
      <c r="DU319"/>
      <c r="DV319"/>
      <c r="DW319"/>
      <c r="DX319"/>
      <c r="DY319"/>
      <c r="DZ319"/>
      <c r="EA319"/>
      <c r="EB319"/>
      <c r="EC319"/>
      <c r="ED319"/>
      <c r="EE319"/>
      <c r="EF319"/>
      <c r="EG319"/>
      <c r="EH319"/>
      <c r="EI319"/>
      <c r="EJ319"/>
      <c r="EK319"/>
      <c r="EL319"/>
      <c r="EM319"/>
      <c r="EN319"/>
      <c r="EO319"/>
      <c r="EP319"/>
      <c r="EQ319"/>
      <c r="ER319"/>
      <c r="ES319"/>
      <c r="ET319"/>
      <c r="EU319"/>
      <c r="EV319"/>
      <c r="EW319"/>
      <c r="EX319"/>
      <c r="EY319"/>
      <c r="EZ319"/>
      <c r="FA319"/>
      <c r="FB319"/>
      <c r="FC319"/>
      <c r="FD319"/>
      <c r="FE319"/>
      <c r="FF319"/>
      <c r="FG319"/>
      <c r="FH319"/>
      <c r="FI319"/>
      <c r="FJ319"/>
      <c r="FK319"/>
      <c r="FL319"/>
      <c r="FM319"/>
      <c r="FN319"/>
      <c r="FO319"/>
      <c r="FP319"/>
      <c r="FQ319"/>
      <c r="FR319"/>
      <c r="FS319"/>
      <c r="FT319"/>
      <c r="FU319"/>
      <c r="FV319"/>
      <c r="FW319"/>
      <c r="FX319"/>
      <c r="FY319"/>
      <c r="FZ319"/>
      <c r="GA319"/>
      <c r="GB319"/>
      <c r="GC319"/>
      <c r="GD319"/>
      <c r="GE319"/>
      <c r="GF319"/>
      <c r="GG319"/>
      <c r="GH319"/>
      <c r="GI319"/>
      <c r="GJ319"/>
      <c r="GK319"/>
      <c r="GL319"/>
      <c r="GM319"/>
      <c r="GN319"/>
      <c r="GO319"/>
      <c r="GP319"/>
      <c r="GQ319"/>
      <c r="GR319"/>
      <c r="GS319"/>
      <c r="GT319"/>
      <c r="GU319"/>
      <c r="GV319"/>
      <c r="GW319"/>
      <c r="GX319"/>
      <c r="GY319"/>
      <c r="GZ319"/>
      <c r="HA319"/>
      <c r="HB319"/>
      <c r="HC319"/>
      <c r="HD319"/>
      <c r="HE319"/>
      <c r="HF319"/>
      <c r="HG319"/>
      <c r="HH319"/>
      <c r="HI319"/>
      <c r="HJ319"/>
      <c r="HK319"/>
      <c r="HL319"/>
      <c r="HM319"/>
      <c r="HN319"/>
      <c r="HO319"/>
    </row>
    <row r="320" spans="1:223" ht="14.25" customHeight="1">
      <c r="A320" s="53"/>
      <c r="B320" s="154" t="s">
        <v>344</v>
      </c>
      <c r="C320" s="158">
        <v>0</v>
      </c>
      <c r="D320" s="158">
        <v>0</v>
      </c>
      <c r="E320" s="162">
        <v>0</v>
      </c>
      <c r="F320" s="160">
        <v>0</v>
      </c>
      <c r="G320" s="161">
        <v>0</v>
      </c>
      <c r="H320" s="240"/>
      <c r="I320" s="96"/>
      <c r="J320" s="149"/>
      <c r="K320" s="149"/>
      <c r="L320" s="67"/>
      <c r="M320" s="151"/>
      <c r="N320" s="60"/>
      <c r="O320" s="105"/>
      <c r="P320" s="106"/>
      <c r="Q320" s="97"/>
      <c r="R320" s="107"/>
      <c r="S320" s="109"/>
      <c r="T320" s="66"/>
      <c r="U320" s="66"/>
      <c r="V320" s="66"/>
      <c r="W320" s="66"/>
      <c r="X320" s="66"/>
      <c r="Y320" s="66"/>
      <c r="Z320" s="66"/>
      <c r="AA320" s="66"/>
      <c r="AB320" s="66"/>
      <c r="AC320" s="79"/>
      <c r="AD320" s="80"/>
      <c r="AE320" s="79"/>
      <c r="AF320" s="80"/>
      <c r="AG320" s="81"/>
      <c r="AH320" s="81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  <c r="CC320"/>
      <c r="CD320"/>
      <c r="CE320"/>
      <c r="CF320"/>
      <c r="CG320"/>
      <c r="CH320"/>
      <c r="CI320"/>
      <c r="CJ320"/>
      <c r="CK320"/>
      <c r="CL320"/>
      <c r="CM320"/>
      <c r="CN320"/>
      <c r="CO320"/>
      <c r="CP320"/>
      <c r="CQ320"/>
      <c r="CR320"/>
      <c r="CS320"/>
      <c r="CT320"/>
      <c r="CU320"/>
      <c r="CV320"/>
      <c r="CW320"/>
      <c r="CX320"/>
      <c r="CY320"/>
      <c r="CZ320"/>
      <c r="DA320"/>
      <c r="DB320"/>
      <c r="DC320"/>
      <c r="DD320"/>
      <c r="DE320"/>
      <c r="DF320"/>
      <c r="DG320"/>
      <c r="DH320"/>
      <c r="DI320"/>
      <c r="DJ320"/>
      <c r="DK320"/>
      <c r="DL320"/>
      <c r="DM320"/>
      <c r="DN320"/>
      <c r="DO320"/>
      <c r="DP320"/>
      <c r="DQ320"/>
      <c r="DR320"/>
      <c r="DS320"/>
      <c r="DT320"/>
      <c r="DU320"/>
      <c r="DV320"/>
      <c r="DW320"/>
      <c r="DX320"/>
      <c r="DY320"/>
      <c r="DZ320"/>
      <c r="EA320"/>
      <c r="EB320"/>
      <c r="EC320"/>
      <c r="ED320"/>
      <c r="EE320"/>
      <c r="EF320"/>
      <c r="EG320"/>
      <c r="EH320"/>
      <c r="EI320"/>
      <c r="EJ320"/>
      <c r="EK320"/>
      <c r="EL320"/>
      <c r="EM320"/>
      <c r="EN320"/>
      <c r="EO320"/>
      <c r="EP320"/>
      <c r="EQ320"/>
      <c r="ER320"/>
      <c r="ES320"/>
      <c r="ET320"/>
      <c r="EU320"/>
      <c r="EV320"/>
      <c r="EW320"/>
      <c r="EX320"/>
      <c r="EY320"/>
      <c r="EZ320"/>
      <c r="FA320"/>
      <c r="FB320"/>
      <c r="FC320"/>
      <c r="FD320"/>
      <c r="FE320"/>
      <c r="FF320"/>
      <c r="FG320"/>
      <c r="FH320"/>
      <c r="FI320"/>
      <c r="FJ320"/>
      <c r="FK320"/>
      <c r="FL320"/>
      <c r="FM320"/>
      <c r="FN320"/>
      <c r="FO320"/>
      <c r="FP320"/>
      <c r="FQ320"/>
      <c r="FR320"/>
      <c r="FS320"/>
      <c r="FT320"/>
      <c r="FU320"/>
      <c r="FV320"/>
      <c r="FW320"/>
      <c r="FX320"/>
      <c r="FY320"/>
      <c r="FZ320"/>
      <c r="GA320"/>
      <c r="GB320"/>
      <c r="GC320"/>
      <c r="GD320"/>
      <c r="GE320"/>
      <c r="GF320"/>
      <c r="GG320"/>
      <c r="GH320"/>
      <c r="GI320"/>
      <c r="GJ320"/>
      <c r="GK320"/>
      <c r="GL320"/>
      <c r="GM320"/>
      <c r="GN320"/>
      <c r="GO320"/>
      <c r="GP320"/>
      <c r="GQ320"/>
      <c r="GR320"/>
      <c r="GS320"/>
      <c r="GT320"/>
      <c r="GU320"/>
      <c r="GV320"/>
      <c r="GW320"/>
      <c r="GX320"/>
      <c r="GY320"/>
      <c r="GZ320"/>
      <c r="HA320"/>
      <c r="HB320"/>
      <c r="HC320"/>
      <c r="HD320"/>
      <c r="HE320"/>
      <c r="HF320"/>
      <c r="HG320"/>
      <c r="HH320"/>
      <c r="HI320"/>
      <c r="HJ320"/>
      <c r="HK320"/>
      <c r="HL320"/>
      <c r="HM320"/>
      <c r="HN320"/>
      <c r="HO320"/>
    </row>
    <row r="321" spans="1:223" ht="14.25" customHeight="1">
      <c r="A321" s="53"/>
      <c r="B321" s="154" t="s">
        <v>345</v>
      </c>
      <c r="C321" s="158">
        <v>74</v>
      </c>
      <c r="D321" s="158">
        <v>1</v>
      </c>
      <c r="E321" s="162">
        <v>18</v>
      </c>
      <c r="F321" s="160">
        <v>0</v>
      </c>
      <c r="G321" s="161">
        <v>93</v>
      </c>
      <c r="H321" s="240"/>
      <c r="I321" s="96"/>
      <c r="J321" s="149"/>
      <c r="K321" s="149"/>
      <c r="L321" s="150"/>
      <c r="M321" s="151"/>
      <c r="N321" s="60"/>
      <c r="O321" s="105"/>
      <c r="P321" s="106"/>
      <c r="Q321" s="97"/>
      <c r="R321" s="107"/>
      <c r="S321" s="109"/>
      <c r="T321" s="66"/>
      <c r="U321" s="66"/>
      <c r="V321" s="66"/>
      <c r="W321" s="66"/>
      <c r="X321" s="66"/>
      <c r="Y321" s="66"/>
      <c r="Z321" s="66"/>
      <c r="AA321" s="66"/>
      <c r="AB321" s="66"/>
      <c r="AC321" s="79"/>
      <c r="AD321" s="80"/>
      <c r="AE321" s="79"/>
      <c r="AF321" s="80"/>
      <c r="AG321" s="81"/>
      <c r="AH321" s="8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H321"/>
      <c r="CI321"/>
      <c r="CJ321"/>
      <c r="CK321"/>
      <c r="CL321"/>
      <c r="CM321"/>
      <c r="CN321"/>
      <c r="CO321"/>
      <c r="CP321"/>
      <c r="CQ321"/>
      <c r="CR321"/>
      <c r="CS321"/>
      <c r="CT321"/>
      <c r="CU321"/>
      <c r="CV321"/>
      <c r="CW321"/>
      <c r="CX321"/>
      <c r="CY321"/>
      <c r="CZ321"/>
      <c r="DA321"/>
      <c r="DB321"/>
      <c r="DC321"/>
      <c r="DD321"/>
      <c r="DE321"/>
      <c r="DF321"/>
      <c r="DG321"/>
      <c r="DH321"/>
      <c r="DI321"/>
      <c r="DJ321"/>
      <c r="DK321"/>
      <c r="DL321"/>
      <c r="DM321"/>
      <c r="DN321"/>
      <c r="DO321"/>
      <c r="DP321"/>
      <c r="DQ321"/>
      <c r="DR321"/>
      <c r="DS321"/>
      <c r="DT321"/>
      <c r="DU321"/>
      <c r="DV321"/>
      <c r="DW321"/>
      <c r="DX321"/>
      <c r="DY321"/>
      <c r="DZ321"/>
      <c r="EA321"/>
      <c r="EB321"/>
      <c r="EC321"/>
      <c r="ED321"/>
      <c r="EE321"/>
      <c r="EF321"/>
      <c r="EG321"/>
      <c r="EH321"/>
      <c r="EI321"/>
      <c r="EJ321"/>
      <c r="EK321"/>
      <c r="EL321"/>
      <c r="EM321"/>
      <c r="EN321"/>
      <c r="EO321"/>
      <c r="EP321"/>
      <c r="EQ321"/>
      <c r="ER321"/>
      <c r="ES321"/>
      <c r="ET321"/>
      <c r="EU321"/>
      <c r="EV321"/>
      <c r="EW321"/>
      <c r="EX321"/>
      <c r="EY321"/>
      <c r="EZ321"/>
      <c r="FA321"/>
      <c r="FB321"/>
      <c r="FC321"/>
      <c r="FD321"/>
      <c r="FE321"/>
      <c r="FF321"/>
      <c r="FG321"/>
      <c r="FH321"/>
      <c r="FI321"/>
      <c r="FJ321"/>
      <c r="FK321"/>
      <c r="FL321"/>
      <c r="FM321"/>
      <c r="FN321"/>
      <c r="FO321"/>
      <c r="FP321"/>
      <c r="FQ321"/>
      <c r="FR321"/>
      <c r="FS321"/>
      <c r="FT321"/>
      <c r="FU321"/>
      <c r="FV321"/>
      <c r="FW321"/>
      <c r="FX321"/>
      <c r="FY321"/>
      <c r="FZ321"/>
      <c r="GA321"/>
      <c r="GB321"/>
      <c r="GC321"/>
      <c r="GD321"/>
      <c r="GE321"/>
      <c r="GF321"/>
      <c r="GG321"/>
      <c r="GH321"/>
      <c r="GI321"/>
      <c r="GJ321"/>
      <c r="GK321"/>
      <c r="GL321"/>
      <c r="GM321"/>
      <c r="GN321"/>
      <c r="GO321"/>
      <c r="GP321"/>
      <c r="GQ321"/>
      <c r="GR321"/>
      <c r="GS321"/>
      <c r="GT321"/>
      <c r="GU321"/>
      <c r="GV321"/>
      <c r="GW321"/>
      <c r="GX321"/>
      <c r="GY321"/>
      <c r="GZ321"/>
      <c r="HA321"/>
      <c r="HB321"/>
      <c r="HC321"/>
      <c r="HD321"/>
      <c r="HE321"/>
      <c r="HF321"/>
      <c r="HG321"/>
      <c r="HH321"/>
      <c r="HI321"/>
      <c r="HJ321"/>
      <c r="HK321"/>
      <c r="HL321"/>
      <c r="HM321"/>
      <c r="HN321"/>
      <c r="HO321"/>
    </row>
    <row r="322" spans="1:223" ht="14.25" customHeight="1">
      <c r="A322" s="53"/>
      <c r="B322" s="154" t="s">
        <v>47</v>
      </c>
      <c r="C322" s="158">
        <v>57</v>
      </c>
      <c r="D322" s="158">
        <v>0</v>
      </c>
      <c r="E322" s="159">
        <v>0</v>
      </c>
      <c r="F322" s="160">
        <v>0</v>
      </c>
      <c r="G322" s="161">
        <v>58</v>
      </c>
      <c r="H322" s="240"/>
      <c r="I322" s="96"/>
      <c r="J322" s="149"/>
      <c r="K322" s="149"/>
      <c r="L322" s="150"/>
      <c r="M322" s="151"/>
      <c r="N322" s="60"/>
      <c r="O322" s="105"/>
      <c r="P322" s="106"/>
      <c r="Q322" s="97"/>
      <c r="R322" s="107"/>
      <c r="S322" s="109"/>
      <c r="T322" s="66"/>
      <c r="U322" s="66"/>
      <c r="V322" s="66"/>
      <c r="W322" s="66"/>
      <c r="X322" s="66"/>
      <c r="Y322" s="66"/>
      <c r="Z322" s="66"/>
      <c r="AA322" s="66"/>
      <c r="AB322" s="66"/>
      <c r="AC322" s="79"/>
      <c r="AD322" s="80"/>
      <c r="AE322" s="79"/>
      <c r="AF322" s="80"/>
      <c r="AG322" s="81"/>
      <c r="AH322" s="81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H322"/>
      <c r="CI322"/>
      <c r="CJ322"/>
      <c r="CK322"/>
      <c r="CL322"/>
      <c r="CM322"/>
      <c r="CN322"/>
      <c r="CO322"/>
      <c r="CP322"/>
      <c r="CQ322"/>
      <c r="CR322"/>
      <c r="CS322"/>
      <c r="CT322"/>
      <c r="CU322"/>
      <c r="CV322"/>
      <c r="CW322"/>
      <c r="CX322"/>
      <c r="CY322"/>
      <c r="CZ322"/>
      <c r="DA322"/>
      <c r="DB322"/>
      <c r="DC322"/>
      <c r="DD322"/>
      <c r="DE322"/>
      <c r="DF322"/>
      <c r="DG322"/>
      <c r="DH322"/>
      <c r="DI322"/>
      <c r="DJ322"/>
      <c r="DK322"/>
      <c r="DL322"/>
      <c r="DM322"/>
      <c r="DN322"/>
      <c r="DO322"/>
      <c r="DP322"/>
      <c r="DQ322"/>
      <c r="DR322"/>
      <c r="DS322"/>
      <c r="DT322"/>
      <c r="DU322"/>
      <c r="DV322"/>
      <c r="DW322"/>
      <c r="DX322"/>
      <c r="DY322"/>
      <c r="DZ322"/>
      <c r="EA322"/>
      <c r="EB322"/>
      <c r="EC322"/>
      <c r="ED322"/>
      <c r="EE322"/>
      <c r="EF322"/>
      <c r="EG322"/>
      <c r="EH322"/>
      <c r="EI322"/>
      <c r="EJ322"/>
      <c r="EK322"/>
      <c r="EL322"/>
      <c r="EM322"/>
      <c r="EN322"/>
      <c r="EO322"/>
      <c r="EP322"/>
      <c r="EQ322"/>
      <c r="ER322"/>
      <c r="ES322"/>
      <c r="ET322"/>
      <c r="EU322"/>
      <c r="EV322"/>
      <c r="EW322"/>
      <c r="EX322"/>
      <c r="EY322"/>
      <c r="EZ322"/>
      <c r="FA322"/>
      <c r="FB322"/>
      <c r="FC322"/>
      <c r="FD322"/>
      <c r="FE322"/>
      <c r="FF322"/>
      <c r="FG322"/>
      <c r="FH322"/>
      <c r="FI322"/>
      <c r="FJ322"/>
      <c r="FK322"/>
      <c r="FL322"/>
      <c r="FM322"/>
      <c r="FN322"/>
      <c r="FO322"/>
      <c r="FP322"/>
      <c r="FQ322"/>
      <c r="FR322"/>
      <c r="FS322"/>
      <c r="FT322"/>
      <c r="FU322"/>
      <c r="FV322"/>
      <c r="FW322"/>
      <c r="FX322"/>
      <c r="FY322"/>
      <c r="FZ322"/>
      <c r="GA322"/>
      <c r="GB322"/>
      <c r="GC322"/>
      <c r="GD322"/>
      <c r="GE322"/>
      <c r="GF322"/>
      <c r="GG322"/>
      <c r="GH322"/>
      <c r="GI322"/>
      <c r="GJ322"/>
      <c r="GK322"/>
      <c r="GL322"/>
      <c r="GM322"/>
      <c r="GN322"/>
      <c r="GO322"/>
      <c r="GP322"/>
      <c r="GQ322"/>
      <c r="GR322"/>
      <c r="GS322"/>
      <c r="GT322"/>
      <c r="GU322"/>
      <c r="GV322"/>
      <c r="GW322"/>
      <c r="GX322"/>
      <c r="GY322"/>
      <c r="GZ322"/>
      <c r="HA322"/>
      <c r="HB322"/>
      <c r="HC322"/>
      <c r="HD322"/>
      <c r="HE322"/>
      <c r="HF322"/>
      <c r="HG322"/>
      <c r="HH322"/>
      <c r="HI322"/>
      <c r="HJ322"/>
      <c r="HK322"/>
      <c r="HL322"/>
      <c r="HM322"/>
      <c r="HN322"/>
      <c r="HO322"/>
    </row>
    <row r="323" spans="1:223" ht="14.25" customHeight="1">
      <c r="A323" s="53"/>
      <c r="B323" s="154" t="s">
        <v>346</v>
      </c>
      <c r="C323" s="158">
        <v>16</v>
      </c>
      <c r="D323" s="158">
        <v>0</v>
      </c>
      <c r="E323" s="159">
        <v>0</v>
      </c>
      <c r="F323" s="160">
        <v>0</v>
      </c>
      <c r="G323" s="161">
        <v>16</v>
      </c>
      <c r="H323" s="240"/>
      <c r="I323" s="96"/>
      <c r="J323" s="149"/>
      <c r="K323" s="149"/>
      <c r="L323" s="150"/>
      <c r="M323" s="151"/>
      <c r="N323" s="60"/>
      <c r="O323" s="105"/>
      <c r="P323" s="106"/>
      <c r="Q323" s="97"/>
      <c r="R323" s="107"/>
      <c r="S323" s="109"/>
      <c r="T323" s="66"/>
      <c r="U323" s="66"/>
      <c r="V323" s="66"/>
      <c r="W323" s="66"/>
      <c r="X323" s="66"/>
      <c r="Y323" s="66"/>
      <c r="Z323" s="66"/>
      <c r="AA323" s="66"/>
      <c r="AB323" s="66"/>
      <c r="AC323" s="79"/>
      <c r="AD323" s="80"/>
      <c r="AE323" s="79"/>
      <c r="AF323" s="80"/>
      <c r="AG323" s="81"/>
      <c r="AH323" s="81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  <c r="CC323"/>
      <c r="CD323"/>
      <c r="CE323"/>
      <c r="CF323"/>
      <c r="CG323"/>
      <c r="CH323"/>
      <c r="CI323"/>
      <c r="CJ323"/>
      <c r="CK323"/>
      <c r="CL323"/>
      <c r="CM323"/>
      <c r="CN323"/>
      <c r="CO323"/>
      <c r="CP323"/>
      <c r="CQ323"/>
      <c r="CR323"/>
      <c r="CS323"/>
      <c r="CT323"/>
      <c r="CU323"/>
      <c r="CV323"/>
      <c r="CW323"/>
      <c r="CX323"/>
      <c r="CY323"/>
      <c r="CZ323"/>
      <c r="DA323"/>
      <c r="DB323"/>
      <c r="DC323"/>
      <c r="DD323"/>
      <c r="DE323"/>
      <c r="DF323"/>
      <c r="DG323"/>
      <c r="DH323"/>
      <c r="DI323"/>
      <c r="DJ323"/>
      <c r="DK323"/>
      <c r="DL323"/>
      <c r="DM323"/>
      <c r="DN323"/>
      <c r="DO323"/>
      <c r="DP323"/>
      <c r="DQ323"/>
      <c r="DR323"/>
      <c r="DS323"/>
      <c r="DT323"/>
      <c r="DU323"/>
      <c r="DV323"/>
      <c r="DW323"/>
      <c r="DX323"/>
      <c r="DY323"/>
      <c r="DZ323"/>
      <c r="EA323"/>
      <c r="EB323"/>
      <c r="EC323"/>
      <c r="ED323"/>
      <c r="EE323"/>
      <c r="EF323"/>
      <c r="EG323"/>
      <c r="EH323"/>
      <c r="EI323"/>
      <c r="EJ323"/>
      <c r="EK323"/>
      <c r="EL323"/>
      <c r="EM323"/>
      <c r="EN323"/>
      <c r="EO323"/>
      <c r="EP323"/>
      <c r="EQ323"/>
      <c r="ER323"/>
      <c r="ES323"/>
      <c r="ET323"/>
      <c r="EU323"/>
      <c r="EV323"/>
      <c r="EW323"/>
      <c r="EX323"/>
      <c r="EY323"/>
      <c r="EZ323"/>
      <c r="FA323"/>
      <c r="FB323"/>
      <c r="FC323"/>
      <c r="FD323"/>
      <c r="FE323"/>
      <c r="FF323"/>
      <c r="FG323"/>
      <c r="FH323"/>
      <c r="FI323"/>
      <c r="FJ323"/>
      <c r="FK323"/>
      <c r="FL323"/>
      <c r="FM323"/>
      <c r="FN323"/>
      <c r="FO323"/>
      <c r="FP323"/>
      <c r="FQ323"/>
      <c r="FR323"/>
      <c r="FS323"/>
      <c r="FT323"/>
      <c r="FU323"/>
      <c r="FV323"/>
      <c r="FW323"/>
      <c r="FX323"/>
      <c r="FY323"/>
      <c r="FZ323"/>
      <c r="GA323"/>
      <c r="GB323"/>
      <c r="GC323"/>
      <c r="GD323"/>
      <c r="GE323"/>
      <c r="GF323"/>
      <c r="GG323"/>
      <c r="GH323"/>
      <c r="GI323"/>
      <c r="GJ323"/>
      <c r="GK323"/>
      <c r="GL323"/>
      <c r="GM323"/>
      <c r="GN323"/>
      <c r="GO323"/>
      <c r="GP323"/>
      <c r="GQ323"/>
      <c r="GR323"/>
      <c r="GS323"/>
      <c r="GT323"/>
      <c r="GU323"/>
      <c r="GV323"/>
      <c r="GW323"/>
      <c r="GX323"/>
      <c r="GY323"/>
      <c r="GZ323"/>
      <c r="HA323"/>
      <c r="HB323"/>
      <c r="HC323"/>
      <c r="HD323"/>
      <c r="HE323"/>
      <c r="HF323"/>
      <c r="HG323"/>
      <c r="HH323"/>
      <c r="HI323"/>
      <c r="HJ323"/>
      <c r="HK323"/>
      <c r="HL323"/>
      <c r="HM323"/>
      <c r="HN323"/>
      <c r="HO323"/>
    </row>
    <row r="324" spans="1:223" ht="14.25" customHeight="1">
      <c r="A324" s="53"/>
      <c r="B324" s="153" t="s">
        <v>80</v>
      </c>
      <c r="C324" s="158">
        <v>28</v>
      </c>
      <c r="D324" s="158">
        <v>0</v>
      </c>
      <c r="E324" s="159">
        <v>1</v>
      </c>
      <c r="F324" s="160">
        <v>0</v>
      </c>
      <c r="G324" s="161">
        <v>29</v>
      </c>
      <c r="H324" s="240"/>
      <c r="I324" s="96"/>
      <c r="J324" s="149"/>
      <c r="K324" s="149"/>
      <c r="L324" s="150"/>
      <c r="M324" s="151"/>
      <c r="N324" s="149"/>
      <c r="O324" s="104"/>
      <c r="P324" s="97"/>
      <c r="Q324" s="97"/>
      <c r="R324" s="107"/>
      <c r="S324" s="109"/>
      <c r="T324" s="66"/>
      <c r="U324" s="66"/>
      <c r="V324" s="66"/>
      <c r="W324" s="66"/>
      <c r="X324" s="66"/>
      <c r="Y324" s="66"/>
      <c r="Z324" s="66"/>
      <c r="AA324" s="66"/>
      <c r="AB324" s="66"/>
      <c r="AC324" s="79"/>
      <c r="AD324" s="80"/>
      <c r="AE324" s="79"/>
      <c r="AF324" s="80"/>
      <c r="AG324" s="81"/>
      <c r="AH324" s="81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  <c r="BY324"/>
      <c r="BZ324"/>
      <c r="CA324"/>
      <c r="CB324"/>
      <c r="CC324"/>
      <c r="CD324"/>
      <c r="CE324"/>
      <c r="CF324"/>
      <c r="CG324"/>
      <c r="CH324"/>
      <c r="CI324"/>
      <c r="CJ324"/>
      <c r="CK324"/>
      <c r="CL324"/>
      <c r="CM324"/>
      <c r="CN324"/>
      <c r="CO324"/>
      <c r="CP324"/>
      <c r="CQ324"/>
      <c r="CR324"/>
      <c r="CS324"/>
      <c r="CT324"/>
      <c r="CU324"/>
      <c r="CV324"/>
      <c r="CW324"/>
      <c r="CX324"/>
      <c r="CY324"/>
      <c r="CZ324"/>
      <c r="DA324"/>
      <c r="DB324"/>
      <c r="DC324"/>
      <c r="DD324"/>
      <c r="DE324"/>
      <c r="DF324"/>
      <c r="DG324"/>
      <c r="DH324"/>
      <c r="DI324"/>
      <c r="DJ324"/>
      <c r="DK324"/>
      <c r="DL324"/>
      <c r="DM324"/>
      <c r="DN324"/>
      <c r="DO324"/>
      <c r="DP324"/>
      <c r="DQ324"/>
      <c r="DR324"/>
      <c r="DS324"/>
      <c r="DT324"/>
      <c r="DU324"/>
      <c r="DV324"/>
      <c r="DW324"/>
      <c r="DX324"/>
      <c r="DY324"/>
      <c r="DZ324"/>
      <c r="EA324"/>
      <c r="EB324"/>
      <c r="EC324"/>
      <c r="ED324"/>
      <c r="EE324"/>
      <c r="EF324"/>
      <c r="EG324"/>
      <c r="EH324"/>
      <c r="EI324"/>
      <c r="EJ324"/>
      <c r="EK324"/>
      <c r="EL324"/>
      <c r="EM324"/>
      <c r="EN324"/>
      <c r="EO324"/>
      <c r="EP324"/>
      <c r="EQ324"/>
      <c r="ER324"/>
      <c r="ES324"/>
      <c r="ET324"/>
      <c r="EU324"/>
      <c r="EV324"/>
      <c r="EW324"/>
      <c r="EX324"/>
      <c r="EY324"/>
      <c r="EZ324"/>
      <c r="FA324"/>
      <c r="FB324"/>
      <c r="FC324"/>
      <c r="FD324"/>
      <c r="FE324"/>
      <c r="FF324"/>
      <c r="FG324"/>
      <c r="FH324"/>
      <c r="FI324"/>
      <c r="FJ324"/>
      <c r="FK324"/>
      <c r="FL324"/>
      <c r="FM324"/>
      <c r="FN324"/>
      <c r="FO324"/>
      <c r="FP324"/>
      <c r="FQ324"/>
      <c r="FR324"/>
      <c r="FS324"/>
      <c r="FT324"/>
      <c r="FU324"/>
      <c r="FV324"/>
      <c r="FW324"/>
      <c r="FX324"/>
      <c r="FY324"/>
      <c r="FZ324"/>
      <c r="GA324"/>
      <c r="GB324"/>
      <c r="GC324"/>
      <c r="GD324"/>
      <c r="GE324"/>
      <c r="GF324"/>
      <c r="GG324"/>
      <c r="GH324"/>
      <c r="GI324"/>
      <c r="GJ324"/>
      <c r="GK324"/>
      <c r="GL324"/>
      <c r="GM324"/>
      <c r="GN324"/>
      <c r="GO324"/>
      <c r="GP324"/>
      <c r="GQ324"/>
      <c r="GR324"/>
      <c r="GS324"/>
      <c r="GT324"/>
      <c r="GU324"/>
      <c r="GV324"/>
      <c r="GW324"/>
      <c r="GX324"/>
      <c r="GY324"/>
      <c r="GZ324"/>
      <c r="HA324"/>
      <c r="HB324"/>
      <c r="HC324"/>
      <c r="HD324"/>
      <c r="HE324"/>
      <c r="HF324"/>
      <c r="HG324"/>
      <c r="HH324"/>
      <c r="HI324"/>
      <c r="HJ324"/>
      <c r="HK324"/>
      <c r="HL324"/>
      <c r="HM324"/>
      <c r="HN324"/>
      <c r="HO324"/>
    </row>
    <row r="325" spans="1:223" ht="14.25" customHeight="1">
      <c r="A325" s="53"/>
      <c r="B325" s="153" t="s">
        <v>347</v>
      </c>
      <c r="C325" s="158">
        <v>0</v>
      </c>
      <c r="D325" s="158">
        <v>0</v>
      </c>
      <c r="E325" s="159">
        <v>6</v>
      </c>
      <c r="F325" s="160">
        <v>0</v>
      </c>
      <c r="G325" s="158">
        <v>6</v>
      </c>
      <c r="H325" s="241"/>
      <c r="I325" s="96"/>
      <c r="J325" s="149"/>
      <c r="K325" s="149"/>
      <c r="L325" s="152"/>
      <c r="M325" s="151"/>
      <c r="N325" s="60"/>
      <c r="O325" s="111"/>
      <c r="P325" s="111"/>
      <c r="Q325" s="112"/>
      <c r="R325" s="113"/>
      <c r="S325" s="109"/>
      <c r="T325" s="66"/>
      <c r="U325" s="66"/>
      <c r="V325" s="66"/>
      <c r="W325" s="66"/>
      <c r="X325" s="66"/>
      <c r="Y325" s="66"/>
      <c r="Z325" s="66"/>
      <c r="AA325" s="66"/>
      <c r="AB325" s="66"/>
      <c r="AC325" s="79"/>
      <c r="AD325" s="80"/>
      <c r="AE325" s="79"/>
      <c r="AF325" s="80"/>
      <c r="AG325" s="81"/>
      <c r="AH325" s="81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/>
      <c r="CI325"/>
      <c r="CJ325"/>
      <c r="CK325"/>
      <c r="CL325"/>
      <c r="CM325"/>
      <c r="CN325"/>
      <c r="CO325"/>
      <c r="CP325"/>
      <c r="CQ325"/>
      <c r="CR325"/>
      <c r="CS325"/>
      <c r="CT325"/>
      <c r="CU325"/>
      <c r="CV325"/>
      <c r="CW325"/>
      <c r="CX325"/>
      <c r="CY325"/>
      <c r="CZ325"/>
      <c r="DA325"/>
      <c r="DB325"/>
      <c r="DC325"/>
      <c r="DD325"/>
      <c r="DE325"/>
      <c r="DF325"/>
      <c r="DG325"/>
      <c r="DH325"/>
      <c r="DI325"/>
      <c r="DJ325"/>
      <c r="DK325"/>
      <c r="DL325"/>
      <c r="DM325"/>
      <c r="DN325"/>
      <c r="DO325"/>
      <c r="DP325"/>
      <c r="DQ325"/>
      <c r="DR325"/>
      <c r="DS325"/>
      <c r="DT325"/>
      <c r="DU325"/>
      <c r="DV325"/>
      <c r="DW325"/>
      <c r="DX325"/>
      <c r="DY325"/>
      <c r="DZ325"/>
      <c r="EA325"/>
      <c r="EB325"/>
      <c r="EC325"/>
      <c r="ED325"/>
      <c r="EE325"/>
      <c r="EF325"/>
      <c r="EG325"/>
      <c r="EH325"/>
      <c r="EI325"/>
      <c r="EJ325"/>
      <c r="EK325"/>
      <c r="EL325"/>
      <c r="EM325"/>
      <c r="EN325"/>
      <c r="EO325"/>
      <c r="EP325"/>
      <c r="EQ325"/>
      <c r="ER325"/>
      <c r="ES325"/>
      <c r="ET325"/>
      <c r="EU325"/>
      <c r="EV325"/>
      <c r="EW325"/>
      <c r="EX325"/>
      <c r="EY325"/>
      <c r="EZ325"/>
      <c r="FA325"/>
      <c r="FB325"/>
      <c r="FC325"/>
      <c r="FD325"/>
      <c r="FE325"/>
      <c r="FF325"/>
      <c r="FG325"/>
      <c r="FH325"/>
      <c r="FI325"/>
      <c r="FJ325"/>
      <c r="FK325"/>
      <c r="FL325"/>
      <c r="FM325"/>
      <c r="FN325"/>
      <c r="FO325"/>
      <c r="FP325"/>
      <c r="FQ325"/>
      <c r="FR325"/>
      <c r="FS325"/>
      <c r="FT325"/>
      <c r="FU325"/>
      <c r="FV325"/>
      <c r="FW325"/>
      <c r="FX325"/>
      <c r="FY325"/>
      <c r="FZ325"/>
      <c r="GA325"/>
      <c r="GB325"/>
      <c r="GC325"/>
      <c r="GD325"/>
      <c r="GE325"/>
      <c r="GF325"/>
      <c r="GG325"/>
      <c r="GH325"/>
      <c r="GI325"/>
      <c r="GJ325"/>
      <c r="GK325"/>
      <c r="GL325"/>
      <c r="GM325"/>
      <c r="GN325"/>
      <c r="GO325"/>
      <c r="GP325"/>
      <c r="GQ325"/>
      <c r="GR325"/>
      <c r="GS325"/>
      <c r="GT325"/>
      <c r="GU325"/>
      <c r="GV325"/>
      <c r="GW325"/>
      <c r="GX325"/>
      <c r="GY325"/>
      <c r="GZ325"/>
      <c r="HA325"/>
      <c r="HB325"/>
      <c r="HC325"/>
      <c r="HD325"/>
      <c r="HE325"/>
      <c r="HF325"/>
      <c r="HG325"/>
      <c r="HH325"/>
      <c r="HI325"/>
      <c r="HJ325"/>
      <c r="HK325"/>
      <c r="HL325"/>
      <c r="HM325"/>
      <c r="HN325"/>
      <c r="HO325"/>
    </row>
    <row r="326" spans="1:223" ht="14.25" customHeight="1">
      <c r="A326" s="53"/>
      <c r="B326" s="154" t="s">
        <v>348</v>
      </c>
      <c r="C326" s="158">
        <v>0</v>
      </c>
      <c r="D326" s="158">
        <v>0</v>
      </c>
      <c r="E326" s="160">
        <v>0</v>
      </c>
      <c r="F326" s="160">
        <v>0</v>
      </c>
      <c r="G326" s="161">
        <v>0</v>
      </c>
      <c r="H326" s="242"/>
      <c r="I326" s="110"/>
      <c r="J326" s="152"/>
      <c r="K326" s="152"/>
      <c r="L326" s="152"/>
      <c r="M326" s="152"/>
      <c r="N326" s="60"/>
      <c r="O326" s="114"/>
      <c r="P326" s="114"/>
      <c r="Q326" s="115"/>
      <c r="R326" s="116"/>
      <c r="S326" s="109"/>
      <c r="T326" s="66"/>
      <c r="U326" s="66"/>
      <c r="V326" s="66"/>
      <c r="W326" s="66"/>
      <c r="X326" s="66"/>
      <c r="Y326" s="66"/>
      <c r="Z326" s="66"/>
      <c r="AA326" s="66"/>
      <c r="AB326" s="66"/>
      <c r="AC326" s="79"/>
      <c r="AD326" s="80"/>
      <c r="AE326" s="79"/>
      <c r="AF326" s="80"/>
      <c r="AG326" s="81"/>
      <c r="AH326" s="81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/>
      <c r="CN326"/>
      <c r="CO326"/>
      <c r="CP326"/>
      <c r="CQ326"/>
      <c r="CR326"/>
      <c r="CS326"/>
      <c r="CT326"/>
      <c r="CU326"/>
      <c r="CV326"/>
      <c r="CW326"/>
      <c r="CX326"/>
      <c r="CY326"/>
      <c r="CZ326"/>
      <c r="DA326"/>
      <c r="DB326"/>
      <c r="DC326"/>
      <c r="DD326"/>
      <c r="DE326"/>
      <c r="DF326"/>
      <c r="DG326"/>
      <c r="DH326"/>
      <c r="DI326"/>
      <c r="DJ326"/>
      <c r="DK326"/>
      <c r="DL326"/>
      <c r="DM326"/>
      <c r="DN326"/>
      <c r="DO326"/>
      <c r="DP326"/>
      <c r="DQ326"/>
      <c r="DR326"/>
      <c r="DS326"/>
      <c r="DT326"/>
      <c r="DU326"/>
      <c r="DV326"/>
      <c r="DW326"/>
      <c r="DX326"/>
      <c r="DY326"/>
      <c r="DZ326"/>
      <c r="EA326"/>
      <c r="EB326"/>
      <c r="EC326"/>
      <c r="ED326"/>
      <c r="EE326"/>
      <c r="EF326"/>
      <c r="EG326"/>
      <c r="EH326"/>
      <c r="EI326"/>
      <c r="EJ326"/>
      <c r="EK326"/>
      <c r="EL326"/>
      <c r="EM326"/>
      <c r="EN326"/>
      <c r="EO326"/>
      <c r="EP326"/>
      <c r="EQ326"/>
      <c r="ER326"/>
      <c r="ES326"/>
      <c r="ET326"/>
      <c r="EU326"/>
      <c r="EV326"/>
      <c r="EW326"/>
      <c r="EX326"/>
      <c r="EY326"/>
      <c r="EZ326"/>
      <c r="FA326"/>
      <c r="FB326"/>
      <c r="FC326"/>
      <c r="FD326"/>
      <c r="FE326"/>
      <c r="FF326"/>
      <c r="FG326"/>
      <c r="FH326"/>
      <c r="FI326"/>
      <c r="FJ326"/>
      <c r="FK326"/>
      <c r="FL326"/>
      <c r="FM326"/>
      <c r="FN326"/>
      <c r="FO326"/>
      <c r="FP326"/>
      <c r="FQ326"/>
      <c r="FR326"/>
      <c r="FS326"/>
      <c r="FT326"/>
      <c r="FU326"/>
      <c r="FV326"/>
      <c r="FW326"/>
      <c r="FX326"/>
      <c r="FY326"/>
      <c r="FZ326"/>
      <c r="GA326"/>
      <c r="GB326"/>
      <c r="GC326"/>
      <c r="GD326"/>
      <c r="GE326"/>
      <c r="GF326"/>
      <c r="GG326"/>
      <c r="GH326"/>
      <c r="GI326"/>
      <c r="GJ326"/>
      <c r="GK326"/>
      <c r="GL326"/>
      <c r="GM326"/>
      <c r="GN326"/>
      <c r="GO326"/>
      <c r="GP326"/>
      <c r="GQ326"/>
      <c r="GR326"/>
      <c r="GS326"/>
      <c r="GT326"/>
      <c r="GU326"/>
      <c r="GV326"/>
      <c r="GW326"/>
      <c r="GX326"/>
      <c r="GY326"/>
      <c r="GZ326"/>
      <c r="HA326"/>
      <c r="HB326"/>
      <c r="HC326"/>
      <c r="HD326"/>
      <c r="HE326"/>
      <c r="HF326"/>
      <c r="HG326"/>
      <c r="HH326"/>
      <c r="HI326"/>
      <c r="HJ326"/>
      <c r="HK326"/>
      <c r="HL326"/>
      <c r="HM326"/>
      <c r="HN326"/>
      <c r="HO326"/>
    </row>
    <row r="327" spans="1:223" ht="14.25" customHeight="1">
      <c r="A327" s="53"/>
      <c r="B327" s="154" t="s">
        <v>349</v>
      </c>
      <c r="C327" s="160">
        <v>0</v>
      </c>
      <c r="D327" s="160">
        <v>0</v>
      </c>
      <c r="E327" s="160">
        <v>0</v>
      </c>
      <c r="F327" s="160">
        <v>0</v>
      </c>
      <c r="G327" s="161">
        <v>0</v>
      </c>
      <c r="H327" s="242"/>
      <c r="I327" s="110"/>
      <c r="J327" s="152"/>
      <c r="K327" s="152"/>
      <c r="L327" s="152"/>
      <c r="M327" s="152"/>
      <c r="N327" s="60"/>
      <c r="O327" s="114"/>
      <c r="P327" s="114"/>
      <c r="Q327" s="115"/>
      <c r="R327" s="116"/>
      <c r="S327" s="109"/>
      <c r="T327" s="66"/>
      <c r="U327" s="66"/>
      <c r="V327" s="66"/>
      <c r="W327" s="66"/>
      <c r="X327" s="66"/>
      <c r="Y327" s="66"/>
      <c r="Z327" s="66"/>
      <c r="AA327" s="66"/>
      <c r="AB327" s="66"/>
      <c r="AC327" s="79"/>
      <c r="AD327" s="80"/>
      <c r="AE327" s="79"/>
      <c r="AF327" s="80"/>
      <c r="AG327" s="81"/>
      <c r="AH327" s="81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  <c r="CC327"/>
      <c r="CD327"/>
      <c r="CE327"/>
      <c r="CF327"/>
      <c r="CG327"/>
      <c r="CH327"/>
      <c r="CI327"/>
      <c r="CJ327"/>
      <c r="CK327"/>
      <c r="CL327"/>
      <c r="CM327"/>
      <c r="CN327"/>
      <c r="CO327"/>
      <c r="CP327"/>
      <c r="CQ327"/>
      <c r="CR327"/>
      <c r="CS327"/>
      <c r="CT327"/>
      <c r="CU327"/>
      <c r="CV327"/>
      <c r="CW327"/>
      <c r="CX327"/>
      <c r="CY327"/>
      <c r="CZ327"/>
      <c r="DA327"/>
      <c r="DB327"/>
      <c r="DC327"/>
      <c r="DD327"/>
      <c r="DE327"/>
      <c r="DF327"/>
      <c r="DG327"/>
      <c r="DH327"/>
      <c r="DI327"/>
      <c r="DJ327"/>
      <c r="DK327"/>
      <c r="DL327"/>
      <c r="DM327"/>
      <c r="DN327"/>
      <c r="DO327"/>
      <c r="DP327"/>
      <c r="DQ327"/>
      <c r="DR327"/>
      <c r="DS327"/>
      <c r="DT327"/>
      <c r="DU327"/>
      <c r="DV327"/>
      <c r="DW327"/>
      <c r="DX327"/>
      <c r="DY327"/>
      <c r="DZ327"/>
      <c r="EA327"/>
      <c r="EB327"/>
      <c r="EC327"/>
      <c r="ED327"/>
      <c r="EE327"/>
      <c r="EF327"/>
      <c r="EG327"/>
      <c r="EH327"/>
      <c r="EI327"/>
      <c r="EJ327"/>
      <c r="EK327"/>
      <c r="EL327"/>
      <c r="EM327"/>
      <c r="EN327"/>
      <c r="EO327"/>
      <c r="EP327"/>
      <c r="EQ327"/>
      <c r="ER327"/>
      <c r="ES327"/>
      <c r="ET327"/>
      <c r="EU327"/>
      <c r="EV327"/>
      <c r="EW327"/>
      <c r="EX327"/>
      <c r="EY327"/>
      <c r="EZ327"/>
      <c r="FA327"/>
      <c r="FB327"/>
      <c r="FC327"/>
      <c r="FD327"/>
      <c r="FE327"/>
      <c r="FF327"/>
      <c r="FG327"/>
      <c r="FH327"/>
      <c r="FI327"/>
      <c r="FJ327"/>
      <c r="FK327"/>
      <c r="FL327"/>
      <c r="FM327"/>
      <c r="FN327"/>
      <c r="FO327"/>
      <c r="FP327"/>
      <c r="FQ327"/>
      <c r="FR327"/>
      <c r="FS327"/>
      <c r="FT327"/>
      <c r="FU327"/>
      <c r="FV327"/>
      <c r="FW327"/>
      <c r="FX327"/>
      <c r="FY327"/>
      <c r="FZ327"/>
      <c r="GA327"/>
      <c r="GB327"/>
      <c r="GC327"/>
      <c r="GD327"/>
      <c r="GE327"/>
      <c r="GF327"/>
      <c r="GG327"/>
      <c r="GH327"/>
      <c r="GI327"/>
      <c r="GJ327"/>
      <c r="GK327"/>
      <c r="GL327"/>
      <c r="GM327"/>
      <c r="GN327"/>
      <c r="GO327"/>
      <c r="GP327"/>
      <c r="GQ327"/>
      <c r="GR327"/>
      <c r="GS327"/>
      <c r="GT327"/>
      <c r="GU327"/>
      <c r="GV327"/>
      <c r="GW327"/>
      <c r="GX327"/>
      <c r="GY327"/>
      <c r="GZ327"/>
      <c r="HA327"/>
      <c r="HB327"/>
      <c r="HC327"/>
      <c r="HD327"/>
      <c r="HE327"/>
      <c r="HF327"/>
      <c r="HG327"/>
      <c r="HH327"/>
      <c r="HI327"/>
      <c r="HJ327"/>
      <c r="HK327"/>
      <c r="HL327"/>
      <c r="HM327"/>
      <c r="HN327"/>
      <c r="HO327"/>
    </row>
    <row r="328" spans="1:223" ht="14.25" customHeight="1">
      <c r="A328" s="53"/>
      <c r="B328" s="154" t="s">
        <v>350</v>
      </c>
      <c r="C328" s="160">
        <v>1</v>
      </c>
      <c r="D328" s="160">
        <v>0</v>
      </c>
      <c r="E328" s="160">
        <v>0</v>
      </c>
      <c r="F328" s="160">
        <v>0</v>
      </c>
      <c r="G328" s="161">
        <v>1</v>
      </c>
      <c r="H328" s="242"/>
      <c r="I328" s="110"/>
      <c r="J328" s="152"/>
      <c r="K328" s="152"/>
      <c r="L328" s="152"/>
      <c r="M328" s="152"/>
      <c r="N328" s="60"/>
      <c r="O328" s="114"/>
      <c r="P328" s="114"/>
      <c r="Q328" s="115"/>
      <c r="R328" s="116"/>
      <c r="S328" s="109"/>
      <c r="T328" s="66"/>
      <c r="U328" s="66"/>
      <c r="V328" s="66"/>
      <c r="W328" s="66"/>
      <c r="X328" s="66"/>
      <c r="Y328" s="66"/>
      <c r="Z328" s="66"/>
      <c r="AA328" s="66"/>
      <c r="AB328" s="66"/>
      <c r="AC328" s="79"/>
      <c r="AD328" s="80"/>
      <c r="AE328" s="79"/>
      <c r="AF328" s="80"/>
      <c r="AG328" s="81"/>
      <c r="AH328" s="81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  <c r="CC328"/>
      <c r="CD328"/>
      <c r="CE328"/>
      <c r="CF328"/>
      <c r="CG328"/>
      <c r="CH328"/>
      <c r="CI328"/>
      <c r="CJ328"/>
      <c r="CK328"/>
      <c r="CL328"/>
      <c r="CM328"/>
      <c r="CN328"/>
      <c r="CO328"/>
      <c r="CP328"/>
      <c r="CQ328"/>
      <c r="CR328"/>
      <c r="CS328"/>
      <c r="CT328"/>
      <c r="CU328"/>
      <c r="CV328"/>
      <c r="CW328"/>
      <c r="CX328"/>
      <c r="CY328"/>
      <c r="CZ328"/>
      <c r="DA328"/>
      <c r="DB328"/>
      <c r="DC328"/>
      <c r="DD328"/>
      <c r="DE328"/>
      <c r="DF328"/>
      <c r="DG328"/>
      <c r="DH328"/>
      <c r="DI328"/>
      <c r="DJ328"/>
      <c r="DK328"/>
      <c r="DL328"/>
      <c r="DM328"/>
      <c r="DN328"/>
      <c r="DO328"/>
      <c r="DP328"/>
      <c r="DQ328"/>
      <c r="DR328"/>
      <c r="DS328"/>
      <c r="DT328"/>
      <c r="DU328"/>
      <c r="DV328"/>
      <c r="DW328"/>
      <c r="DX328"/>
      <c r="DY328"/>
      <c r="DZ328"/>
      <c r="EA328"/>
      <c r="EB328"/>
      <c r="EC328"/>
      <c r="ED328"/>
      <c r="EE328"/>
      <c r="EF328"/>
      <c r="EG328"/>
      <c r="EH328"/>
      <c r="EI328"/>
      <c r="EJ328"/>
      <c r="EK328"/>
      <c r="EL328"/>
      <c r="EM328"/>
      <c r="EN328"/>
      <c r="EO328"/>
      <c r="EP328"/>
      <c r="EQ328"/>
      <c r="ER328"/>
      <c r="ES328"/>
      <c r="ET328"/>
      <c r="EU328"/>
      <c r="EV328"/>
      <c r="EW328"/>
      <c r="EX328"/>
      <c r="EY328"/>
      <c r="EZ328"/>
      <c r="FA328"/>
      <c r="FB328"/>
      <c r="FC328"/>
      <c r="FD328"/>
      <c r="FE328"/>
      <c r="FF328"/>
      <c r="FG328"/>
      <c r="FH328"/>
      <c r="FI328"/>
      <c r="FJ328"/>
      <c r="FK328"/>
      <c r="FL328"/>
      <c r="FM328"/>
      <c r="FN328"/>
      <c r="FO328"/>
      <c r="FP328"/>
      <c r="FQ328"/>
      <c r="FR328"/>
      <c r="FS328"/>
      <c r="FT328"/>
      <c r="FU328"/>
      <c r="FV328"/>
      <c r="FW328"/>
      <c r="FX328"/>
      <c r="FY328"/>
      <c r="FZ328"/>
      <c r="GA328"/>
      <c r="GB328"/>
      <c r="GC328"/>
      <c r="GD328"/>
      <c r="GE328"/>
      <c r="GF328"/>
      <c r="GG328"/>
      <c r="GH328"/>
      <c r="GI328"/>
      <c r="GJ328"/>
      <c r="GK328"/>
      <c r="GL328"/>
      <c r="GM328"/>
      <c r="GN328"/>
      <c r="GO328"/>
      <c r="GP328"/>
      <c r="GQ328"/>
      <c r="GR328"/>
      <c r="GS328"/>
      <c r="GT328"/>
      <c r="GU328"/>
      <c r="GV328"/>
      <c r="GW328"/>
      <c r="GX328"/>
      <c r="GY328"/>
      <c r="GZ328"/>
      <c r="HA328"/>
      <c r="HB328"/>
      <c r="HC328"/>
      <c r="HD328"/>
      <c r="HE328"/>
      <c r="HF328"/>
      <c r="HG328"/>
      <c r="HH328"/>
      <c r="HI328"/>
      <c r="HJ328"/>
      <c r="HK328"/>
      <c r="HL328"/>
      <c r="HM328"/>
      <c r="HN328"/>
      <c r="HO328"/>
    </row>
    <row r="329" spans="1:223" ht="14.25" customHeight="1">
      <c r="A329" s="53"/>
      <c r="B329" s="154" t="s">
        <v>351</v>
      </c>
      <c r="C329" s="160">
        <v>0</v>
      </c>
      <c r="D329" s="160">
        <v>0</v>
      </c>
      <c r="E329" s="160">
        <v>0</v>
      </c>
      <c r="F329" s="160">
        <v>0</v>
      </c>
      <c r="G329" s="161">
        <v>0</v>
      </c>
      <c r="H329" s="242"/>
      <c r="I329" s="110"/>
      <c r="J329" s="152"/>
      <c r="K329" s="152"/>
      <c r="L329" s="152"/>
      <c r="M329" s="152"/>
      <c r="N329" s="60"/>
      <c r="O329" s="114"/>
      <c r="P329" s="114"/>
      <c r="Q329" s="115"/>
      <c r="R329" s="116"/>
      <c r="S329" s="109"/>
      <c r="T329" s="66"/>
      <c r="U329" s="66"/>
      <c r="V329" s="66"/>
      <c r="W329" s="66"/>
      <c r="X329" s="66"/>
      <c r="Y329" s="66"/>
      <c r="Z329" s="66"/>
      <c r="AA329" s="66"/>
      <c r="AB329" s="66"/>
      <c r="AC329" s="79"/>
      <c r="AD329" s="80"/>
      <c r="AE329" s="79"/>
      <c r="AF329" s="80"/>
      <c r="AG329" s="81"/>
      <c r="AH329" s="81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  <c r="BY329"/>
      <c r="BZ329"/>
      <c r="CA329"/>
      <c r="CB329"/>
      <c r="CC329"/>
      <c r="CD329"/>
      <c r="CE329"/>
      <c r="CF329"/>
      <c r="CG329"/>
      <c r="CH329"/>
      <c r="CI329"/>
      <c r="CJ329"/>
      <c r="CK329"/>
      <c r="CL329"/>
      <c r="CM329"/>
      <c r="CN329"/>
      <c r="CO329"/>
      <c r="CP329"/>
      <c r="CQ329"/>
      <c r="CR329"/>
      <c r="CS329"/>
      <c r="CT329"/>
      <c r="CU329"/>
      <c r="CV329"/>
      <c r="CW329"/>
      <c r="CX329"/>
      <c r="CY329"/>
      <c r="CZ329"/>
      <c r="DA329"/>
      <c r="DB329"/>
      <c r="DC329"/>
      <c r="DD329"/>
      <c r="DE329"/>
      <c r="DF329"/>
      <c r="DG329"/>
      <c r="DH329"/>
      <c r="DI329"/>
      <c r="DJ329"/>
      <c r="DK329"/>
      <c r="DL329"/>
      <c r="DM329"/>
      <c r="DN329"/>
      <c r="DO329"/>
      <c r="DP329"/>
      <c r="DQ329"/>
      <c r="DR329"/>
      <c r="DS329"/>
      <c r="DT329"/>
      <c r="DU329"/>
      <c r="DV329"/>
      <c r="DW329"/>
      <c r="DX329"/>
      <c r="DY329"/>
      <c r="DZ329"/>
      <c r="EA329"/>
      <c r="EB329"/>
      <c r="EC329"/>
      <c r="ED329"/>
      <c r="EE329"/>
      <c r="EF329"/>
      <c r="EG329"/>
      <c r="EH329"/>
      <c r="EI329"/>
      <c r="EJ329"/>
      <c r="EK329"/>
      <c r="EL329"/>
      <c r="EM329"/>
      <c r="EN329"/>
      <c r="EO329"/>
      <c r="EP329"/>
      <c r="EQ329"/>
      <c r="ER329"/>
      <c r="ES329"/>
      <c r="ET329"/>
      <c r="EU329"/>
      <c r="EV329"/>
      <c r="EW329"/>
      <c r="EX329"/>
      <c r="EY329"/>
      <c r="EZ329"/>
      <c r="FA329"/>
      <c r="FB329"/>
      <c r="FC329"/>
      <c r="FD329"/>
      <c r="FE329"/>
      <c r="FF329"/>
      <c r="FG329"/>
      <c r="FH329"/>
      <c r="FI329"/>
      <c r="FJ329"/>
      <c r="FK329"/>
      <c r="FL329"/>
      <c r="FM329"/>
      <c r="FN329"/>
      <c r="FO329"/>
      <c r="FP329"/>
      <c r="FQ329"/>
      <c r="FR329"/>
      <c r="FS329"/>
      <c r="FT329"/>
      <c r="FU329"/>
      <c r="FV329"/>
      <c r="FW329"/>
      <c r="FX329"/>
      <c r="FY329"/>
      <c r="FZ329"/>
      <c r="GA329"/>
      <c r="GB329"/>
      <c r="GC329"/>
      <c r="GD329"/>
      <c r="GE329"/>
      <c r="GF329"/>
      <c r="GG329"/>
      <c r="GH329"/>
      <c r="GI329"/>
      <c r="GJ329"/>
      <c r="GK329"/>
      <c r="GL329"/>
      <c r="GM329"/>
      <c r="GN329"/>
      <c r="GO329"/>
      <c r="GP329"/>
      <c r="GQ329"/>
      <c r="GR329"/>
      <c r="GS329"/>
      <c r="GT329"/>
      <c r="GU329"/>
      <c r="GV329"/>
      <c r="GW329"/>
      <c r="GX329"/>
      <c r="GY329"/>
      <c r="GZ329"/>
      <c r="HA329"/>
      <c r="HB329"/>
      <c r="HC329"/>
      <c r="HD329"/>
      <c r="HE329"/>
      <c r="HF329"/>
      <c r="HG329"/>
      <c r="HH329"/>
      <c r="HI329"/>
      <c r="HJ329"/>
      <c r="HK329"/>
      <c r="HL329"/>
      <c r="HM329"/>
      <c r="HN329"/>
      <c r="HO329"/>
    </row>
    <row r="330" spans="1:223" ht="14.25" customHeight="1">
      <c r="A330" s="53"/>
      <c r="B330" s="154" t="s">
        <v>352</v>
      </c>
      <c r="C330" s="160">
        <v>0</v>
      </c>
      <c r="D330" s="160">
        <v>0</v>
      </c>
      <c r="E330" s="160">
        <v>0</v>
      </c>
      <c r="F330" s="160">
        <v>0</v>
      </c>
      <c r="G330" s="161">
        <v>0</v>
      </c>
      <c r="H330" s="242"/>
      <c r="I330" s="110"/>
      <c r="J330" s="152"/>
      <c r="K330" s="152"/>
      <c r="L330" s="152"/>
      <c r="M330" s="152"/>
      <c r="N330" s="60"/>
      <c r="O330" s="114"/>
      <c r="P330" s="114"/>
      <c r="Q330" s="115"/>
      <c r="R330" s="116"/>
      <c r="S330" s="109"/>
      <c r="T330" s="66"/>
      <c r="U330" s="66"/>
      <c r="V330" s="66"/>
      <c r="W330" s="66"/>
      <c r="X330" s="66"/>
      <c r="Y330" s="66"/>
      <c r="Z330" s="66"/>
      <c r="AA330" s="66"/>
      <c r="AB330" s="66"/>
      <c r="AC330" s="79"/>
      <c r="AD330" s="80"/>
      <c r="AE330" s="79"/>
      <c r="AF330" s="80"/>
      <c r="AG330" s="81"/>
      <c r="AH330" s="81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  <c r="CD330"/>
      <c r="CE330"/>
      <c r="CF330"/>
      <c r="CG330"/>
      <c r="CH330"/>
      <c r="CI330"/>
      <c r="CJ330"/>
      <c r="CK330"/>
      <c r="CL330"/>
      <c r="CM330"/>
      <c r="CN330"/>
      <c r="CO330"/>
      <c r="CP330"/>
      <c r="CQ330"/>
      <c r="CR330"/>
      <c r="CS330"/>
      <c r="CT330"/>
      <c r="CU330"/>
      <c r="CV330"/>
      <c r="CW330"/>
      <c r="CX330"/>
      <c r="CY330"/>
      <c r="CZ330"/>
      <c r="DA330"/>
      <c r="DB330"/>
      <c r="DC330"/>
      <c r="DD330"/>
      <c r="DE330"/>
      <c r="DF330"/>
      <c r="DG330"/>
      <c r="DH330"/>
      <c r="DI330"/>
      <c r="DJ330"/>
      <c r="DK330"/>
      <c r="DL330"/>
      <c r="DM330"/>
      <c r="DN330"/>
      <c r="DO330"/>
      <c r="DP330"/>
      <c r="DQ330"/>
      <c r="DR330"/>
      <c r="DS330"/>
      <c r="DT330"/>
      <c r="DU330"/>
      <c r="DV330"/>
      <c r="DW330"/>
      <c r="DX330"/>
      <c r="DY330"/>
      <c r="DZ330"/>
      <c r="EA330"/>
      <c r="EB330"/>
      <c r="EC330"/>
      <c r="ED330"/>
      <c r="EE330"/>
      <c r="EF330"/>
      <c r="EG330"/>
      <c r="EH330"/>
      <c r="EI330"/>
      <c r="EJ330"/>
      <c r="EK330"/>
      <c r="EL330"/>
      <c r="EM330"/>
      <c r="EN330"/>
      <c r="EO330"/>
      <c r="EP330"/>
      <c r="EQ330"/>
      <c r="ER330"/>
      <c r="ES330"/>
      <c r="ET330"/>
      <c r="EU330"/>
      <c r="EV330"/>
      <c r="EW330"/>
      <c r="EX330"/>
      <c r="EY330"/>
      <c r="EZ330"/>
      <c r="FA330"/>
      <c r="FB330"/>
      <c r="FC330"/>
      <c r="FD330"/>
      <c r="FE330"/>
      <c r="FF330"/>
      <c r="FG330"/>
      <c r="FH330"/>
      <c r="FI330"/>
      <c r="FJ330"/>
      <c r="FK330"/>
      <c r="FL330"/>
      <c r="FM330"/>
      <c r="FN330"/>
      <c r="FO330"/>
      <c r="FP330"/>
      <c r="FQ330"/>
      <c r="FR330"/>
      <c r="FS330"/>
      <c r="FT330"/>
      <c r="FU330"/>
      <c r="FV330"/>
      <c r="FW330"/>
      <c r="FX330"/>
      <c r="FY330"/>
      <c r="FZ330"/>
      <c r="GA330"/>
      <c r="GB330"/>
      <c r="GC330"/>
      <c r="GD330"/>
      <c r="GE330"/>
      <c r="GF330"/>
      <c r="GG330"/>
      <c r="GH330"/>
      <c r="GI330"/>
      <c r="GJ330"/>
      <c r="GK330"/>
      <c r="GL330"/>
      <c r="GM330"/>
      <c r="GN330"/>
      <c r="GO330"/>
      <c r="GP330"/>
      <c r="GQ330"/>
      <c r="GR330"/>
      <c r="GS330"/>
      <c r="GT330"/>
      <c r="GU330"/>
      <c r="GV330"/>
      <c r="GW330"/>
      <c r="GX330"/>
      <c r="GY330"/>
      <c r="GZ330"/>
      <c r="HA330"/>
      <c r="HB330"/>
      <c r="HC330"/>
      <c r="HD330"/>
      <c r="HE330"/>
      <c r="HF330"/>
      <c r="HG330"/>
      <c r="HH330"/>
      <c r="HI330"/>
      <c r="HJ330"/>
      <c r="HK330"/>
      <c r="HL330"/>
      <c r="HM330"/>
      <c r="HN330"/>
      <c r="HO330"/>
    </row>
    <row r="331" spans="1:223" ht="14.25" customHeight="1">
      <c r="A331" s="53"/>
      <c r="B331" s="154" t="s">
        <v>353</v>
      </c>
      <c r="C331" s="160">
        <v>10</v>
      </c>
      <c r="D331" s="160">
        <v>0</v>
      </c>
      <c r="E331" s="160">
        <v>2</v>
      </c>
      <c r="F331" s="160">
        <v>0</v>
      </c>
      <c r="G331" s="161">
        <v>12</v>
      </c>
      <c r="H331" s="242"/>
      <c r="I331" s="110"/>
      <c r="J331" s="110"/>
      <c r="K331" s="110"/>
      <c r="L331" s="110"/>
      <c r="M331" s="110"/>
      <c r="N331" s="114"/>
      <c r="O331" s="114"/>
      <c r="P331" s="114"/>
      <c r="Q331" s="115"/>
      <c r="R331" s="116"/>
      <c r="S331" s="109"/>
      <c r="T331" s="66"/>
      <c r="U331" s="66"/>
      <c r="V331" s="66"/>
      <c r="W331" s="66"/>
      <c r="X331" s="66"/>
      <c r="Y331" s="66"/>
      <c r="Z331" s="66"/>
      <c r="AA331" s="66"/>
      <c r="AB331" s="66"/>
      <c r="AC331" s="79"/>
      <c r="AD331" s="80"/>
      <c r="AE331" s="79"/>
      <c r="AF331" s="80"/>
      <c r="AG331" s="81"/>
      <c r="AH331" s="8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  <c r="CG331"/>
      <c r="CH331"/>
      <c r="CI331"/>
      <c r="CJ331"/>
      <c r="CK331"/>
      <c r="CL331"/>
      <c r="CM331"/>
      <c r="CN331"/>
      <c r="CO331"/>
      <c r="CP331"/>
      <c r="CQ331"/>
      <c r="CR331"/>
      <c r="CS331"/>
      <c r="CT331"/>
      <c r="CU331"/>
      <c r="CV331"/>
      <c r="CW331"/>
      <c r="CX331"/>
      <c r="CY331"/>
      <c r="CZ331"/>
      <c r="DA331"/>
      <c r="DB331"/>
      <c r="DC331"/>
      <c r="DD331"/>
      <c r="DE331"/>
      <c r="DF331"/>
      <c r="DG331"/>
      <c r="DH331"/>
      <c r="DI331"/>
      <c r="DJ331"/>
      <c r="DK331"/>
      <c r="DL331"/>
      <c r="DM331"/>
      <c r="DN331"/>
      <c r="DO331"/>
      <c r="DP331"/>
      <c r="DQ331"/>
      <c r="DR331"/>
      <c r="DS331"/>
      <c r="DT331"/>
      <c r="DU331"/>
      <c r="DV331"/>
      <c r="DW331"/>
      <c r="DX331"/>
      <c r="DY331"/>
      <c r="DZ331"/>
      <c r="EA331"/>
      <c r="EB331"/>
      <c r="EC331"/>
      <c r="ED331"/>
      <c r="EE331"/>
      <c r="EF331"/>
      <c r="EG331"/>
      <c r="EH331"/>
      <c r="EI331"/>
      <c r="EJ331"/>
      <c r="EK331"/>
      <c r="EL331"/>
      <c r="EM331"/>
      <c r="EN331"/>
      <c r="EO331"/>
      <c r="EP331"/>
      <c r="EQ331"/>
      <c r="ER331"/>
      <c r="ES331"/>
      <c r="ET331"/>
      <c r="EU331"/>
      <c r="EV331"/>
      <c r="EW331"/>
      <c r="EX331"/>
      <c r="EY331"/>
      <c r="EZ331"/>
      <c r="FA331"/>
      <c r="FB331"/>
      <c r="FC331"/>
      <c r="FD331"/>
      <c r="FE331"/>
      <c r="FF331"/>
      <c r="FG331"/>
      <c r="FH331"/>
      <c r="FI331"/>
      <c r="FJ331"/>
      <c r="FK331"/>
      <c r="FL331"/>
      <c r="FM331"/>
      <c r="FN331"/>
      <c r="FO331"/>
      <c r="FP331"/>
      <c r="FQ331"/>
      <c r="FR331"/>
      <c r="FS331"/>
      <c r="FT331"/>
      <c r="FU331"/>
      <c r="FV331"/>
      <c r="FW331"/>
      <c r="FX331"/>
      <c r="FY331"/>
      <c r="FZ331"/>
      <c r="GA331"/>
      <c r="GB331"/>
      <c r="GC331"/>
      <c r="GD331"/>
      <c r="GE331"/>
      <c r="GF331"/>
      <c r="GG331"/>
      <c r="GH331"/>
      <c r="GI331"/>
      <c r="GJ331"/>
      <c r="GK331"/>
      <c r="GL331"/>
      <c r="GM331"/>
      <c r="GN331"/>
      <c r="GO331"/>
      <c r="GP331"/>
      <c r="GQ331"/>
      <c r="GR331"/>
      <c r="GS331"/>
      <c r="GT331"/>
      <c r="GU331"/>
      <c r="GV331"/>
      <c r="GW331"/>
      <c r="GX331"/>
      <c r="GY331"/>
      <c r="GZ331"/>
      <c r="HA331"/>
      <c r="HB331"/>
      <c r="HC331"/>
      <c r="HD331"/>
      <c r="HE331"/>
      <c r="HF331"/>
      <c r="HG331"/>
      <c r="HH331"/>
      <c r="HI331"/>
      <c r="HJ331"/>
      <c r="HK331"/>
      <c r="HL331"/>
      <c r="HM331"/>
      <c r="HN331"/>
      <c r="HO331"/>
    </row>
    <row r="332" spans="1:223" ht="14.25" customHeight="1">
      <c r="A332" s="53"/>
      <c r="B332" s="155" t="s">
        <v>340</v>
      </c>
      <c r="C332" s="158">
        <f>SUM(C315:C331)</f>
        <v>249</v>
      </c>
      <c r="D332" s="158">
        <f>SUBTOTAL(9,D315:D331)</f>
        <v>2</v>
      </c>
      <c r="E332" s="158">
        <f>SUBTOTAL(9,E315:E331)</f>
        <v>48</v>
      </c>
      <c r="F332" s="158">
        <f>SUM(F315:F331)</f>
        <v>1</v>
      </c>
      <c r="G332" s="158">
        <f>SUBTOTAL(9,G315:G331)</f>
        <v>300</v>
      </c>
      <c r="H332" s="242"/>
      <c r="I332" s="110"/>
      <c r="J332" s="110"/>
      <c r="K332" s="110"/>
      <c r="L332" s="110"/>
      <c r="M332" s="110"/>
      <c r="N332" s="114"/>
      <c r="O332" s="114"/>
      <c r="P332" s="114"/>
      <c r="Q332" s="115"/>
      <c r="R332" s="116"/>
      <c r="S332" s="109"/>
      <c r="T332" s="66"/>
      <c r="U332" s="66"/>
      <c r="V332" s="66"/>
      <c r="W332" s="66"/>
      <c r="X332" s="66"/>
      <c r="Y332" s="66"/>
      <c r="Z332" s="66"/>
      <c r="AA332" s="66"/>
      <c r="AB332" s="66"/>
      <c r="AC332" s="79"/>
      <c r="AD332" s="80"/>
      <c r="AE332" s="79"/>
      <c r="AF332" s="80"/>
      <c r="AG332" s="81"/>
      <c r="AH332" s="81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  <c r="CH332"/>
      <c r="CI332"/>
      <c r="CJ332"/>
      <c r="CK332"/>
      <c r="CL332"/>
      <c r="CM332"/>
      <c r="CN332"/>
      <c r="CO332"/>
      <c r="CP332"/>
      <c r="CQ332"/>
      <c r="CR332"/>
      <c r="CS332"/>
      <c r="CT332"/>
      <c r="CU332"/>
      <c r="CV332"/>
      <c r="CW332"/>
      <c r="CX332"/>
      <c r="CY332"/>
      <c r="CZ332"/>
      <c r="DA332"/>
      <c r="DB332"/>
      <c r="DC332"/>
      <c r="DD332"/>
      <c r="DE332"/>
      <c r="DF332"/>
      <c r="DG332"/>
      <c r="DH332"/>
      <c r="DI332"/>
      <c r="DJ332"/>
      <c r="DK332"/>
      <c r="DL332"/>
      <c r="DM332"/>
      <c r="DN332"/>
      <c r="DO332"/>
      <c r="DP332"/>
      <c r="DQ332"/>
      <c r="DR332"/>
      <c r="DS332"/>
      <c r="DT332"/>
      <c r="DU332"/>
      <c r="DV332"/>
      <c r="DW332"/>
      <c r="DX332"/>
      <c r="DY332"/>
      <c r="DZ332"/>
      <c r="EA332"/>
      <c r="EB332"/>
      <c r="EC332"/>
      <c r="ED332"/>
      <c r="EE332"/>
      <c r="EF332"/>
      <c r="EG332"/>
      <c r="EH332"/>
      <c r="EI332"/>
      <c r="EJ332"/>
      <c r="EK332"/>
      <c r="EL332"/>
      <c r="EM332"/>
      <c r="EN332"/>
      <c r="EO332"/>
      <c r="EP332"/>
      <c r="EQ332"/>
      <c r="ER332"/>
      <c r="ES332"/>
      <c r="ET332"/>
      <c r="EU332"/>
      <c r="EV332"/>
      <c r="EW332"/>
      <c r="EX332"/>
      <c r="EY332"/>
      <c r="EZ332"/>
      <c r="FA332"/>
      <c r="FB332"/>
      <c r="FC332"/>
      <c r="FD332"/>
      <c r="FE332"/>
      <c r="FF332"/>
      <c r="FG332"/>
      <c r="FH332"/>
      <c r="FI332"/>
      <c r="FJ332"/>
      <c r="FK332"/>
      <c r="FL332"/>
      <c r="FM332"/>
      <c r="FN332"/>
      <c r="FO332"/>
      <c r="FP332"/>
      <c r="FQ332"/>
      <c r="FR332"/>
      <c r="FS332"/>
      <c r="FT332"/>
      <c r="FU332"/>
      <c r="FV332"/>
      <c r="FW332"/>
      <c r="FX332"/>
      <c r="FY332"/>
      <c r="FZ332"/>
      <c r="GA332"/>
      <c r="GB332"/>
      <c r="GC332"/>
      <c r="GD332"/>
      <c r="GE332"/>
      <c r="GF332"/>
      <c r="GG332"/>
      <c r="GH332"/>
      <c r="GI332"/>
      <c r="GJ332"/>
      <c r="GK332"/>
      <c r="GL332"/>
      <c r="GM332"/>
      <c r="GN332"/>
      <c r="GO332"/>
      <c r="GP332"/>
      <c r="GQ332"/>
      <c r="GR332"/>
      <c r="GS332"/>
      <c r="GT332"/>
      <c r="GU332"/>
      <c r="GV332"/>
      <c r="GW332"/>
      <c r="GX332"/>
      <c r="GY332"/>
      <c r="GZ332"/>
      <c r="HA332"/>
      <c r="HB332"/>
      <c r="HC332"/>
      <c r="HD332"/>
      <c r="HE332"/>
      <c r="HF332"/>
      <c r="HG332"/>
      <c r="HH332"/>
      <c r="HI332"/>
      <c r="HJ332"/>
      <c r="HK332"/>
      <c r="HL332"/>
      <c r="HM332"/>
      <c r="HN332"/>
      <c r="HO332"/>
    </row>
    <row r="333" spans="1:223" ht="14.25" customHeight="1">
      <c r="A333" s="53"/>
      <c r="B333" s="84"/>
      <c r="C333" s="84"/>
      <c r="D333" s="117"/>
      <c r="E333" s="110"/>
      <c r="F333" s="110"/>
      <c r="G333" s="110"/>
      <c r="H333" s="242"/>
      <c r="I333" s="110"/>
      <c r="J333" s="110"/>
      <c r="K333" s="110"/>
      <c r="L333" s="110"/>
      <c r="M333" s="110"/>
      <c r="N333" s="114"/>
      <c r="O333" s="114"/>
      <c r="P333" s="114"/>
      <c r="Q333" s="115"/>
      <c r="R333" s="116"/>
      <c r="S333" s="109"/>
      <c r="T333" s="66"/>
      <c r="U333" s="66"/>
      <c r="V333" s="66"/>
      <c r="W333" s="66"/>
      <c r="X333" s="66"/>
      <c r="Y333" s="66"/>
      <c r="Z333" s="66"/>
      <c r="AA333" s="66"/>
      <c r="AB333" s="66"/>
      <c r="AC333" s="79"/>
      <c r="AD333" s="80"/>
      <c r="AE333" s="79"/>
      <c r="AF333" s="80"/>
      <c r="AG333" s="81"/>
      <c r="AH333" s="81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/>
      <c r="CG333"/>
      <c r="CH333"/>
      <c r="CI333"/>
      <c r="CJ333"/>
      <c r="CK333"/>
      <c r="CL333"/>
      <c r="CM333"/>
      <c r="CN333"/>
      <c r="CO333"/>
      <c r="CP333"/>
      <c r="CQ333"/>
      <c r="CR333"/>
      <c r="CS333"/>
      <c r="CT333"/>
      <c r="CU333"/>
      <c r="CV333"/>
      <c r="CW333"/>
      <c r="CX333"/>
      <c r="CY333"/>
      <c r="CZ333"/>
      <c r="DA333"/>
      <c r="DB333"/>
      <c r="DC333"/>
      <c r="DD333"/>
      <c r="DE333"/>
      <c r="DF333"/>
      <c r="DG333"/>
      <c r="DH333"/>
      <c r="DI333"/>
      <c r="DJ333"/>
      <c r="DK333"/>
      <c r="DL333"/>
      <c r="DM333"/>
      <c r="DN333"/>
      <c r="DO333"/>
      <c r="DP333"/>
      <c r="DQ333"/>
      <c r="DR333"/>
      <c r="DS333"/>
      <c r="DT333"/>
      <c r="DU333"/>
      <c r="DV333"/>
      <c r="DW333"/>
      <c r="DX333"/>
      <c r="DY333"/>
      <c r="DZ333"/>
      <c r="EA333"/>
      <c r="EB333"/>
      <c r="EC333"/>
      <c r="ED333"/>
      <c r="EE333"/>
      <c r="EF333"/>
      <c r="EG333"/>
      <c r="EH333"/>
      <c r="EI333"/>
      <c r="EJ333"/>
      <c r="EK333"/>
      <c r="EL333"/>
      <c r="EM333"/>
      <c r="EN333"/>
      <c r="EO333"/>
      <c r="EP333"/>
      <c r="EQ333"/>
      <c r="ER333"/>
      <c r="ES333"/>
      <c r="ET333"/>
      <c r="EU333"/>
      <c r="EV333"/>
      <c r="EW333"/>
      <c r="EX333"/>
      <c r="EY333"/>
      <c r="EZ333"/>
      <c r="FA333"/>
      <c r="FB333"/>
      <c r="FC333"/>
      <c r="FD333"/>
      <c r="FE333"/>
      <c r="FF333"/>
      <c r="FG333"/>
      <c r="FH333"/>
      <c r="FI333"/>
      <c r="FJ333"/>
      <c r="FK333"/>
      <c r="FL333"/>
      <c r="FM333"/>
      <c r="FN333"/>
      <c r="FO333"/>
      <c r="FP333"/>
      <c r="FQ333"/>
      <c r="FR333"/>
      <c r="FS333"/>
      <c r="FT333"/>
      <c r="FU333"/>
      <c r="FV333"/>
      <c r="FW333"/>
      <c r="FX333"/>
      <c r="FY333"/>
      <c r="FZ333"/>
      <c r="GA333"/>
      <c r="GB333"/>
      <c r="GC333"/>
      <c r="GD333"/>
      <c r="GE333"/>
      <c r="GF333"/>
      <c r="GG333"/>
      <c r="GH333"/>
      <c r="GI333"/>
      <c r="GJ333"/>
      <c r="GK333"/>
      <c r="GL333"/>
      <c r="GM333"/>
      <c r="GN333"/>
      <c r="GO333"/>
      <c r="GP333"/>
      <c r="GQ333"/>
      <c r="GR333"/>
      <c r="GS333"/>
      <c r="GT333"/>
      <c r="GU333"/>
      <c r="GV333"/>
      <c r="GW333"/>
      <c r="GX333"/>
      <c r="GY333"/>
      <c r="GZ333"/>
      <c r="HA333"/>
      <c r="HB333"/>
      <c r="HC333"/>
      <c r="HD333"/>
      <c r="HE333"/>
      <c r="HF333"/>
      <c r="HG333"/>
      <c r="HH333"/>
      <c r="HI333"/>
      <c r="HJ333"/>
      <c r="HK333"/>
      <c r="HL333"/>
      <c r="HM333"/>
      <c r="HN333"/>
      <c r="HO333"/>
    </row>
    <row r="334" spans="1:223" s="118" customFormat="1" ht="12.75">
      <c r="A334" s="53"/>
      <c r="B334" s="254"/>
      <c r="C334" s="121"/>
      <c r="D334" s="128"/>
      <c r="E334" s="128"/>
      <c r="F334" s="128"/>
      <c r="G334" s="128"/>
      <c r="H334" s="243"/>
      <c r="I334" s="128"/>
      <c r="J334" s="128"/>
      <c r="K334" s="128"/>
      <c r="L334" s="127"/>
      <c r="M334" s="67"/>
      <c r="N334" s="67"/>
      <c r="O334" s="126"/>
      <c r="P334" s="67"/>
      <c r="Q334" s="67"/>
      <c r="R334" s="133"/>
      <c r="S334" s="119"/>
      <c r="T334" s="134"/>
      <c r="U334" s="134"/>
      <c r="V334" s="134"/>
      <c r="W334" s="134"/>
      <c r="X334" s="134"/>
      <c r="Y334" s="134"/>
      <c r="Z334" s="134"/>
      <c r="AA334" s="134"/>
      <c r="AB334" s="134"/>
      <c r="AC334" s="67"/>
      <c r="AD334" s="67"/>
      <c r="AE334" s="131"/>
      <c r="AF334" s="67"/>
      <c r="AG334" s="132"/>
      <c r="AH334" s="132"/>
    </row>
    <row r="335" spans="1:223" s="118" customFormat="1" ht="12.75">
      <c r="A335" s="1"/>
      <c r="B335" s="135" t="s">
        <v>355</v>
      </c>
      <c r="C335" s="123">
        <v>2014</v>
      </c>
      <c r="D335" s="136" t="s">
        <v>354</v>
      </c>
      <c r="E335" s="130"/>
      <c r="F335" s="137"/>
      <c r="G335" s="129"/>
      <c r="H335" s="244"/>
      <c r="I335" s="121"/>
      <c r="J335" s="121"/>
      <c r="K335" s="121"/>
      <c r="L335" s="129"/>
      <c r="M335" s="121"/>
      <c r="N335" s="121"/>
      <c r="O335" s="125"/>
      <c r="P335" s="121"/>
      <c r="Q335" s="121"/>
      <c r="R335" s="129"/>
      <c r="S335" s="122"/>
      <c r="T335" s="124"/>
      <c r="U335" s="124"/>
      <c r="V335" s="124"/>
      <c r="W335" s="124"/>
      <c r="X335" s="124"/>
      <c r="Y335" s="124"/>
      <c r="Z335" s="124"/>
      <c r="AA335" s="124"/>
      <c r="AB335" s="124"/>
      <c r="AC335" s="121"/>
      <c r="AD335" s="121"/>
      <c r="AE335" s="120"/>
      <c r="AF335" s="121"/>
      <c r="AG335" s="122"/>
      <c r="AH335" s="122"/>
    </row>
    <row r="336" spans="1:223" s="118" customFormat="1" ht="12.75" customHeight="1">
      <c r="A336" s="1"/>
      <c r="B336" s="255" t="s">
        <v>356</v>
      </c>
      <c r="C336" s="10">
        <f>COUNTIF(I1:I306,"Jan/14")</f>
        <v>9</v>
      </c>
      <c r="D336" s="138">
        <f>C336/C348</f>
        <v>0.03</v>
      </c>
      <c r="E336" s="130"/>
      <c r="F336" s="137"/>
      <c r="G336" s="129"/>
      <c r="H336" s="244"/>
      <c r="I336" s="121"/>
      <c r="J336" s="121"/>
      <c r="K336" s="121"/>
      <c r="L336" s="129"/>
      <c r="M336" s="121"/>
      <c r="N336" s="121"/>
      <c r="O336" s="125"/>
      <c r="P336" s="121"/>
      <c r="Q336" s="121"/>
      <c r="R336" s="129"/>
      <c r="S336" s="122"/>
      <c r="T336" s="124"/>
      <c r="U336" s="124"/>
      <c r="V336" s="124"/>
      <c r="W336" s="124"/>
      <c r="X336" s="124"/>
      <c r="Y336" s="124"/>
      <c r="Z336" s="124"/>
      <c r="AA336" s="124"/>
      <c r="AB336" s="124"/>
      <c r="AC336" s="121"/>
      <c r="AD336" s="121"/>
      <c r="AE336" s="120"/>
      <c r="AF336" s="121"/>
      <c r="AG336" s="122"/>
      <c r="AH336" s="122"/>
    </row>
    <row r="337" spans="1:34" s="118" customFormat="1" ht="13.5" customHeight="1">
      <c r="A337" s="1"/>
      <c r="B337" s="255" t="s">
        <v>357</v>
      </c>
      <c r="C337" s="10">
        <f>COUNTIF(I1:I306,"Fev/14")</f>
        <v>68</v>
      </c>
      <c r="D337" s="138">
        <f>C337/C348</f>
        <v>0.22666666666666666</v>
      </c>
      <c r="E337" s="130"/>
      <c r="F337" s="137"/>
      <c r="G337" s="129"/>
      <c r="H337" s="244"/>
      <c r="I337" s="121"/>
      <c r="J337" s="121"/>
      <c r="K337" s="121"/>
      <c r="L337" s="129"/>
      <c r="M337" s="121"/>
      <c r="N337" s="121"/>
      <c r="O337" s="125"/>
      <c r="P337" s="121"/>
      <c r="Q337" s="121"/>
      <c r="R337" s="129"/>
      <c r="S337" s="122"/>
      <c r="T337" s="124"/>
      <c r="U337" s="124"/>
      <c r="V337" s="124"/>
      <c r="W337" s="124"/>
      <c r="X337" s="124"/>
      <c r="Y337" s="124"/>
      <c r="Z337" s="124"/>
      <c r="AA337" s="124"/>
      <c r="AB337" s="124"/>
      <c r="AC337" s="121"/>
      <c r="AD337" s="121"/>
      <c r="AE337" s="120"/>
      <c r="AF337" s="121"/>
      <c r="AG337" s="122"/>
      <c r="AH337" s="122"/>
    </row>
    <row r="338" spans="1:34" s="118" customFormat="1" ht="12.75">
      <c r="A338" s="1"/>
      <c r="B338" s="255" t="s">
        <v>358</v>
      </c>
      <c r="C338" s="10">
        <f>COUNTIF(I1:I306,"Mar/14")</f>
        <v>15</v>
      </c>
      <c r="D338" s="138">
        <f>C338/C348</f>
        <v>0.05</v>
      </c>
      <c r="E338" s="130"/>
      <c r="F338" s="128"/>
      <c r="G338" s="129"/>
      <c r="H338" s="244"/>
      <c r="I338" s="121"/>
      <c r="J338" s="121"/>
      <c r="K338" s="121"/>
      <c r="L338" s="129"/>
      <c r="M338" s="121"/>
      <c r="N338" s="121"/>
      <c r="O338" s="125"/>
      <c r="P338" s="121"/>
      <c r="Q338" s="121"/>
      <c r="R338" s="129"/>
      <c r="S338" s="122"/>
      <c r="T338" s="124"/>
      <c r="U338" s="124"/>
      <c r="V338" s="124"/>
      <c r="W338" s="124"/>
      <c r="X338" s="124"/>
      <c r="Y338" s="124"/>
      <c r="Z338" s="124"/>
      <c r="AA338" s="124"/>
      <c r="AB338" s="124"/>
      <c r="AC338" s="121"/>
      <c r="AD338" s="121"/>
      <c r="AE338" s="120"/>
      <c r="AF338" s="121"/>
      <c r="AG338" s="122"/>
      <c r="AH338" s="122"/>
    </row>
    <row r="339" spans="1:34" s="118" customFormat="1" ht="12.75">
      <c r="A339" s="1"/>
      <c r="B339" s="255" t="s">
        <v>359</v>
      </c>
      <c r="C339" s="10">
        <f>COUNTIF(I1:I306,"Abr/14")</f>
        <v>22</v>
      </c>
      <c r="D339" s="138">
        <f>C339/C348</f>
        <v>7.3333333333333334E-2</v>
      </c>
      <c r="E339" s="130"/>
      <c r="F339" s="133"/>
      <c r="G339" s="129"/>
      <c r="H339" s="244"/>
      <c r="I339" s="121"/>
      <c r="J339" s="121"/>
      <c r="K339" s="121"/>
      <c r="L339" s="129"/>
      <c r="M339" s="121"/>
      <c r="N339" s="121"/>
      <c r="O339" s="125"/>
      <c r="P339" s="121"/>
      <c r="Q339" s="121"/>
      <c r="R339" s="129"/>
      <c r="S339" s="122"/>
      <c r="T339" s="124"/>
      <c r="U339" s="124"/>
      <c r="V339" s="124"/>
      <c r="W339" s="124"/>
      <c r="X339" s="124"/>
      <c r="Y339" s="124"/>
      <c r="Z339" s="124"/>
      <c r="AA339" s="124"/>
      <c r="AB339" s="124"/>
      <c r="AC339" s="121"/>
      <c r="AD339" s="121"/>
      <c r="AE339" s="120"/>
      <c r="AF339" s="121"/>
      <c r="AG339" s="122"/>
      <c r="AH339" s="122"/>
    </row>
    <row r="340" spans="1:34" s="118" customFormat="1" ht="12.75">
      <c r="A340" s="1"/>
      <c r="B340" s="255" t="s">
        <v>360</v>
      </c>
      <c r="C340" s="10">
        <f>COUNTIF(I1:I306,"Mai/14")</f>
        <v>9</v>
      </c>
      <c r="D340" s="138">
        <f>C340/C348</f>
        <v>0.03</v>
      </c>
      <c r="E340" s="130"/>
      <c r="F340" s="133"/>
      <c r="G340" s="129"/>
      <c r="H340" s="244"/>
      <c r="I340" s="121"/>
      <c r="J340" s="121"/>
      <c r="K340" s="121"/>
      <c r="L340" s="129"/>
      <c r="M340" s="121"/>
      <c r="N340" s="121"/>
      <c r="O340" s="125"/>
      <c r="P340" s="121"/>
      <c r="Q340" s="121"/>
      <c r="R340" s="129"/>
      <c r="S340" s="122"/>
      <c r="T340" s="124"/>
      <c r="U340" s="124"/>
      <c r="V340" s="124"/>
      <c r="W340" s="124"/>
      <c r="X340" s="124"/>
      <c r="Y340" s="124"/>
      <c r="Z340" s="124"/>
      <c r="AA340" s="124"/>
      <c r="AB340" s="124"/>
      <c r="AC340" s="121"/>
      <c r="AD340" s="121"/>
      <c r="AE340" s="120"/>
      <c r="AF340" s="121"/>
      <c r="AG340" s="122"/>
      <c r="AH340" s="122"/>
    </row>
    <row r="341" spans="1:34" s="118" customFormat="1" ht="12.75">
      <c r="A341" s="1"/>
      <c r="B341" s="255" t="s">
        <v>361</v>
      </c>
      <c r="C341" s="10">
        <f>COUNTIF(I1:I306,"Jun/14")</f>
        <v>124</v>
      </c>
      <c r="D341" s="138">
        <f>C341/C348</f>
        <v>0.41333333333333333</v>
      </c>
      <c r="E341" s="130"/>
      <c r="F341" s="133"/>
      <c r="G341" s="129"/>
      <c r="H341" s="244"/>
      <c r="I341" s="121"/>
      <c r="J341" s="121"/>
      <c r="K341" s="121"/>
      <c r="L341" s="129"/>
      <c r="M341" s="121"/>
      <c r="N341" s="121"/>
      <c r="O341" s="125"/>
      <c r="P341" s="121"/>
      <c r="Q341" s="121"/>
      <c r="R341" s="129"/>
      <c r="S341" s="122"/>
      <c r="T341" s="124"/>
      <c r="U341" s="124"/>
      <c r="V341" s="124"/>
      <c r="W341" s="124"/>
      <c r="X341" s="124"/>
      <c r="Y341" s="124"/>
      <c r="Z341" s="124"/>
      <c r="AA341" s="124"/>
      <c r="AB341" s="124"/>
      <c r="AC341" s="121"/>
      <c r="AD341" s="121"/>
      <c r="AE341" s="120"/>
      <c r="AF341" s="121"/>
      <c r="AG341" s="122"/>
      <c r="AH341" s="122"/>
    </row>
    <row r="342" spans="1:34" s="118" customFormat="1" ht="12.75">
      <c r="A342" s="1"/>
      <c r="B342" s="255" t="s">
        <v>362</v>
      </c>
      <c r="C342" s="10">
        <f>COUNTIF(I1:I306,"Jul/14")</f>
        <v>6</v>
      </c>
      <c r="D342" s="138">
        <f>C342/C348</f>
        <v>0.02</v>
      </c>
      <c r="E342" s="130"/>
      <c r="F342" s="133"/>
      <c r="G342" s="129"/>
      <c r="H342" s="244"/>
      <c r="I342" s="121"/>
      <c r="J342" s="121"/>
      <c r="K342" s="121"/>
      <c r="L342" s="129"/>
      <c r="M342" s="121"/>
      <c r="N342" s="121"/>
      <c r="O342" s="125"/>
      <c r="P342" s="121"/>
      <c r="Q342" s="121"/>
      <c r="R342" s="129"/>
      <c r="S342" s="122"/>
      <c r="T342" s="124"/>
      <c r="U342" s="124"/>
      <c r="V342" s="124"/>
      <c r="W342" s="124"/>
      <c r="X342" s="124"/>
      <c r="Y342" s="124"/>
      <c r="Z342" s="124"/>
      <c r="AA342" s="124"/>
      <c r="AB342" s="124"/>
      <c r="AC342" s="121"/>
      <c r="AD342" s="121"/>
      <c r="AE342" s="120"/>
      <c r="AF342" s="121"/>
      <c r="AG342" s="122"/>
      <c r="AH342" s="122"/>
    </row>
    <row r="343" spans="1:34" s="118" customFormat="1" ht="12.75">
      <c r="A343" s="1"/>
      <c r="B343" s="255" t="s">
        <v>363</v>
      </c>
      <c r="C343" s="10">
        <f>COUNTIF(I1:I306,"Ago/14")</f>
        <v>1</v>
      </c>
      <c r="D343" s="138">
        <f>C343/C348</f>
        <v>3.3333333333333335E-3</v>
      </c>
      <c r="E343" s="130"/>
      <c r="F343" s="133"/>
      <c r="G343" s="129"/>
      <c r="H343" s="244"/>
      <c r="I343" s="121"/>
      <c r="J343" s="121"/>
      <c r="K343" s="121"/>
      <c r="L343" s="129"/>
      <c r="M343" s="121"/>
      <c r="N343" s="121"/>
      <c r="O343" s="125"/>
      <c r="P343" s="121"/>
      <c r="Q343" s="121"/>
      <c r="R343" s="129"/>
      <c r="S343" s="122"/>
      <c r="T343" s="124"/>
      <c r="U343" s="124"/>
      <c r="V343" s="124"/>
      <c r="W343" s="124"/>
      <c r="X343" s="124"/>
      <c r="Y343" s="124"/>
      <c r="Z343" s="124"/>
      <c r="AA343" s="124"/>
      <c r="AB343" s="124"/>
      <c r="AC343" s="121"/>
      <c r="AD343" s="121"/>
      <c r="AE343" s="120"/>
      <c r="AF343" s="121"/>
      <c r="AG343" s="122"/>
      <c r="AH343" s="122"/>
    </row>
    <row r="344" spans="1:34" s="118" customFormat="1" ht="12.75">
      <c r="A344" s="1"/>
      <c r="B344" s="255" t="s">
        <v>364</v>
      </c>
      <c r="C344" s="10">
        <f>COUNTIF(I1:I306,"Set/14")</f>
        <v>28</v>
      </c>
      <c r="D344" s="138">
        <f>C344/C348</f>
        <v>9.3333333333333338E-2</v>
      </c>
      <c r="E344" s="130"/>
      <c r="F344" s="133"/>
      <c r="G344" s="129"/>
      <c r="H344" s="244"/>
      <c r="I344" s="121"/>
      <c r="J344" s="121"/>
      <c r="K344" s="121"/>
      <c r="L344" s="129"/>
      <c r="M344" s="121"/>
      <c r="N344" s="121"/>
      <c r="O344" s="125"/>
      <c r="P344" s="121"/>
      <c r="Q344" s="121"/>
      <c r="R344" s="129"/>
      <c r="S344" s="122"/>
      <c r="T344" s="124"/>
      <c r="U344" s="124"/>
      <c r="V344" s="124"/>
      <c r="W344" s="124"/>
      <c r="X344" s="124"/>
      <c r="Y344" s="124"/>
      <c r="Z344" s="124"/>
      <c r="AA344" s="124"/>
      <c r="AB344" s="124"/>
      <c r="AC344" s="121"/>
      <c r="AD344" s="121"/>
      <c r="AE344" s="120"/>
      <c r="AF344" s="121"/>
      <c r="AG344" s="122"/>
      <c r="AH344" s="122"/>
    </row>
    <row r="345" spans="1:34" s="118" customFormat="1" ht="12.75">
      <c r="A345" s="1"/>
      <c r="B345" s="255" t="s">
        <v>365</v>
      </c>
      <c r="C345" s="10">
        <f>COUNTIF(I1:I306,"Out/14")</f>
        <v>14</v>
      </c>
      <c r="D345" s="138">
        <f>C345/C348</f>
        <v>4.6666666666666669E-2</v>
      </c>
      <c r="E345" s="130"/>
      <c r="F345" s="133"/>
      <c r="G345" s="129"/>
      <c r="H345" s="244"/>
      <c r="I345" s="121"/>
      <c r="J345" s="121"/>
      <c r="K345" s="121"/>
      <c r="L345" s="129"/>
      <c r="M345" s="121"/>
      <c r="N345" s="121"/>
      <c r="O345" s="125"/>
      <c r="P345" s="121"/>
      <c r="Q345" s="121"/>
      <c r="R345" s="129"/>
      <c r="S345" s="122"/>
      <c r="T345" s="124"/>
      <c r="U345" s="124"/>
      <c r="V345" s="124"/>
      <c r="W345" s="124"/>
      <c r="X345" s="124"/>
      <c r="Y345" s="124"/>
      <c r="Z345" s="124"/>
      <c r="AA345" s="124"/>
      <c r="AB345" s="124"/>
      <c r="AC345" s="121"/>
      <c r="AD345" s="121"/>
      <c r="AE345" s="120"/>
      <c r="AF345" s="121"/>
      <c r="AG345" s="122"/>
      <c r="AH345" s="122"/>
    </row>
    <row r="346" spans="1:34" s="118" customFormat="1" ht="12.75">
      <c r="A346" s="1"/>
      <c r="B346" s="255" t="s">
        <v>366</v>
      </c>
      <c r="C346" s="10">
        <f>COUNTIF(I1:I306,"Nov/14")</f>
        <v>0</v>
      </c>
      <c r="D346" s="138">
        <f>C346/C348</f>
        <v>0</v>
      </c>
      <c r="E346" s="130"/>
      <c r="F346" s="133"/>
      <c r="G346" s="129"/>
      <c r="H346" s="244"/>
      <c r="I346" s="121"/>
      <c r="J346" s="121"/>
      <c r="K346" s="121"/>
      <c r="L346" s="129"/>
      <c r="M346" s="121"/>
      <c r="N346" s="121"/>
      <c r="O346" s="125"/>
      <c r="P346" s="121"/>
      <c r="Q346" s="121"/>
      <c r="R346" s="129"/>
      <c r="S346" s="122"/>
      <c r="T346" s="124"/>
      <c r="U346" s="124"/>
      <c r="V346" s="124"/>
      <c r="W346" s="124"/>
      <c r="X346" s="124"/>
      <c r="Y346" s="124"/>
      <c r="Z346" s="124"/>
      <c r="AA346" s="124"/>
      <c r="AB346" s="124"/>
      <c r="AC346" s="121"/>
      <c r="AD346" s="121"/>
      <c r="AE346" s="120"/>
      <c r="AF346" s="121"/>
      <c r="AG346" s="122"/>
      <c r="AH346" s="122"/>
    </row>
    <row r="347" spans="1:34" s="118" customFormat="1" ht="12.75">
      <c r="A347" s="1"/>
      <c r="B347" s="255" t="s">
        <v>367</v>
      </c>
      <c r="C347" s="10">
        <f>COUNTIF(I1:I306,"Dez/14")</f>
        <v>4</v>
      </c>
      <c r="D347" s="138">
        <f>C347/C348</f>
        <v>1.3333333333333334E-2</v>
      </c>
      <c r="E347" s="130"/>
      <c r="F347" s="133"/>
      <c r="G347" s="129"/>
      <c r="H347" s="244"/>
      <c r="I347" s="121"/>
      <c r="J347" s="121"/>
      <c r="K347" s="121"/>
      <c r="L347" s="129"/>
      <c r="M347" s="121"/>
      <c r="N347" s="121"/>
      <c r="O347" s="125"/>
      <c r="P347" s="121"/>
      <c r="Q347" s="121"/>
      <c r="R347" s="129"/>
      <c r="S347" s="122"/>
      <c r="T347" s="124"/>
      <c r="U347" s="124"/>
      <c r="V347" s="124"/>
      <c r="W347" s="124"/>
      <c r="X347" s="124"/>
      <c r="Y347" s="124"/>
      <c r="Z347" s="124"/>
      <c r="AA347" s="124"/>
      <c r="AB347" s="124"/>
      <c r="AC347" s="121"/>
      <c r="AD347" s="121"/>
      <c r="AE347" s="120"/>
      <c r="AF347" s="121"/>
      <c r="AG347" s="122"/>
      <c r="AH347" s="122"/>
    </row>
    <row r="348" spans="1:34" s="118" customFormat="1" ht="12.75">
      <c r="A348" s="1"/>
      <c r="B348" s="139" t="s">
        <v>368</v>
      </c>
      <c r="C348" s="50">
        <f>SUM(C336:C347)</f>
        <v>300</v>
      </c>
      <c r="D348" s="140">
        <f>SUM(D336:D347)</f>
        <v>1</v>
      </c>
      <c r="E348" s="141"/>
      <c r="F348" s="133"/>
      <c r="G348" s="129"/>
      <c r="H348" s="244"/>
      <c r="I348" s="121"/>
      <c r="J348" s="121"/>
      <c r="K348" s="121"/>
      <c r="L348" s="129"/>
      <c r="M348" s="121"/>
      <c r="N348" s="121"/>
      <c r="O348" s="125"/>
      <c r="P348" s="121"/>
      <c r="Q348" s="121"/>
      <c r="R348" s="129"/>
      <c r="S348" s="122"/>
      <c r="T348" s="124"/>
      <c r="U348" s="124"/>
      <c r="V348" s="124"/>
      <c r="W348" s="124"/>
      <c r="X348" s="124"/>
      <c r="Y348" s="124"/>
      <c r="Z348" s="124"/>
      <c r="AA348" s="124"/>
      <c r="AB348" s="124"/>
      <c r="AC348" s="121"/>
      <c r="AD348" s="121"/>
      <c r="AE348" s="120"/>
      <c r="AF348" s="121"/>
      <c r="AG348" s="122"/>
      <c r="AH348" s="122"/>
    </row>
    <row r="349" spans="1:34" s="118" customFormat="1" ht="12.75">
      <c r="A349" s="1"/>
      <c r="B349" s="142"/>
      <c r="C349" s="130"/>
      <c r="D349" s="130"/>
      <c r="E349" s="130"/>
      <c r="F349" s="133"/>
      <c r="G349" s="129"/>
      <c r="H349" s="244"/>
      <c r="I349" s="121"/>
      <c r="J349" s="121"/>
      <c r="K349" s="121"/>
      <c r="L349" s="129"/>
      <c r="M349" s="121"/>
      <c r="N349" s="121"/>
      <c r="O349" s="125"/>
      <c r="P349" s="121"/>
      <c r="Q349" s="121"/>
      <c r="R349" s="129"/>
      <c r="S349" s="122"/>
      <c r="T349" s="124"/>
      <c r="U349" s="124"/>
      <c r="V349" s="124"/>
      <c r="W349" s="124"/>
      <c r="X349" s="124"/>
      <c r="Y349" s="124"/>
      <c r="Z349" s="124"/>
      <c r="AA349" s="124"/>
      <c r="AB349" s="124"/>
      <c r="AC349" s="121"/>
      <c r="AD349" s="121"/>
      <c r="AE349" s="120"/>
      <c r="AF349" s="121"/>
      <c r="AG349" s="122"/>
      <c r="AH349" s="122"/>
    </row>
    <row r="350" spans="1:34" s="118" customFormat="1" ht="12.75">
      <c r="A350" s="1"/>
      <c r="B350" s="143" t="s">
        <v>369</v>
      </c>
      <c r="C350" s="144"/>
      <c r="D350" s="145" t="s">
        <v>354</v>
      </c>
      <c r="E350" s="130"/>
      <c r="F350" s="133"/>
      <c r="G350" s="129"/>
      <c r="H350" s="244"/>
      <c r="I350" s="121"/>
      <c r="J350" s="121"/>
      <c r="K350" s="121"/>
      <c r="L350" s="129"/>
      <c r="M350" s="121"/>
      <c r="N350" s="121"/>
      <c r="O350" s="125"/>
      <c r="P350" s="121"/>
      <c r="Q350" s="121"/>
      <c r="R350" s="129"/>
      <c r="S350" s="122"/>
      <c r="T350" s="124"/>
      <c r="U350" s="124"/>
      <c r="V350" s="124"/>
      <c r="W350" s="124"/>
      <c r="X350" s="124"/>
      <c r="Y350" s="124"/>
      <c r="Z350" s="124"/>
      <c r="AA350" s="124"/>
      <c r="AB350" s="124"/>
      <c r="AC350" s="121"/>
      <c r="AD350" s="121"/>
      <c r="AE350" s="120"/>
      <c r="AF350" s="121"/>
      <c r="AG350" s="122"/>
      <c r="AH350" s="122"/>
    </row>
    <row r="351" spans="1:34" s="118" customFormat="1" ht="12.75">
      <c r="A351" s="1"/>
      <c r="B351" s="256" t="s">
        <v>370</v>
      </c>
      <c r="C351" s="146">
        <v>179</v>
      </c>
      <c r="D351" s="138">
        <f>C351/C353</f>
        <v>0.60677966101694913</v>
      </c>
      <c r="E351" s="130"/>
      <c r="F351" s="133"/>
      <c r="G351" s="129"/>
      <c r="H351" s="244"/>
      <c r="I351" s="121"/>
      <c r="J351" s="121"/>
      <c r="K351" s="121"/>
      <c r="L351" s="129"/>
      <c r="M351" s="121"/>
      <c r="N351" s="121"/>
      <c r="O351" s="125"/>
      <c r="P351" s="121"/>
      <c r="Q351" s="121"/>
      <c r="R351" s="129"/>
      <c r="S351" s="122"/>
      <c r="T351" s="124"/>
      <c r="U351" s="124"/>
      <c r="V351" s="124"/>
      <c r="W351" s="124"/>
      <c r="X351" s="124"/>
      <c r="Y351" s="124"/>
      <c r="Z351" s="124"/>
      <c r="AA351" s="124"/>
      <c r="AB351" s="124"/>
      <c r="AC351" s="121"/>
      <c r="AD351" s="121"/>
      <c r="AE351" s="120"/>
      <c r="AF351" s="121"/>
      <c r="AG351" s="122"/>
      <c r="AH351" s="122"/>
    </row>
    <row r="352" spans="1:34" s="118" customFormat="1" ht="12.75">
      <c r="A352" s="1"/>
      <c r="B352" s="256" t="s">
        <v>371</v>
      </c>
      <c r="C352" s="147">
        <f>C353-C351</f>
        <v>116</v>
      </c>
      <c r="D352" s="138">
        <f>C352/C353</f>
        <v>0.39322033898305087</v>
      </c>
      <c r="E352" s="130"/>
      <c r="F352" s="133"/>
      <c r="G352" s="129"/>
      <c r="H352" s="244"/>
      <c r="I352" s="121"/>
      <c r="J352" s="121"/>
      <c r="K352" s="121"/>
      <c r="L352" s="129"/>
      <c r="M352" s="121"/>
      <c r="N352" s="121"/>
      <c r="O352" s="125"/>
      <c r="P352" s="121"/>
      <c r="Q352" s="121"/>
      <c r="R352" s="129"/>
      <c r="S352" s="122"/>
      <c r="T352" s="124"/>
      <c r="U352" s="124"/>
      <c r="V352" s="124"/>
      <c r="W352" s="124"/>
      <c r="X352" s="124"/>
      <c r="Y352" s="124"/>
      <c r="Z352" s="124"/>
      <c r="AA352" s="124"/>
      <c r="AB352" s="124"/>
      <c r="AC352" s="121"/>
      <c r="AD352" s="121"/>
      <c r="AE352" s="120"/>
      <c r="AF352" s="121"/>
      <c r="AG352" s="122"/>
      <c r="AH352" s="122"/>
    </row>
    <row r="353" spans="1:34" s="118" customFormat="1" ht="12.75">
      <c r="A353" s="1"/>
      <c r="B353" s="143" t="s">
        <v>34</v>
      </c>
      <c r="C353" s="123">
        <v>295</v>
      </c>
      <c r="D353" s="148">
        <f>SUM(D351:D352)</f>
        <v>1</v>
      </c>
      <c r="E353" s="130"/>
      <c r="F353" s="133"/>
      <c r="G353" s="129"/>
      <c r="H353" s="244"/>
      <c r="I353" s="121"/>
      <c r="J353" s="121"/>
      <c r="K353" s="121"/>
      <c r="L353" s="129"/>
      <c r="M353" s="121"/>
      <c r="N353" s="121"/>
      <c r="O353" s="125"/>
      <c r="P353" s="121"/>
      <c r="Q353" s="121"/>
      <c r="R353" s="129"/>
      <c r="S353" s="122"/>
      <c r="T353" s="124"/>
      <c r="U353" s="124"/>
      <c r="V353" s="124"/>
      <c r="W353" s="124"/>
      <c r="X353" s="124"/>
      <c r="Y353" s="124"/>
      <c r="Z353" s="124"/>
      <c r="AA353" s="124"/>
      <c r="AB353" s="124"/>
      <c r="AC353" s="121"/>
      <c r="AD353" s="121"/>
      <c r="AE353" s="120"/>
      <c r="AF353" s="121"/>
      <c r="AG353" s="122"/>
      <c r="AH353" s="122"/>
    </row>
  </sheetData>
  <sheetProtection password="CE29" sheet="1" objects="1" scenarios="1"/>
  <autoFilter ref="A1:AI301"/>
  <conditionalFormatting sqref="L2:L6 L8:L27 L29:L111 L113:L126 L261:L306 L258:L259 L238:L255 L234:L235 L203:L232 L146:L201 L128:L144">
    <cfRule type="cellIs" dxfId="21" priority="1" stopIfTrue="1" operator="lessThan">
      <formula>"#ref!"</formula>
    </cfRule>
    <cfRule type="cellIs" dxfId="20" priority="2" stopIfTrue="1" operator="greaterThan">
      <formula>"#ref!"</formula>
    </cfRule>
  </conditionalFormatting>
  <conditionalFormatting sqref="L7">
    <cfRule type="cellIs" dxfId="19" priority="3" stopIfTrue="1" operator="lessThan">
      <formula>"#ref!"</formula>
    </cfRule>
    <cfRule type="cellIs" dxfId="18" priority="4" stopIfTrue="1" operator="greaterThan">
      <formula>"#ref!"</formula>
    </cfRule>
  </conditionalFormatting>
  <conditionalFormatting sqref="L236:L237">
    <cfRule type="cellIs" dxfId="17" priority="9" stopIfTrue="1" operator="lessThan">
      <formula>"#ref!"</formula>
    </cfRule>
    <cfRule type="cellIs" dxfId="16" priority="10" stopIfTrue="1" operator="greaterThan">
      <formula>"#ref!"</formula>
    </cfRule>
  </conditionalFormatting>
  <conditionalFormatting sqref="L256:L257">
    <cfRule type="cellIs" dxfId="15" priority="11" stopIfTrue="1" operator="lessThan">
      <formula>"#ref!"</formula>
    </cfRule>
    <cfRule type="cellIs" dxfId="14" priority="12" stopIfTrue="1" operator="greaterThan">
      <formula>"#ref!"</formula>
    </cfRule>
  </conditionalFormatting>
  <conditionalFormatting sqref="L260">
    <cfRule type="cellIs" dxfId="13" priority="13" stopIfTrue="1" operator="lessThan">
      <formula>"#ref!"</formula>
    </cfRule>
    <cfRule type="cellIs" dxfId="12" priority="14" stopIfTrue="1" operator="greaterThan">
      <formula>"#ref!"</formula>
    </cfRule>
  </conditionalFormatting>
  <conditionalFormatting sqref="L127">
    <cfRule type="cellIs" dxfId="11" priority="15" stopIfTrue="1" operator="lessThan">
      <formula>"#ref!"</formula>
    </cfRule>
    <cfRule type="cellIs" dxfId="10" priority="16" stopIfTrue="1" operator="greaterThan">
      <formula>"#ref!"</formula>
    </cfRule>
  </conditionalFormatting>
  <conditionalFormatting sqref="L28">
    <cfRule type="cellIs" dxfId="9" priority="17" stopIfTrue="1" operator="lessThan">
      <formula>"#ref!"</formula>
    </cfRule>
    <cfRule type="cellIs" dxfId="8" priority="18" stopIfTrue="1" operator="greaterThan">
      <formula>"#ref!"</formula>
    </cfRule>
  </conditionalFormatting>
  <conditionalFormatting sqref="L112">
    <cfRule type="cellIs" dxfId="7" priority="19" stopIfTrue="1" operator="lessThan">
      <formula>"#ref!"</formula>
    </cfRule>
    <cfRule type="cellIs" dxfId="6" priority="20" stopIfTrue="1" operator="greaterThan">
      <formula>"#ref!"</formula>
    </cfRule>
  </conditionalFormatting>
  <conditionalFormatting sqref="L145">
    <cfRule type="cellIs" dxfId="5" priority="21" stopIfTrue="1" operator="lessThan">
      <formula>"#ref!"</formula>
    </cfRule>
    <cfRule type="cellIs" dxfId="4" priority="22" stopIfTrue="1" operator="greaterThan">
      <formula>"#ref!"</formula>
    </cfRule>
  </conditionalFormatting>
  <conditionalFormatting sqref="L202">
    <cfRule type="cellIs" dxfId="3" priority="23" stopIfTrue="1" operator="lessThan">
      <formula>"#ref!"</formula>
    </cfRule>
    <cfRule type="cellIs" dxfId="2" priority="24" stopIfTrue="1" operator="greaterThan">
      <formula>"#ref!"</formula>
    </cfRule>
  </conditionalFormatting>
  <conditionalFormatting sqref="L233">
    <cfRule type="cellIs" dxfId="1" priority="25" stopIfTrue="1" operator="lessThan">
      <formula>"#ref!"</formula>
    </cfRule>
    <cfRule type="cellIs" dxfId="0" priority="26" stopIfTrue="1" operator="greaterThan">
      <formula>"#ref!"</formula>
    </cfRule>
  </conditionalFormatting>
  <dataValidations disablePrompts="1" count="1">
    <dataValidation type="list" allowBlank="1" showInputMessage="1" showErrorMessage="1" sqref="T5 T7 T30 V115:AB116 M149 T152 T166 T182 T194 T196 T208:T209 T220:T221 V254:AB254 W255:AB257 T261 T264 T274:T275 W299:X299 Z299:AB299 T302:AB333 V117">
      <formula1>"#ref!"</formula1>
      <formula2>0</formula2>
    </dataValidation>
  </dataValidations>
  <printOptions horizontalCentered="1"/>
  <pageMargins left="0.39374999999999999" right="0.39374999999999999" top="0.39374999999999999" bottom="0.39374999999999999" header="0.19652777777777777" footer="0"/>
  <pageSetup paperSize="9" orientation="landscape" useFirstPageNumber="1" horizontalDpi="300" verticalDpi="300" r:id="rId1"/>
  <headerFooter alignWithMargins="0">
    <oddHeader>&amp;C&amp;"Times New Roman,Normal"&amp;12&amp;A</oddHeader>
    <oddFooter>&amp;C&amp;"Times New Roman,Normal"&amp;12Página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RELAÇÃO COMPLETA 2014</vt:lpstr>
      <vt:lpstr>Plan1</vt:lpstr>
      <vt:lpstr>'RELAÇÃO COMPLETA 2014'!__xlnm._FilterDatabase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</dc:creator>
  <cp:lastModifiedBy>Arno</cp:lastModifiedBy>
  <cp:revision>1</cp:revision>
  <cp:lastPrinted>2015-05-06T19:25:26Z</cp:lastPrinted>
  <dcterms:created xsi:type="dcterms:W3CDTF">2004-05-05T15:52:00Z</dcterms:created>
  <dcterms:modified xsi:type="dcterms:W3CDTF">2015-05-06T19:25:47Z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